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90" windowWidth="19320" windowHeight="9780" tabRatio="674" activeTab="7"/>
  </bookViews>
  <sheets>
    <sheet name="KTA" sheetId="12" r:id="rId1"/>
    <sheet name="KTB" sheetId="21" r:id="rId2"/>
    <sheet name="KTC" sheetId="22" r:id="rId3"/>
    <sheet name="TK" sheetId="23" r:id="rId4"/>
    <sheet name="TH" sheetId="24" r:id="rId5"/>
    <sheet name="QTKD" sheetId="25" r:id="rId6"/>
    <sheet name="KT K12E" sheetId="32" r:id="rId7"/>
    <sheet name="CNTT K12E" sheetId="33" r:id="rId8"/>
  </sheets>
  <definedNames>
    <definedName name="_xlnm._FilterDatabase" localSheetId="7" hidden="1">'CNTT K12E'!$A$5:$FU$14</definedName>
    <definedName name="_xlnm._FilterDatabase" localSheetId="6" hidden="1">'KT K12E'!$A$5:$FA$38</definedName>
    <definedName name="_xlnm._FilterDatabase" localSheetId="0" hidden="1">KTA!$A$5:$IS$45</definedName>
    <definedName name="_xlnm._FilterDatabase" localSheetId="1" hidden="1">KTB!$A$5:$IR$27</definedName>
    <definedName name="_xlnm._FilterDatabase" localSheetId="2" hidden="1">KTC!$A$5:$IR$36</definedName>
    <definedName name="_xlnm._FilterDatabase" localSheetId="5" hidden="1">QTKD!$A$5:$FQ$22</definedName>
    <definedName name="_xlnm._FilterDatabase" localSheetId="4" hidden="1">TH!$A$6:$JD$24</definedName>
    <definedName name="_xlnm._FilterDatabase" localSheetId="3" hidden="1">TK!$A$6:$JA$21</definedName>
    <definedName name="_xlnm.Print_Titles" localSheetId="7">'CNTT K12E'!$4:$5</definedName>
    <definedName name="_xlnm.Print_Titles" localSheetId="6">'KT K12E'!$4:$5</definedName>
    <definedName name="_xlnm.Print_Titles" localSheetId="0">KTA!$4:$5</definedName>
    <definedName name="_xlnm.Print_Titles" localSheetId="1">KTB!$4:$5</definedName>
    <definedName name="_xlnm.Print_Titles" localSheetId="2">KTC!$4:$5</definedName>
    <definedName name="_xlnm.Print_Titles" localSheetId="5">QTKD!$4:$5</definedName>
    <definedName name="_xlnm.Print_Titles" localSheetId="4">TH!$4:$5</definedName>
    <definedName name="_xlnm.Print_Titles" localSheetId="3">TK!$4:$5</definedName>
    <definedName name="TKA">#REF!</definedName>
    <definedName name="TKB">#REF!</definedName>
    <definedName name="TKC">#REF!</definedName>
  </definedNames>
  <calcPr calcId="144525"/>
</workbook>
</file>

<file path=xl/calcChain.xml><?xml version="1.0" encoding="utf-8"?>
<calcChain xmlns="http://schemas.openxmlformats.org/spreadsheetml/2006/main">
  <c r="JE8" i="33" l="1"/>
  <c r="JE9" i="33"/>
  <c r="JE10" i="33"/>
  <c r="JE11" i="33"/>
  <c r="JE12" i="33"/>
  <c r="JE13" i="33"/>
  <c r="JE7" i="33"/>
  <c r="JC13" i="33"/>
  <c r="JC8" i="33"/>
  <c r="JC9" i="33"/>
  <c r="JC10" i="33"/>
  <c r="JC11" i="33"/>
  <c r="JC12" i="33"/>
  <c r="JD8" i="33"/>
  <c r="JD9" i="33"/>
  <c r="JD10" i="33"/>
  <c r="JD11" i="33"/>
  <c r="JD12" i="33"/>
  <c r="JD13" i="33"/>
  <c r="IP8" i="33"/>
  <c r="IQ8" i="33"/>
  <c r="IP9" i="33"/>
  <c r="IQ9" i="33"/>
  <c r="IP10" i="33"/>
  <c r="IQ10" i="33"/>
  <c r="IP11" i="33"/>
  <c r="IQ11" i="33"/>
  <c r="IP12" i="33"/>
  <c r="IQ12" i="33"/>
  <c r="IP13" i="33"/>
  <c r="IQ13" i="33"/>
  <c r="IQ7" i="33"/>
  <c r="IP7" i="33"/>
  <c r="JD6" i="33"/>
  <c r="JD7" i="33"/>
  <c r="IX8" i="33"/>
  <c r="IY8" i="33"/>
  <c r="IZ8" i="33"/>
  <c r="JA8" i="33"/>
  <c r="JB8" i="33"/>
  <c r="IX9" i="33"/>
  <c r="IY9" i="33"/>
  <c r="IZ9" i="33"/>
  <c r="JA9" i="33"/>
  <c r="JB9" i="33"/>
  <c r="IX10" i="33"/>
  <c r="IY10" i="33"/>
  <c r="IZ10" i="33"/>
  <c r="JA10" i="33"/>
  <c r="JB10" i="33"/>
  <c r="IX11" i="33"/>
  <c r="IY11" i="33"/>
  <c r="IZ11" i="33"/>
  <c r="JA11" i="33"/>
  <c r="JB11" i="33"/>
  <c r="IX12" i="33"/>
  <c r="IY12" i="33"/>
  <c r="IZ12" i="33"/>
  <c r="JA12" i="33"/>
  <c r="JB12" i="33"/>
  <c r="IX13" i="33"/>
  <c r="IY13" i="33"/>
  <c r="IZ13" i="33"/>
  <c r="JA13" i="33"/>
  <c r="JB13" i="33"/>
  <c r="JC7" i="33"/>
  <c r="JC6" i="33"/>
  <c r="IR8" i="33"/>
  <c r="IS8" i="33"/>
  <c r="IT8" i="33"/>
  <c r="IU8" i="33"/>
  <c r="IV8" i="33"/>
  <c r="IW8" i="33"/>
  <c r="IR9" i="33"/>
  <c r="IS9" i="33"/>
  <c r="IT9" i="33"/>
  <c r="IU9" i="33"/>
  <c r="IV9" i="33"/>
  <c r="IW9" i="33"/>
  <c r="IR10" i="33"/>
  <c r="IS10" i="33"/>
  <c r="IT10" i="33"/>
  <c r="IU10" i="33"/>
  <c r="IV10" i="33"/>
  <c r="IW10" i="33"/>
  <c r="IR11" i="33"/>
  <c r="IS11" i="33"/>
  <c r="IT11" i="33"/>
  <c r="IU11" i="33"/>
  <c r="IV11" i="33"/>
  <c r="IW11" i="33"/>
  <c r="IR12" i="33"/>
  <c r="IS12" i="33"/>
  <c r="IT12" i="33"/>
  <c r="IU12" i="33"/>
  <c r="IV12" i="33"/>
  <c r="IW12" i="33"/>
  <c r="IR13" i="33"/>
  <c r="IS13" i="33"/>
  <c r="IT13" i="33"/>
  <c r="IU13" i="33"/>
  <c r="IV13" i="33"/>
  <c r="IW13" i="33"/>
  <c r="IW7" i="33"/>
  <c r="IV7" i="33"/>
  <c r="IU7" i="33"/>
  <c r="IT7" i="33"/>
  <c r="IS7" i="33"/>
  <c r="IR7" i="33"/>
  <c r="IO8" i="24"/>
  <c r="IO9" i="24"/>
  <c r="IO10" i="24"/>
  <c r="IO11" i="24"/>
  <c r="IO12" i="24"/>
  <c r="IO13" i="24"/>
  <c r="IO14" i="24"/>
  <c r="IO15" i="24"/>
  <c r="IO16" i="24"/>
  <c r="IO17" i="24"/>
  <c r="IO7" i="24"/>
  <c r="IO6" i="24"/>
  <c r="IQ8" i="23"/>
  <c r="IQ9" i="23"/>
  <c r="IQ10" i="23"/>
  <c r="IQ11" i="23"/>
  <c r="IQ12" i="23"/>
  <c r="IQ13" i="23"/>
  <c r="IQ14" i="23"/>
  <c r="IQ15" i="23"/>
  <c r="IQ16" i="23"/>
  <c r="IQ17" i="23"/>
  <c r="IQ18" i="23"/>
  <c r="IQ19" i="23"/>
  <c r="IQ20" i="23"/>
  <c r="IQ7" i="23"/>
  <c r="IQ6" i="23"/>
  <c r="IR6" i="23"/>
  <c r="IP8" i="24"/>
  <c r="IP9" i="24"/>
  <c r="IP10" i="24"/>
  <c r="IP11" i="24"/>
  <c r="IP12" i="24"/>
  <c r="IP13" i="24"/>
  <c r="IP14" i="24"/>
  <c r="IP15" i="24"/>
  <c r="IP16" i="24"/>
  <c r="IP17" i="24"/>
  <c r="IP18" i="24"/>
  <c r="IP19" i="24"/>
  <c r="IP20" i="24"/>
  <c r="IP21" i="24"/>
  <c r="IP22" i="24"/>
  <c r="IP23" i="24"/>
  <c r="IP6" i="24"/>
  <c r="IP7" i="24"/>
  <c r="IX8" i="25"/>
  <c r="IX9" i="25"/>
  <c r="IX10" i="25"/>
  <c r="IX11" i="25"/>
  <c r="IX12" i="25"/>
  <c r="IX13" i="25"/>
  <c r="IX14" i="25"/>
  <c r="IX15" i="25"/>
  <c r="IX16" i="25"/>
  <c r="IX17" i="25"/>
  <c r="IX6" i="25"/>
  <c r="IW6" i="25"/>
  <c r="HV9" i="32" l="1"/>
  <c r="HZ9" i="32"/>
  <c r="IR8" i="32" l="1"/>
  <c r="HZ6" i="32"/>
  <c r="HY8" i="32"/>
  <c r="HY10" i="32"/>
  <c r="HY11" i="32"/>
  <c r="HY13" i="32"/>
  <c r="HY14" i="32"/>
  <c r="HY15" i="32"/>
  <c r="HY16" i="32"/>
  <c r="HY18" i="32"/>
  <c r="HY19" i="32"/>
  <c r="HY20" i="32"/>
  <c r="HY24" i="32"/>
  <c r="HY25" i="32"/>
  <c r="HY32" i="32"/>
  <c r="HY33" i="32"/>
  <c r="HY34" i="32"/>
  <c r="HY35" i="32"/>
  <c r="HY36" i="32"/>
  <c r="HY37" i="32"/>
  <c r="HY7" i="32"/>
  <c r="HY6" i="32"/>
  <c r="IC8" i="12"/>
  <c r="IC9" i="12"/>
  <c r="IC10" i="12"/>
  <c r="IC11" i="12"/>
  <c r="IC12" i="12"/>
  <c r="IC13" i="12"/>
  <c r="IC14" i="12"/>
  <c r="IC15" i="12"/>
  <c r="IC16" i="12"/>
  <c r="IC17" i="12"/>
  <c r="IC18" i="12"/>
  <c r="IC19" i="12"/>
  <c r="IC20" i="12"/>
  <c r="IC21" i="12"/>
  <c r="IC22" i="12"/>
  <c r="IC23" i="12"/>
  <c r="IC24" i="12"/>
  <c r="IC25" i="12"/>
  <c r="IC26" i="12"/>
  <c r="IC27" i="12"/>
  <c r="IC28" i="12"/>
  <c r="IC29" i="12"/>
  <c r="IC30" i="12"/>
  <c r="IC31" i="12"/>
  <c r="IC32" i="12"/>
  <c r="IC33" i="12"/>
  <c r="IC34" i="12"/>
  <c r="IC35" i="12"/>
  <c r="IC36" i="12"/>
  <c r="IC37" i="12"/>
  <c r="IC38" i="12"/>
  <c r="IC39" i="12"/>
  <c r="IC40" i="12"/>
  <c r="IC41" i="12"/>
  <c r="IC42" i="12"/>
  <c r="IC43" i="12"/>
  <c r="IC44" i="12"/>
  <c r="IC7" i="12"/>
  <c r="AZ17" i="23" l="1"/>
  <c r="AV17" i="23"/>
  <c r="AR17" i="23"/>
  <c r="BD9" i="33"/>
  <c r="BD10" i="33"/>
  <c r="AZ9" i="33"/>
  <c r="AZ10" i="33"/>
  <c r="AV9" i="33"/>
  <c r="AV10" i="33"/>
  <c r="AR9" i="33"/>
  <c r="AR10" i="33"/>
  <c r="AN9" i="33"/>
  <c r="AN10" i="33"/>
  <c r="AJ9" i="33"/>
  <c r="AJ10" i="33"/>
  <c r="AF9" i="33"/>
  <c r="AF10" i="33"/>
  <c r="X10" i="33"/>
  <c r="AB9" i="33"/>
  <c r="AB10" i="33"/>
  <c r="AB11" i="33"/>
  <c r="AB12" i="33"/>
  <c r="AB13" i="33"/>
  <c r="HY9" i="21" l="1"/>
  <c r="HY10" i="21"/>
  <c r="HY11" i="21"/>
  <c r="HY12" i="21"/>
  <c r="HY13" i="21"/>
  <c r="HY14" i="21"/>
  <c r="HY15" i="21"/>
  <c r="HY16" i="21"/>
  <c r="HY18" i="21"/>
  <c r="HY19" i="21"/>
  <c r="HY20" i="21"/>
  <c r="HY21" i="21"/>
  <c r="HY22" i="21"/>
  <c r="HY23" i="21"/>
  <c r="HY24" i="21"/>
  <c r="HY25" i="21"/>
  <c r="HY26" i="21"/>
  <c r="HY27" i="21"/>
  <c r="HY7" i="21"/>
  <c r="HY6" i="21"/>
  <c r="HZ6" i="21"/>
  <c r="HY8" i="12"/>
  <c r="HY9" i="12"/>
  <c r="HY10" i="12"/>
  <c r="HY11" i="12"/>
  <c r="HY12" i="12"/>
  <c r="HY13" i="12"/>
  <c r="HY14" i="12"/>
  <c r="HY15" i="12"/>
  <c r="HY16" i="12"/>
  <c r="HY17" i="12"/>
  <c r="HY18" i="12"/>
  <c r="HY19" i="12"/>
  <c r="HY20" i="12"/>
  <c r="HY21" i="12"/>
  <c r="HY22" i="12"/>
  <c r="HY23" i="12"/>
  <c r="HY24" i="12"/>
  <c r="HY25" i="12"/>
  <c r="HY26" i="12"/>
  <c r="HY27" i="12"/>
  <c r="HY28" i="12"/>
  <c r="HY29" i="12"/>
  <c r="HY30" i="12"/>
  <c r="HY31" i="12"/>
  <c r="HY32" i="12"/>
  <c r="HY33" i="12"/>
  <c r="HY34" i="12"/>
  <c r="HY35" i="12"/>
  <c r="HY36" i="12"/>
  <c r="HY37" i="12"/>
  <c r="HY38" i="12"/>
  <c r="HY39" i="12"/>
  <c r="HY40" i="12"/>
  <c r="HY41" i="12"/>
  <c r="HY42" i="12"/>
  <c r="HY43" i="12"/>
  <c r="HY44" i="12"/>
  <c r="HY7" i="12"/>
  <c r="HY6" i="12"/>
  <c r="HZ6" i="12"/>
  <c r="HZ6" i="22"/>
  <c r="IA10" i="22"/>
  <c r="IA11" i="22"/>
  <c r="IA12" i="22"/>
  <c r="IA13" i="22"/>
  <c r="IA14" i="22"/>
  <c r="IA15" i="22"/>
  <c r="IA17" i="22"/>
  <c r="IA18" i="22"/>
  <c r="IA19" i="22"/>
  <c r="IA20" i="22"/>
  <c r="IA21" i="22"/>
  <c r="IA22" i="22"/>
  <c r="IA23" i="22"/>
  <c r="IA28" i="22"/>
  <c r="IA31" i="22"/>
  <c r="IA32" i="22"/>
  <c r="HY8" i="22"/>
  <c r="HY10" i="22"/>
  <c r="HY11" i="22"/>
  <c r="HY12" i="22"/>
  <c r="HY13" i="22"/>
  <c r="HY14" i="22"/>
  <c r="HY15" i="22"/>
  <c r="HY16" i="22"/>
  <c r="HY17" i="22"/>
  <c r="HY18" i="22"/>
  <c r="HY19" i="22"/>
  <c r="HY20" i="22"/>
  <c r="HY21" i="22"/>
  <c r="HY22" i="22"/>
  <c r="HY23" i="22"/>
  <c r="HY24" i="22"/>
  <c r="HY27" i="22"/>
  <c r="HY28" i="22"/>
  <c r="HY31" i="22"/>
  <c r="HY32" i="22"/>
  <c r="HY6" i="22"/>
  <c r="HY7" i="22"/>
  <c r="HZ10" i="22"/>
  <c r="HZ11" i="22"/>
  <c r="HZ12" i="22"/>
  <c r="HZ13" i="22"/>
  <c r="HZ14" i="22"/>
  <c r="HZ15" i="22"/>
  <c r="HZ17" i="22"/>
  <c r="HZ18" i="22"/>
  <c r="HZ19" i="22"/>
  <c r="HZ20" i="22"/>
  <c r="HZ21" i="22"/>
  <c r="HZ22" i="22"/>
  <c r="HZ23" i="22"/>
  <c r="HZ28" i="22"/>
  <c r="HZ31" i="22"/>
  <c r="HZ32" i="22"/>
  <c r="ID20" i="12"/>
  <c r="IF23" i="12" l="1"/>
  <c r="B29" i="23"/>
  <c r="AR20" i="23" l="1"/>
  <c r="IX7" i="25" l="1"/>
  <c r="IW8" i="25"/>
  <c r="IW9" i="25"/>
  <c r="IW10" i="25"/>
  <c r="IW11" i="25"/>
  <c r="IW12" i="25"/>
  <c r="IW13" i="25"/>
  <c r="IW14" i="25"/>
  <c r="IW15" i="25"/>
  <c r="IW16" i="25"/>
  <c r="IW17" i="25"/>
  <c r="IW7" i="25"/>
  <c r="HX6" i="32" l="1"/>
  <c r="HP8" i="32"/>
  <c r="HQ8" i="32"/>
  <c r="HR8" i="32"/>
  <c r="HS8" i="32"/>
  <c r="HN9" i="32"/>
  <c r="HO9" i="32"/>
  <c r="HP9" i="32"/>
  <c r="HQ9" i="32"/>
  <c r="HR9" i="32"/>
  <c r="HS9" i="32"/>
  <c r="HP10" i="32"/>
  <c r="HQ10" i="32"/>
  <c r="HR10" i="32"/>
  <c r="HS10" i="32"/>
  <c r="HP11" i="32"/>
  <c r="HQ11" i="32"/>
  <c r="HR11" i="32"/>
  <c r="HS11" i="32"/>
  <c r="HN12" i="32"/>
  <c r="HO12" i="32"/>
  <c r="HP12" i="32"/>
  <c r="HQ12" i="32"/>
  <c r="HR12" i="32"/>
  <c r="HS12" i="32"/>
  <c r="HP13" i="32"/>
  <c r="HQ13" i="32"/>
  <c r="HR13" i="32"/>
  <c r="HS13" i="32"/>
  <c r="HP14" i="32"/>
  <c r="HQ14" i="32"/>
  <c r="HR14" i="32"/>
  <c r="HS14" i="32"/>
  <c r="HP15" i="32"/>
  <c r="HQ15" i="32"/>
  <c r="HR15" i="32"/>
  <c r="HS15" i="32"/>
  <c r="HP16" i="32"/>
  <c r="HQ16" i="32"/>
  <c r="HR16" i="32"/>
  <c r="HS16" i="32"/>
  <c r="HN17" i="32"/>
  <c r="HO17" i="32"/>
  <c r="HP17" i="32"/>
  <c r="HQ17" i="32"/>
  <c r="HR17" i="32"/>
  <c r="HS17" i="32"/>
  <c r="HP18" i="32"/>
  <c r="HQ18" i="32"/>
  <c r="HR18" i="32"/>
  <c r="HS18" i="32"/>
  <c r="HP19" i="32"/>
  <c r="HQ19" i="32"/>
  <c r="HR19" i="32"/>
  <c r="HS19" i="32"/>
  <c r="HP20" i="32"/>
  <c r="HQ20" i="32"/>
  <c r="HR20" i="32"/>
  <c r="HS20" i="32"/>
  <c r="HN21" i="32"/>
  <c r="HO21" i="32"/>
  <c r="HP21" i="32"/>
  <c r="HQ21" i="32"/>
  <c r="HR21" i="32"/>
  <c r="HS21" i="32"/>
  <c r="HN22" i="32"/>
  <c r="HO22" i="32"/>
  <c r="HP22" i="32"/>
  <c r="HQ22" i="32"/>
  <c r="HR22" i="32"/>
  <c r="HS22" i="32"/>
  <c r="HN23" i="32"/>
  <c r="HO23" i="32"/>
  <c r="HP23" i="32"/>
  <c r="HQ23" i="32"/>
  <c r="HR23" i="32"/>
  <c r="HY23" i="32" s="1"/>
  <c r="HS23" i="32"/>
  <c r="HP24" i="32"/>
  <c r="HQ24" i="32"/>
  <c r="HR24" i="32"/>
  <c r="HS24" i="32"/>
  <c r="HP25" i="32"/>
  <c r="HQ25" i="32"/>
  <c r="HR25" i="32"/>
  <c r="HS25" i="32"/>
  <c r="HN26" i="32"/>
  <c r="HO26" i="32"/>
  <c r="HP26" i="32"/>
  <c r="HQ26" i="32"/>
  <c r="HR26" i="32"/>
  <c r="HS26" i="32"/>
  <c r="HN27" i="32"/>
  <c r="HO27" i="32"/>
  <c r="HP27" i="32"/>
  <c r="HQ27" i="32"/>
  <c r="HR27" i="32"/>
  <c r="HS27" i="32"/>
  <c r="HN28" i="32"/>
  <c r="HO28" i="32"/>
  <c r="HP28" i="32"/>
  <c r="HQ28" i="32"/>
  <c r="HR28" i="32"/>
  <c r="HY28" i="32" s="1"/>
  <c r="HS28" i="32"/>
  <c r="HN29" i="32"/>
  <c r="HO29" i="32"/>
  <c r="HP29" i="32"/>
  <c r="HQ29" i="32"/>
  <c r="HR29" i="32"/>
  <c r="HY29" i="32" s="1"/>
  <c r="HS29" i="32"/>
  <c r="HN30" i="32"/>
  <c r="HO30" i="32"/>
  <c r="HP30" i="32"/>
  <c r="HQ30" i="32"/>
  <c r="HR30" i="32"/>
  <c r="HS30" i="32"/>
  <c r="HN31" i="32"/>
  <c r="HO31" i="32"/>
  <c r="HP31" i="32"/>
  <c r="HQ31" i="32"/>
  <c r="HR31" i="32"/>
  <c r="HS31" i="32"/>
  <c r="HP32" i="32"/>
  <c r="HQ32" i="32"/>
  <c r="HR32" i="32"/>
  <c r="HS32" i="32"/>
  <c r="HN33" i="32"/>
  <c r="HO33" i="32"/>
  <c r="HP33" i="32"/>
  <c r="HQ33" i="32"/>
  <c r="HR33" i="32"/>
  <c r="HS33" i="32"/>
  <c r="HN34" i="32"/>
  <c r="HO34" i="32"/>
  <c r="HP34" i="32"/>
  <c r="HQ34" i="32"/>
  <c r="HR34" i="32"/>
  <c r="HS34" i="32"/>
  <c r="HN35" i="32"/>
  <c r="HO35" i="32"/>
  <c r="HP35" i="32"/>
  <c r="HQ35" i="32"/>
  <c r="HR35" i="32"/>
  <c r="HS35" i="32"/>
  <c r="HN36" i="32"/>
  <c r="HO36" i="32"/>
  <c r="HP36" i="32"/>
  <c r="HQ36" i="32"/>
  <c r="HR36" i="32"/>
  <c r="HS36" i="32"/>
  <c r="HN37" i="32"/>
  <c r="HO37" i="32"/>
  <c r="HP37" i="32"/>
  <c r="HQ37" i="32"/>
  <c r="HR37" i="32"/>
  <c r="HS37" i="32"/>
  <c r="HR7" i="32"/>
  <c r="HQ7" i="32"/>
  <c r="HP7" i="32"/>
  <c r="HS7" i="32"/>
  <c r="ER8" i="32"/>
  <c r="HO8" i="32" s="1"/>
  <c r="ER9" i="32"/>
  <c r="ER10" i="32"/>
  <c r="HO10" i="32" s="1"/>
  <c r="ER11" i="32"/>
  <c r="HN11" i="32" s="1"/>
  <c r="ER12" i="32"/>
  <c r="ER13" i="32"/>
  <c r="HO13" i="32" s="1"/>
  <c r="ER14" i="32"/>
  <c r="HO14" i="32" s="1"/>
  <c r="ER15" i="32"/>
  <c r="HO15" i="32" s="1"/>
  <c r="ER16" i="32"/>
  <c r="HO16" i="32" s="1"/>
  <c r="ER17" i="32"/>
  <c r="ER18" i="32"/>
  <c r="HN18" i="32" s="1"/>
  <c r="ER19" i="32"/>
  <c r="HO19" i="32" s="1"/>
  <c r="ER20" i="32"/>
  <c r="HO20" i="32" s="1"/>
  <c r="ER21" i="32"/>
  <c r="ER22" i="32"/>
  <c r="ER23" i="32"/>
  <c r="ER24" i="32"/>
  <c r="HO24" i="32" s="1"/>
  <c r="ER25" i="32"/>
  <c r="HN25" i="32" s="1"/>
  <c r="ER26" i="32"/>
  <c r="ER27" i="32"/>
  <c r="ER28" i="32"/>
  <c r="ER29" i="32"/>
  <c r="ER30" i="32"/>
  <c r="ER31" i="32"/>
  <c r="ER32" i="32"/>
  <c r="HO32" i="32" s="1"/>
  <c r="ER33" i="32"/>
  <c r="ER34" i="32"/>
  <c r="ER35" i="32"/>
  <c r="ER36" i="32"/>
  <c r="ER37" i="32"/>
  <c r="ER7" i="32"/>
  <c r="HN7" i="32" s="1"/>
  <c r="HY9" i="32" l="1"/>
  <c r="HY30" i="32"/>
  <c r="HY26" i="32"/>
  <c r="HY21" i="32"/>
  <c r="HY12" i="32"/>
  <c r="HY27" i="32"/>
  <c r="HY22" i="32"/>
  <c r="HY17" i="32"/>
  <c r="HY31" i="32"/>
  <c r="HN32" i="32"/>
  <c r="HO25" i="32"/>
  <c r="HN24" i="32"/>
  <c r="HN20" i="32"/>
  <c r="HN19" i="32"/>
  <c r="HO18" i="32"/>
  <c r="HN16" i="32"/>
  <c r="HN15" i="32"/>
  <c r="HN14" i="32"/>
  <c r="HN13" i="32"/>
  <c r="HO11" i="32"/>
  <c r="HN10" i="32"/>
  <c r="HN8" i="32"/>
  <c r="HO7" i="32"/>
  <c r="FH13" i="33"/>
  <c r="FH12" i="33"/>
  <c r="FH11" i="33"/>
  <c r="FH10" i="33"/>
  <c r="FH9" i="33"/>
  <c r="FH8" i="33"/>
  <c r="FH7" i="33"/>
  <c r="B47" i="32"/>
  <c r="IN8" i="25"/>
  <c r="IO8" i="25"/>
  <c r="IP8" i="25"/>
  <c r="IQ8" i="25"/>
  <c r="IN9" i="25"/>
  <c r="IO9" i="25"/>
  <c r="IP9" i="25"/>
  <c r="IQ9" i="25"/>
  <c r="IN10" i="25"/>
  <c r="IO10" i="25"/>
  <c r="IP10" i="25"/>
  <c r="IQ10" i="25"/>
  <c r="IL11" i="25"/>
  <c r="IM11" i="25"/>
  <c r="IN11" i="25"/>
  <c r="IO11" i="25"/>
  <c r="IP11" i="25"/>
  <c r="IQ11" i="25"/>
  <c r="IN12" i="25"/>
  <c r="IO12" i="25"/>
  <c r="IP12" i="25"/>
  <c r="IQ12" i="25"/>
  <c r="IL13" i="25"/>
  <c r="IM13" i="25"/>
  <c r="IN13" i="25"/>
  <c r="IO13" i="25"/>
  <c r="IP13" i="25"/>
  <c r="IQ13" i="25"/>
  <c r="IN14" i="25"/>
  <c r="IO14" i="25"/>
  <c r="IP14" i="25"/>
  <c r="IQ14" i="25"/>
  <c r="IN15" i="25"/>
  <c r="IO15" i="25"/>
  <c r="IP15" i="25"/>
  <c r="IQ15" i="25"/>
  <c r="IN16" i="25"/>
  <c r="IO16" i="25"/>
  <c r="IP16" i="25"/>
  <c r="IQ16" i="25"/>
  <c r="IN17" i="25"/>
  <c r="IO17" i="25"/>
  <c r="IP17" i="25"/>
  <c r="IQ17" i="25"/>
  <c r="IQ7" i="25"/>
  <c r="IP7" i="25"/>
  <c r="IO7" i="25"/>
  <c r="IN7" i="25"/>
  <c r="FK16" i="25"/>
  <c r="IB8" i="24"/>
  <c r="IC8" i="24"/>
  <c r="ID8" i="24"/>
  <c r="IE8" i="24"/>
  <c r="IB9" i="24"/>
  <c r="IC9" i="24"/>
  <c r="ID9" i="24"/>
  <c r="IE9" i="24"/>
  <c r="IB10" i="24"/>
  <c r="IC10" i="24"/>
  <c r="ID10" i="24"/>
  <c r="IE10" i="24"/>
  <c r="IB11" i="24"/>
  <c r="IC11" i="24"/>
  <c r="ID11" i="24"/>
  <c r="IE11" i="24"/>
  <c r="IB12" i="24"/>
  <c r="IC12" i="24"/>
  <c r="ID12" i="24"/>
  <c r="IE12" i="24"/>
  <c r="IB13" i="24"/>
  <c r="IC13" i="24"/>
  <c r="ID13" i="24"/>
  <c r="IE13" i="24"/>
  <c r="IB14" i="24"/>
  <c r="IC14" i="24"/>
  <c r="ID14" i="24"/>
  <c r="IE14" i="24"/>
  <c r="IB15" i="24"/>
  <c r="IC15" i="24"/>
  <c r="ID15" i="24"/>
  <c r="IE15" i="24"/>
  <c r="IB16" i="24"/>
  <c r="IC16" i="24"/>
  <c r="ID16" i="24"/>
  <c r="IE16" i="24"/>
  <c r="HX17" i="24"/>
  <c r="HY17" i="24"/>
  <c r="IB17" i="24"/>
  <c r="IC17" i="24"/>
  <c r="ID17" i="24"/>
  <c r="IE17" i="24"/>
  <c r="IE7" i="24"/>
  <c r="ID7" i="24"/>
  <c r="IC7" i="24"/>
  <c r="IB7" i="24"/>
  <c r="EZ8" i="24"/>
  <c r="IA8" i="24" s="1"/>
  <c r="EZ9" i="24"/>
  <c r="HZ9" i="24" s="1"/>
  <c r="EZ10" i="24"/>
  <c r="HZ10" i="24" s="1"/>
  <c r="EZ11" i="24"/>
  <c r="IA11" i="24" s="1"/>
  <c r="EZ12" i="24"/>
  <c r="HZ12" i="24" s="1"/>
  <c r="EZ13" i="24"/>
  <c r="IA13" i="24" s="1"/>
  <c r="EZ14" i="24"/>
  <c r="IA14" i="24" s="1"/>
  <c r="EZ15" i="24"/>
  <c r="IA15" i="24" s="1"/>
  <c r="EZ16" i="24"/>
  <c r="HZ16" i="24" s="1"/>
  <c r="EZ17" i="24"/>
  <c r="IA17" i="24" s="1"/>
  <c r="EZ7" i="24"/>
  <c r="IA7" i="24" s="1"/>
  <c r="HZ17" i="24" l="1"/>
  <c r="HZ15" i="24"/>
  <c r="HZ14" i="24"/>
  <c r="HZ13" i="24"/>
  <c r="HZ11" i="24"/>
  <c r="HZ8" i="24"/>
  <c r="IA16" i="24"/>
  <c r="IA12" i="24"/>
  <c r="IA10" i="24"/>
  <c r="IA9" i="24"/>
  <c r="HZ7" i="24"/>
  <c r="IH8" i="23"/>
  <c r="II8" i="23"/>
  <c r="IJ8" i="23"/>
  <c r="IK8" i="23"/>
  <c r="IH9" i="23"/>
  <c r="II9" i="23"/>
  <c r="IJ9" i="23"/>
  <c r="IK9" i="23"/>
  <c r="IH10" i="23"/>
  <c r="II10" i="23"/>
  <c r="IJ10" i="23"/>
  <c r="IK10" i="23"/>
  <c r="IH11" i="23"/>
  <c r="II11" i="23"/>
  <c r="IJ11" i="23"/>
  <c r="IK11" i="23"/>
  <c r="IH12" i="23"/>
  <c r="II12" i="23"/>
  <c r="IJ12" i="23"/>
  <c r="IK12" i="23"/>
  <c r="IH13" i="23"/>
  <c r="II13" i="23"/>
  <c r="IJ13" i="23"/>
  <c r="IK13" i="23"/>
  <c r="IH14" i="23"/>
  <c r="II14" i="23"/>
  <c r="IJ14" i="23"/>
  <c r="IK14" i="23"/>
  <c r="IH15" i="23"/>
  <c r="II15" i="23"/>
  <c r="IJ15" i="23"/>
  <c r="IK15" i="23"/>
  <c r="IH16" i="23"/>
  <c r="II16" i="23"/>
  <c r="IJ16" i="23"/>
  <c r="IK16" i="23"/>
  <c r="IH17" i="23"/>
  <c r="II17" i="23"/>
  <c r="IJ17" i="23"/>
  <c r="IK17" i="23"/>
  <c r="IH18" i="23"/>
  <c r="II18" i="23"/>
  <c r="IJ18" i="23"/>
  <c r="IK18" i="23"/>
  <c r="IH19" i="23"/>
  <c r="II19" i="23"/>
  <c r="IJ19" i="23"/>
  <c r="IK19" i="23"/>
  <c r="IH20" i="23"/>
  <c r="II20" i="23"/>
  <c r="IJ20" i="23"/>
  <c r="IK20" i="23"/>
  <c r="II7" i="23"/>
  <c r="IH7" i="23"/>
  <c r="IJ7" i="23"/>
  <c r="IK7" i="23"/>
  <c r="FD8" i="23"/>
  <c r="IF8" i="23" s="1"/>
  <c r="FD9" i="23"/>
  <c r="IG9" i="23" s="1"/>
  <c r="FD10" i="23"/>
  <c r="IF10" i="23" s="1"/>
  <c r="FD11" i="23"/>
  <c r="IF11" i="23" s="1"/>
  <c r="FD12" i="23"/>
  <c r="FD13" i="23"/>
  <c r="IF13" i="23" s="1"/>
  <c r="FD14" i="23"/>
  <c r="IF14" i="23" s="1"/>
  <c r="FD15" i="23"/>
  <c r="IG15" i="23" s="1"/>
  <c r="FD16" i="23"/>
  <c r="IG16" i="23" s="1"/>
  <c r="FD17" i="23"/>
  <c r="IG17" i="23" s="1"/>
  <c r="FD18" i="23"/>
  <c r="IF18" i="23" s="1"/>
  <c r="FD19" i="23"/>
  <c r="IG19" i="23" s="1"/>
  <c r="FD20" i="23"/>
  <c r="IF20" i="23" s="1"/>
  <c r="FD7" i="23"/>
  <c r="IF7" i="23" s="1"/>
  <c r="EZ8" i="23"/>
  <c r="ID8" i="23" s="1"/>
  <c r="EZ9" i="23"/>
  <c r="ID9" i="23" s="1"/>
  <c r="EZ10" i="23"/>
  <c r="ID10" i="23" s="1"/>
  <c r="EZ11" i="23"/>
  <c r="ID11" i="23" s="1"/>
  <c r="EZ12" i="23"/>
  <c r="ID12" i="23" s="1"/>
  <c r="EZ13" i="23"/>
  <c r="ID13" i="23" s="1"/>
  <c r="EZ14" i="23"/>
  <c r="ID14" i="23" s="1"/>
  <c r="EZ15" i="23"/>
  <c r="IE15" i="23" s="1"/>
  <c r="EZ16" i="23"/>
  <c r="IE16" i="23" s="1"/>
  <c r="EZ17" i="23"/>
  <c r="IE17" i="23" s="1"/>
  <c r="EZ18" i="23"/>
  <c r="IE18" i="23" s="1"/>
  <c r="EZ19" i="23"/>
  <c r="IE19" i="23" s="1"/>
  <c r="EZ20" i="23"/>
  <c r="IE20" i="23" s="1"/>
  <c r="EZ7" i="23"/>
  <c r="ID7" i="23" s="1"/>
  <c r="FG6" i="23"/>
  <c r="HP8" i="22"/>
  <c r="HQ8" i="22"/>
  <c r="HR8" i="22"/>
  <c r="HS8" i="22"/>
  <c r="HP9" i="22"/>
  <c r="HQ9" i="22"/>
  <c r="HR9" i="22"/>
  <c r="HS9" i="22"/>
  <c r="HP10" i="22"/>
  <c r="HQ10" i="22"/>
  <c r="HR10" i="22"/>
  <c r="HS10" i="22"/>
  <c r="HP11" i="22"/>
  <c r="HQ11" i="22"/>
  <c r="HR11" i="22"/>
  <c r="HS11" i="22"/>
  <c r="HP12" i="22"/>
  <c r="HQ12" i="22"/>
  <c r="HR12" i="22"/>
  <c r="HS12" i="22"/>
  <c r="HP13" i="22"/>
  <c r="HQ13" i="22"/>
  <c r="HR13" i="22"/>
  <c r="HS13" i="22"/>
  <c r="HP14" i="22"/>
  <c r="HQ14" i="22"/>
  <c r="HR14" i="22"/>
  <c r="HS14" i="22"/>
  <c r="HP15" i="22"/>
  <c r="HQ15" i="22"/>
  <c r="HR15" i="22"/>
  <c r="HS15" i="22"/>
  <c r="HP16" i="22"/>
  <c r="HQ16" i="22"/>
  <c r="HR16" i="22"/>
  <c r="HS16" i="22"/>
  <c r="HP17" i="22"/>
  <c r="HQ17" i="22"/>
  <c r="HR17" i="22"/>
  <c r="HS17" i="22"/>
  <c r="HP18" i="22"/>
  <c r="HQ18" i="22"/>
  <c r="HR18" i="22"/>
  <c r="HS18" i="22"/>
  <c r="HP19" i="22"/>
  <c r="HQ19" i="22"/>
  <c r="HR19" i="22"/>
  <c r="HS19" i="22"/>
  <c r="HP20" i="22"/>
  <c r="HQ20" i="22"/>
  <c r="HR20" i="22"/>
  <c r="HS20" i="22"/>
  <c r="HP21" i="22"/>
  <c r="HQ21" i="22"/>
  <c r="HR21" i="22"/>
  <c r="HS21" i="22"/>
  <c r="HP22" i="22"/>
  <c r="HQ22" i="22"/>
  <c r="HR22" i="22"/>
  <c r="HS22" i="22"/>
  <c r="HP23" i="22"/>
  <c r="HQ23" i="22"/>
  <c r="HR23" i="22"/>
  <c r="HS23" i="22"/>
  <c r="HP24" i="22"/>
  <c r="HQ24" i="22"/>
  <c r="HR24" i="22"/>
  <c r="HS24" i="22"/>
  <c r="HP25" i="22"/>
  <c r="HQ25" i="22"/>
  <c r="HR25" i="22"/>
  <c r="HS25" i="22"/>
  <c r="HP26" i="22"/>
  <c r="HQ26" i="22"/>
  <c r="HR26" i="22"/>
  <c r="HS26" i="22"/>
  <c r="HP27" i="22"/>
  <c r="HQ27" i="22"/>
  <c r="HR27" i="22"/>
  <c r="HS27" i="22"/>
  <c r="HP28" i="22"/>
  <c r="HQ28" i="22"/>
  <c r="HR28" i="22"/>
  <c r="HS28" i="22"/>
  <c r="HP29" i="22"/>
  <c r="HQ29" i="22"/>
  <c r="HR29" i="22"/>
  <c r="HS29" i="22"/>
  <c r="HP30" i="22"/>
  <c r="HQ30" i="22"/>
  <c r="HR30" i="22"/>
  <c r="HS30" i="22"/>
  <c r="HP31" i="22"/>
  <c r="HQ31" i="22"/>
  <c r="HR31" i="22"/>
  <c r="HS31" i="22"/>
  <c r="HP32" i="22"/>
  <c r="HQ32" i="22"/>
  <c r="HR32" i="22"/>
  <c r="HS32" i="22"/>
  <c r="HP33" i="22"/>
  <c r="HQ33" i="22"/>
  <c r="HR33" i="22"/>
  <c r="HS33" i="22"/>
  <c r="HP34" i="22"/>
  <c r="HQ34" i="22"/>
  <c r="HR34" i="22"/>
  <c r="HS34" i="22"/>
  <c r="HS7" i="22"/>
  <c r="HR7" i="22"/>
  <c r="HQ7" i="22"/>
  <c r="HP7" i="22"/>
  <c r="ER8" i="22"/>
  <c r="HO8" i="22" s="1"/>
  <c r="ER9" i="22"/>
  <c r="HO9" i="22" s="1"/>
  <c r="ER10" i="22"/>
  <c r="HO10" i="22" s="1"/>
  <c r="ER11" i="22"/>
  <c r="HN11" i="22" s="1"/>
  <c r="ER12" i="22"/>
  <c r="HO12" i="22" s="1"/>
  <c r="ER13" i="22"/>
  <c r="HO13" i="22" s="1"/>
  <c r="ER14" i="22"/>
  <c r="HN14" i="22" s="1"/>
  <c r="ER15" i="22"/>
  <c r="HN15" i="22" s="1"/>
  <c r="ER16" i="22"/>
  <c r="HN16" i="22" s="1"/>
  <c r="ER17" i="22"/>
  <c r="HO17" i="22" s="1"/>
  <c r="ER18" i="22"/>
  <c r="HO18" i="22" s="1"/>
  <c r="ER19" i="22"/>
  <c r="HO19" i="22" s="1"/>
  <c r="ER20" i="22"/>
  <c r="HO20" i="22" s="1"/>
  <c r="ER21" i="22"/>
  <c r="HO21" i="22" s="1"/>
  <c r="ER22" i="22"/>
  <c r="HN22" i="22" s="1"/>
  <c r="ER23" i="22"/>
  <c r="HO23" i="22" s="1"/>
  <c r="ER24" i="22"/>
  <c r="HN24" i="22" s="1"/>
  <c r="ER25" i="22"/>
  <c r="HN25" i="22" s="1"/>
  <c r="ER26" i="22"/>
  <c r="HN26" i="22" s="1"/>
  <c r="ER27" i="22"/>
  <c r="HN27" i="22" s="1"/>
  <c r="ER28" i="22"/>
  <c r="HN28" i="22" s="1"/>
  <c r="ER29" i="22"/>
  <c r="HN29" i="22" s="1"/>
  <c r="ER30" i="22"/>
  <c r="HN30" i="22" s="1"/>
  <c r="ER31" i="22"/>
  <c r="HO31" i="22" s="1"/>
  <c r="ER32" i="22"/>
  <c r="HN32" i="22" s="1"/>
  <c r="ER33" i="22"/>
  <c r="HN33" i="22" s="1"/>
  <c r="ER34" i="22"/>
  <c r="HN34" i="22" s="1"/>
  <c r="ER7" i="22"/>
  <c r="HN7" i="22" s="1"/>
  <c r="HY33" i="22" l="1"/>
  <c r="HZ33" i="22"/>
  <c r="IA33" i="22" s="1"/>
  <c r="HY29" i="22"/>
  <c r="HZ29" i="22"/>
  <c r="IA29" i="22" s="1"/>
  <c r="HY26" i="22"/>
  <c r="HZ26" i="22"/>
  <c r="IA26" i="22" s="1"/>
  <c r="HY25" i="22"/>
  <c r="HZ25" i="22"/>
  <c r="IA25" i="22" s="1"/>
  <c r="HY34" i="22"/>
  <c r="HZ34" i="22"/>
  <c r="IA34" i="22" s="1"/>
  <c r="HY9" i="22"/>
  <c r="HZ9" i="22"/>
  <c r="IA9" i="22" s="1"/>
  <c r="HZ30" i="22"/>
  <c r="IA30" i="22" s="1"/>
  <c r="HY30" i="22"/>
  <c r="IF12" i="23"/>
  <c r="IG12" i="23"/>
  <c r="HO34" i="22"/>
  <c r="HO33" i="22"/>
  <c r="HO32" i="22"/>
  <c r="HO30" i="22"/>
  <c r="HO29" i="22"/>
  <c r="HO26" i="22"/>
  <c r="HO25" i="22"/>
  <c r="HO22" i="22"/>
  <c r="HN21" i="22"/>
  <c r="HN20" i="22"/>
  <c r="HN18" i="22"/>
  <c r="HN13" i="22"/>
  <c r="HN12" i="22"/>
  <c r="HN10" i="22"/>
  <c r="HN9" i="22"/>
  <c r="IE7" i="23"/>
  <c r="ID20" i="23"/>
  <c r="ID19" i="23"/>
  <c r="ID18" i="23"/>
  <c r="ID17" i="23"/>
  <c r="ID16" i="23"/>
  <c r="ID15" i="23"/>
  <c r="IE14" i="23"/>
  <c r="IE13" i="23"/>
  <c r="IE12" i="23"/>
  <c r="IG11" i="23"/>
  <c r="IE11" i="23"/>
  <c r="IE10" i="23"/>
  <c r="IE9" i="23"/>
  <c r="IE8" i="23"/>
  <c r="IG14" i="23"/>
  <c r="IG20" i="23"/>
  <c r="IF19" i="23"/>
  <c r="IG18" i="23"/>
  <c r="IF17" i="23"/>
  <c r="IF16" i="23"/>
  <c r="IF15" i="23"/>
  <c r="IG13" i="23"/>
  <c r="IG10" i="23"/>
  <c r="IF9" i="23"/>
  <c r="IG8" i="23"/>
  <c r="IG7" i="23"/>
  <c r="HN31" i="22"/>
  <c r="HO28" i="22"/>
  <c r="HO27" i="22"/>
  <c r="HO24" i="22"/>
  <c r="HN23" i="22"/>
  <c r="HN19" i="22"/>
  <c r="HN17" i="22"/>
  <c r="HO16" i="22"/>
  <c r="HO15" i="22"/>
  <c r="HO14" i="22"/>
  <c r="HO11" i="22"/>
  <c r="HN8" i="22"/>
  <c r="HO7" i="22"/>
  <c r="HP8" i="21"/>
  <c r="HQ8" i="21"/>
  <c r="HR8" i="21"/>
  <c r="HS8" i="21"/>
  <c r="HP9" i="21"/>
  <c r="HQ9" i="21"/>
  <c r="HR9" i="21"/>
  <c r="HS9" i="21"/>
  <c r="HP10" i="21"/>
  <c r="HQ10" i="21"/>
  <c r="HR10" i="21"/>
  <c r="HS10" i="21"/>
  <c r="HP11" i="21"/>
  <c r="HQ11" i="21"/>
  <c r="HR11" i="21"/>
  <c r="HS11" i="21"/>
  <c r="HP12" i="21"/>
  <c r="HQ12" i="21"/>
  <c r="HR12" i="21"/>
  <c r="HS12" i="21"/>
  <c r="HP13" i="21"/>
  <c r="HQ13" i="21"/>
  <c r="HR13" i="21"/>
  <c r="HS13" i="21"/>
  <c r="HP14" i="21"/>
  <c r="HQ14" i="21"/>
  <c r="HR14" i="21"/>
  <c r="HS14" i="21"/>
  <c r="HP15" i="21"/>
  <c r="HQ15" i="21"/>
  <c r="HR15" i="21"/>
  <c r="HS15" i="21"/>
  <c r="HP16" i="21"/>
  <c r="HQ16" i="21"/>
  <c r="HR16" i="21"/>
  <c r="HS16" i="21"/>
  <c r="HP17" i="21"/>
  <c r="HQ17" i="21"/>
  <c r="HR17" i="21"/>
  <c r="HY17" i="21" s="1"/>
  <c r="HS17" i="21"/>
  <c r="HP18" i="21"/>
  <c r="HQ18" i="21"/>
  <c r="HR18" i="21"/>
  <c r="HS18" i="21"/>
  <c r="HP19" i="21"/>
  <c r="HQ19" i="21"/>
  <c r="HR19" i="21"/>
  <c r="HS19" i="21"/>
  <c r="HP20" i="21"/>
  <c r="HQ20" i="21"/>
  <c r="HR20" i="21"/>
  <c r="HS20" i="21"/>
  <c r="HP21" i="21"/>
  <c r="HQ21" i="21"/>
  <c r="HR21" i="21"/>
  <c r="HS21" i="21"/>
  <c r="HP22" i="21"/>
  <c r="HQ22" i="21"/>
  <c r="HR22" i="21"/>
  <c r="HS22" i="21"/>
  <c r="HP23" i="21"/>
  <c r="HQ23" i="21"/>
  <c r="HR23" i="21"/>
  <c r="HS23" i="21"/>
  <c r="HP24" i="21"/>
  <c r="HQ24" i="21"/>
  <c r="HR24" i="21"/>
  <c r="HS24" i="21"/>
  <c r="HP25" i="21"/>
  <c r="HQ25" i="21"/>
  <c r="HR25" i="21"/>
  <c r="HS25" i="21"/>
  <c r="HP26" i="21"/>
  <c r="HQ26" i="21"/>
  <c r="HR26" i="21"/>
  <c r="HS26" i="21"/>
  <c r="HP27" i="21"/>
  <c r="HQ27" i="21"/>
  <c r="HR27" i="21"/>
  <c r="HS27" i="21"/>
  <c r="HR7" i="21"/>
  <c r="HQ7" i="21"/>
  <c r="HP7" i="21"/>
  <c r="HS7" i="21"/>
  <c r="ER8" i="21"/>
  <c r="HN8" i="21" s="1"/>
  <c r="ER9" i="21"/>
  <c r="HN9" i="21" s="1"/>
  <c r="ER10" i="21"/>
  <c r="HN10" i="21" s="1"/>
  <c r="ER11" i="21"/>
  <c r="HO11" i="21" s="1"/>
  <c r="ER12" i="21"/>
  <c r="HN12" i="21" s="1"/>
  <c r="ER13" i="21"/>
  <c r="HN13" i="21" s="1"/>
  <c r="ER14" i="21"/>
  <c r="HN14" i="21" s="1"/>
  <c r="ER15" i="21"/>
  <c r="HN15" i="21" s="1"/>
  <c r="ER16" i="21"/>
  <c r="HN16" i="21" s="1"/>
  <c r="ER17" i="21"/>
  <c r="HN17" i="21" s="1"/>
  <c r="ER18" i="21"/>
  <c r="HN18" i="21" s="1"/>
  <c r="ER19" i="21"/>
  <c r="HO19" i="21" s="1"/>
  <c r="ER20" i="21"/>
  <c r="HN20" i="21" s="1"/>
  <c r="ER21" i="21"/>
  <c r="HN21" i="21" s="1"/>
  <c r="ER22" i="21"/>
  <c r="HN22" i="21" s="1"/>
  <c r="ER23" i="21"/>
  <c r="HN23" i="21" s="1"/>
  <c r="ER24" i="21"/>
  <c r="HN24" i="21" s="1"/>
  <c r="ER25" i="21"/>
  <c r="HO25" i="21" s="1"/>
  <c r="ER26" i="21"/>
  <c r="HN26" i="21" s="1"/>
  <c r="ER27" i="21"/>
  <c r="HO27" i="21" s="1"/>
  <c r="ER7" i="21"/>
  <c r="HN7" i="21" s="1"/>
  <c r="HP8" i="12"/>
  <c r="HQ8" i="12"/>
  <c r="HR8" i="12"/>
  <c r="HS8" i="12"/>
  <c r="HP9" i="12"/>
  <c r="HQ9" i="12"/>
  <c r="HR9" i="12"/>
  <c r="HS9" i="12"/>
  <c r="HP10" i="12"/>
  <c r="HQ10" i="12"/>
  <c r="HR10" i="12"/>
  <c r="HS10" i="12"/>
  <c r="HP11" i="12"/>
  <c r="HQ11" i="12"/>
  <c r="HR11" i="12"/>
  <c r="HS11" i="12"/>
  <c r="HP12" i="12"/>
  <c r="HQ12" i="12"/>
  <c r="HR12" i="12"/>
  <c r="HS12" i="12"/>
  <c r="HP13" i="12"/>
  <c r="HQ13" i="12"/>
  <c r="HR13" i="12"/>
  <c r="HS13" i="12"/>
  <c r="HP14" i="12"/>
  <c r="HQ14" i="12"/>
  <c r="HR14" i="12"/>
  <c r="HS14" i="12"/>
  <c r="HP15" i="12"/>
  <c r="HQ15" i="12"/>
  <c r="HR15" i="12"/>
  <c r="HS15" i="12"/>
  <c r="HP16" i="12"/>
  <c r="HQ16" i="12"/>
  <c r="HR16" i="12"/>
  <c r="HS16" i="12"/>
  <c r="HP17" i="12"/>
  <c r="HQ17" i="12"/>
  <c r="HR17" i="12"/>
  <c r="HS17" i="12"/>
  <c r="HP18" i="12"/>
  <c r="HQ18" i="12"/>
  <c r="HR18" i="12"/>
  <c r="HS18" i="12"/>
  <c r="HP19" i="12"/>
  <c r="HQ19" i="12"/>
  <c r="HR19" i="12"/>
  <c r="HS19" i="12"/>
  <c r="HP20" i="12"/>
  <c r="HQ20" i="12"/>
  <c r="HR20" i="12"/>
  <c r="HS20" i="12"/>
  <c r="HP21" i="12"/>
  <c r="HQ21" i="12"/>
  <c r="HR21" i="12"/>
  <c r="HS21" i="12"/>
  <c r="HP22" i="12"/>
  <c r="HQ22" i="12"/>
  <c r="HR22" i="12"/>
  <c r="HS22" i="12"/>
  <c r="HP23" i="12"/>
  <c r="HQ23" i="12"/>
  <c r="HR23" i="12"/>
  <c r="HS23" i="12"/>
  <c r="HP24" i="12"/>
  <c r="HQ24" i="12"/>
  <c r="HR24" i="12"/>
  <c r="HS24" i="12"/>
  <c r="HP25" i="12"/>
  <c r="HQ25" i="12"/>
  <c r="HR25" i="12"/>
  <c r="HS25" i="12"/>
  <c r="HP26" i="12"/>
  <c r="HQ26" i="12"/>
  <c r="HR26" i="12"/>
  <c r="HS26" i="12"/>
  <c r="HP27" i="12"/>
  <c r="HQ27" i="12"/>
  <c r="HR27" i="12"/>
  <c r="HS27" i="12"/>
  <c r="HP28" i="12"/>
  <c r="HQ28" i="12"/>
  <c r="HR28" i="12"/>
  <c r="HS28" i="12"/>
  <c r="HP29" i="12"/>
  <c r="HQ29" i="12"/>
  <c r="HR29" i="12"/>
  <c r="HS29" i="12"/>
  <c r="HP30" i="12"/>
  <c r="HQ30" i="12"/>
  <c r="HR30" i="12"/>
  <c r="HS30" i="12"/>
  <c r="HP31" i="12"/>
  <c r="HQ31" i="12"/>
  <c r="HR31" i="12"/>
  <c r="HS31" i="12"/>
  <c r="HP32" i="12"/>
  <c r="HQ32" i="12"/>
  <c r="HR32" i="12"/>
  <c r="HS32" i="12"/>
  <c r="HP33" i="12"/>
  <c r="HQ33" i="12"/>
  <c r="HR33" i="12"/>
  <c r="HS33" i="12"/>
  <c r="HP34" i="12"/>
  <c r="HQ34" i="12"/>
  <c r="HR34" i="12"/>
  <c r="HS34" i="12"/>
  <c r="HP35" i="12"/>
  <c r="HQ35" i="12"/>
  <c r="HR35" i="12"/>
  <c r="HS35" i="12"/>
  <c r="HP36" i="12"/>
  <c r="HQ36" i="12"/>
  <c r="HR36" i="12"/>
  <c r="HS36" i="12"/>
  <c r="HP37" i="12"/>
  <c r="HQ37" i="12"/>
  <c r="HR37" i="12"/>
  <c r="HS37" i="12"/>
  <c r="HP38" i="12"/>
  <c r="HQ38" i="12"/>
  <c r="HR38" i="12"/>
  <c r="HS38" i="12"/>
  <c r="HP39" i="12"/>
  <c r="HQ39" i="12"/>
  <c r="HR39" i="12"/>
  <c r="HS39" i="12"/>
  <c r="HP40" i="12"/>
  <c r="HQ40" i="12"/>
  <c r="HR40" i="12"/>
  <c r="HS40" i="12"/>
  <c r="HP41" i="12"/>
  <c r="HQ41" i="12"/>
  <c r="HR41" i="12"/>
  <c r="HS41" i="12"/>
  <c r="HP42" i="12"/>
  <c r="HQ42" i="12"/>
  <c r="HR42" i="12"/>
  <c r="HS42" i="12"/>
  <c r="HP43" i="12"/>
  <c r="HQ43" i="12"/>
  <c r="HR43" i="12"/>
  <c r="HS43" i="12"/>
  <c r="HP44" i="12"/>
  <c r="HQ44" i="12"/>
  <c r="HR44" i="12"/>
  <c r="HS44" i="12"/>
  <c r="HS7" i="12"/>
  <c r="HR7" i="12"/>
  <c r="HQ7" i="12"/>
  <c r="HP7" i="12"/>
  <c r="ER8" i="12"/>
  <c r="HN8" i="12" s="1"/>
  <c r="ER9" i="12"/>
  <c r="HN9" i="12" s="1"/>
  <c r="ER10" i="12"/>
  <c r="HN10" i="12" s="1"/>
  <c r="ER11" i="12"/>
  <c r="HO11" i="12" s="1"/>
  <c r="ER12" i="12"/>
  <c r="HN12" i="12" s="1"/>
  <c r="ER13" i="12"/>
  <c r="HO13" i="12" s="1"/>
  <c r="ER14" i="12"/>
  <c r="HN14" i="12" s="1"/>
  <c r="ER15" i="12"/>
  <c r="HN15" i="12" s="1"/>
  <c r="ER16" i="12"/>
  <c r="HO16" i="12" s="1"/>
  <c r="ER17" i="12"/>
  <c r="HO17" i="12" s="1"/>
  <c r="ER18" i="12"/>
  <c r="HO18" i="12" s="1"/>
  <c r="ER19" i="12"/>
  <c r="HN19" i="12" s="1"/>
  <c r="ER20" i="12"/>
  <c r="HO20" i="12" s="1"/>
  <c r="ER21" i="12"/>
  <c r="HO21" i="12" s="1"/>
  <c r="ER22" i="12"/>
  <c r="HN22" i="12" s="1"/>
  <c r="ER23" i="12"/>
  <c r="HN23" i="12" s="1"/>
  <c r="ER24" i="12"/>
  <c r="HN24" i="12" s="1"/>
  <c r="ER25" i="12"/>
  <c r="HO25" i="12" s="1"/>
  <c r="ER26" i="12"/>
  <c r="HO26" i="12" s="1"/>
  <c r="ER27" i="12"/>
  <c r="HN27" i="12" s="1"/>
  <c r="ER28" i="12"/>
  <c r="HO28" i="12" s="1"/>
  <c r="ER29" i="12"/>
  <c r="HN29" i="12" s="1"/>
  <c r="ER30" i="12"/>
  <c r="HN30" i="12" s="1"/>
  <c r="ER31" i="12"/>
  <c r="HO31" i="12" s="1"/>
  <c r="ER32" i="12"/>
  <c r="HN32" i="12" s="1"/>
  <c r="ER33" i="12"/>
  <c r="HN33" i="12" s="1"/>
  <c r="ER34" i="12"/>
  <c r="HN34" i="12" s="1"/>
  <c r="ER35" i="12"/>
  <c r="HN35" i="12" s="1"/>
  <c r="ER36" i="12"/>
  <c r="HO36" i="12" s="1"/>
  <c r="ER37" i="12"/>
  <c r="HN37" i="12" s="1"/>
  <c r="ER38" i="12"/>
  <c r="HN38" i="12" s="1"/>
  <c r="ER39" i="12"/>
  <c r="HO39" i="12" s="1"/>
  <c r="ER40" i="12"/>
  <c r="HO40" i="12" s="1"/>
  <c r="ER41" i="12"/>
  <c r="HO41" i="12" s="1"/>
  <c r="ER42" i="12"/>
  <c r="HO42" i="12" s="1"/>
  <c r="ER43" i="12"/>
  <c r="HN43" i="12" s="1"/>
  <c r="ER44" i="12"/>
  <c r="HO44" i="12" s="1"/>
  <c r="ER7" i="12"/>
  <c r="HO7" i="12" s="1"/>
  <c r="D25" i="25"/>
  <c r="HY8" i="21" l="1"/>
  <c r="HO23" i="21"/>
  <c r="HO21" i="21"/>
  <c r="HO17" i="21"/>
  <c r="HO13" i="21"/>
  <c r="HO10" i="21"/>
  <c r="HO9" i="21"/>
  <c r="HO8" i="21"/>
  <c r="HN7" i="12"/>
  <c r="HO43" i="12"/>
  <c r="HO38" i="12"/>
  <c r="HO35" i="12"/>
  <c r="HO34" i="12"/>
  <c r="HO33" i="12"/>
  <c r="HO30" i="12"/>
  <c r="HN26" i="12"/>
  <c r="HN20" i="12"/>
  <c r="HN17" i="12"/>
  <c r="HO9" i="12"/>
  <c r="HO8" i="12"/>
  <c r="HO10" i="12"/>
  <c r="HN44" i="12"/>
  <c r="HN42" i="12"/>
  <c r="HN41" i="12"/>
  <c r="HN40" i="12"/>
  <c r="HN39" i="12"/>
  <c r="HO37" i="12"/>
  <c r="HN36" i="12"/>
  <c r="HO32" i="12"/>
  <c r="HN31" i="12"/>
  <c r="HO29" i="12"/>
  <c r="HN28" i="12"/>
  <c r="HO27" i="12"/>
  <c r="HN25" i="12"/>
  <c r="HO24" i="12"/>
  <c r="HO23" i="12"/>
  <c r="HO22" i="12"/>
  <c r="HN21" i="12"/>
  <c r="HO19" i="12"/>
  <c r="HN18" i="12"/>
  <c r="HN16" i="12"/>
  <c r="HO15" i="12"/>
  <c r="HO14" i="12"/>
  <c r="HN13" i="12"/>
  <c r="HO12" i="12"/>
  <c r="HN11" i="12"/>
  <c r="HN27" i="21"/>
  <c r="HO26" i="21"/>
  <c r="HN25" i="21"/>
  <c r="HO24" i="21"/>
  <c r="HO22" i="21"/>
  <c r="HO20" i="21"/>
  <c r="HN19" i="21"/>
  <c r="HO18" i="21"/>
  <c r="HO16" i="21"/>
  <c r="HO15" i="21"/>
  <c r="HO14" i="21"/>
  <c r="HO12" i="21"/>
  <c r="HN11" i="21"/>
  <c r="HO7" i="21"/>
  <c r="D24" i="33"/>
  <c r="D23" i="33"/>
  <c r="D22" i="33"/>
  <c r="D21" i="33"/>
  <c r="D20" i="33"/>
  <c r="D19" i="33"/>
  <c r="IM7" i="25" l="1"/>
  <c r="IL7" i="25"/>
  <c r="FH17" i="25"/>
  <c r="FH16" i="25"/>
  <c r="FH15" i="25"/>
  <c r="FH14" i="25"/>
  <c r="FH13" i="25"/>
  <c r="FH12" i="25"/>
  <c r="FH11" i="25"/>
  <c r="FH10" i="25"/>
  <c r="FH9" i="25"/>
  <c r="FH8" i="25"/>
  <c r="FH7" i="25"/>
  <c r="IM17" i="25" l="1"/>
  <c r="IL17" i="25"/>
  <c r="IM16" i="25"/>
  <c r="IL16" i="25"/>
  <c r="IL15" i="25"/>
  <c r="IM15" i="25"/>
  <c r="IL14" i="25"/>
  <c r="IM14" i="25"/>
  <c r="IM12" i="25"/>
  <c r="IL12" i="25"/>
  <c r="IM10" i="25"/>
  <c r="IL10" i="25"/>
  <c r="IL9" i="25"/>
  <c r="IM9" i="25"/>
  <c r="IM8" i="25"/>
  <c r="IL8" i="25"/>
  <c r="JB6" i="33" l="1"/>
  <c r="B46" i="32"/>
  <c r="HT9" i="32"/>
  <c r="HT8" i="32"/>
  <c r="HT7" i="32"/>
  <c r="HX8" i="32" l="1"/>
  <c r="HX9" i="32"/>
  <c r="HX10" i="32"/>
  <c r="HX12" i="32"/>
  <c r="HX15" i="32"/>
  <c r="HX16" i="32"/>
  <c r="HX17" i="32"/>
  <c r="HX19" i="32"/>
  <c r="HX20" i="32"/>
  <c r="HX21" i="32"/>
  <c r="HX22" i="32"/>
  <c r="HX23" i="32"/>
  <c r="HX24" i="32"/>
  <c r="HX25" i="32"/>
  <c r="HX26" i="32"/>
  <c r="HX27" i="32"/>
  <c r="HX28" i="32"/>
  <c r="HX29" i="32"/>
  <c r="HX30" i="32"/>
  <c r="HX31" i="32"/>
  <c r="HX33" i="32"/>
  <c r="HX34" i="32"/>
  <c r="HX35" i="32"/>
  <c r="HX36" i="32"/>
  <c r="HX37" i="32"/>
  <c r="FL7" i="33" l="1"/>
  <c r="FL8" i="33"/>
  <c r="FL9" i="33"/>
  <c r="FL10" i="33"/>
  <c r="FL13" i="33"/>
  <c r="FL11" i="33"/>
  <c r="FL12" i="33"/>
  <c r="HW6" i="32" l="1"/>
  <c r="HV6" i="32"/>
  <c r="FD11" i="33"/>
  <c r="FD13" i="33"/>
  <c r="FD10" i="33"/>
  <c r="FD9" i="33"/>
  <c r="FD8" i="33"/>
  <c r="FD7" i="33"/>
  <c r="FD12" i="33"/>
  <c r="EZ11" i="33"/>
  <c r="EZ13" i="33"/>
  <c r="EZ10" i="33"/>
  <c r="EZ9" i="33"/>
  <c r="EZ8" i="33"/>
  <c r="EZ7" i="33"/>
  <c r="EZ12" i="33"/>
  <c r="EV11" i="33"/>
  <c r="EV13" i="33"/>
  <c r="EV10" i="33"/>
  <c r="EV9" i="33"/>
  <c r="EV8" i="33"/>
  <c r="EV7" i="33"/>
  <c r="EV12" i="33"/>
  <c r="ER11" i="33"/>
  <c r="ER13" i="33"/>
  <c r="ER10" i="33"/>
  <c r="ER9" i="33"/>
  <c r="ER8" i="33"/>
  <c r="ER7" i="33"/>
  <c r="ER12" i="33"/>
  <c r="EN11" i="33"/>
  <c r="EN13" i="33"/>
  <c r="EN10" i="33"/>
  <c r="EN9" i="33"/>
  <c r="EN8" i="33"/>
  <c r="EN7" i="33"/>
  <c r="EN12" i="33"/>
  <c r="HW17" i="24"/>
  <c r="HJ17" i="24"/>
  <c r="B39" i="22"/>
  <c r="DL21" i="12"/>
  <c r="GX21" i="12" s="1"/>
  <c r="B52" i="22"/>
  <c r="HX6" i="12"/>
  <c r="HW6" i="12"/>
  <c r="HX6" i="21"/>
  <c r="HW6" i="21"/>
  <c r="HX6" i="22"/>
  <c r="HW6" i="22"/>
  <c r="IN6" i="24"/>
  <c r="ID19" i="24"/>
  <c r="IE19" i="24"/>
  <c r="ID20" i="24"/>
  <c r="IE20" i="24"/>
  <c r="ID21" i="24"/>
  <c r="IE21" i="24"/>
  <c r="ID22" i="24"/>
  <c r="IE22" i="24"/>
  <c r="ID23" i="24"/>
  <c r="IE23" i="24"/>
  <c r="HV17" i="24"/>
  <c r="HT17" i="24"/>
  <c r="HU17" i="24"/>
  <c r="HR17" i="24"/>
  <c r="HS17" i="24"/>
  <c r="HP17" i="24"/>
  <c r="HQ17" i="24"/>
  <c r="HN17" i="24"/>
  <c r="HO17" i="24"/>
  <c r="IK6" i="24"/>
  <c r="IL6" i="24"/>
  <c r="IM6" i="24"/>
  <c r="IS6" i="25"/>
  <c r="IR6" i="25"/>
  <c r="IT6" i="25"/>
  <c r="IU6" i="25"/>
  <c r="IV6" i="25"/>
  <c r="ID19" i="25"/>
  <c r="IE19" i="25"/>
  <c r="ID20" i="25"/>
  <c r="IE20" i="25"/>
  <c r="ID21" i="25"/>
  <c r="IE21" i="25"/>
  <c r="ID22" i="25"/>
  <c r="IE22" i="25"/>
  <c r="IA18" i="25"/>
  <c r="HZ18" i="25"/>
  <c r="EV18" i="24"/>
  <c r="IE18" i="24" s="1"/>
  <c r="EV16" i="24"/>
  <c r="EV15" i="24"/>
  <c r="EV14" i="24"/>
  <c r="EV13" i="24"/>
  <c r="EV12" i="24"/>
  <c r="EV11" i="24"/>
  <c r="EV10" i="24"/>
  <c r="EV9" i="24"/>
  <c r="EV8" i="24"/>
  <c r="EV7" i="24"/>
  <c r="FB18" i="24"/>
  <c r="IF18" i="24" s="1"/>
  <c r="IG17" i="24"/>
  <c r="IF17" i="24"/>
  <c r="IG16" i="24"/>
  <c r="IF15" i="24"/>
  <c r="IH15" i="24"/>
  <c r="IG15" i="24"/>
  <c r="IG12" i="24"/>
  <c r="II11" i="24"/>
  <c r="II9" i="24"/>
  <c r="IG8" i="24"/>
  <c r="II8" i="24"/>
  <c r="ER18" i="24"/>
  <c r="ER16" i="24"/>
  <c r="HW16" i="24" s="1"/>
  <c r="ER15" i="24"/>
  <c r="HV15" i="24" s="1"/>
  <c r="ER14" i="24"/>
  <c r="HV14" i="24" s="1"/>
  <c r="ER13" i="24"/>
  <c r="HV13" i="24" s="1"/>
  <c r="ER12" i="24"/>
  <c r="HV12" i="24" s="1"/>
  <c r="ER11" i="24"/>
  <c r="ER10" i="24"/>
  <c r="HV10" i="24" s="1"/>
  <c r="ER9" i="24"/>
  <c r="HW9" i="24" s="1"/>
  <c r="ER8" i="24"/>
  <c r="HV8" i="24" s="1"/>
  <c r="ER7" i="24"/>
  <c r="HV7" i="24" s="1"/>
  <c r="IP6" i="23"/>
  <c r="EV21" i="23"/>
  <c r="IB21" i="23" s="1"/>
  <c r="EV20" i="23"/>
  <c r="IC20" i="23" s="1"/>
  <c r="EV19" i="23"/>
  <c r="IB19" i="23" s="1"/>
  <c r="EV18" i="23"/>
  <c r="IB18" i="23" s="1"/>
  <c r="EV17" i="23"/>
  <c r="IB17" i="23" s="1"/>
  <c r="EV16" i="23"/>
  <c r="IC16" i="23" s="1"/>
  <c r="EV15" i="23"/>
  <c r="IB15" i="23" s="1"/>
  <c r="EV14" i="23"/>
  <c r="IC14" i="23" s="1"/>
  <c r="EV13" i="23"/>
  <c r="IB13" i="23" s="1"/>
  <c r="EV12" i="23"/>
  <c r="IC12" i="23" s="1"/>
  <c r="EV11" i="23"/>
  <c r="IB11" i="23" s="1"/>
  <c r="EV10" i="23"/>
  <c r="EV9" i="23"/>
  <c r="IB9" i="23" s="1"/>
  <c r="EV8" i="23"/>
  <c r="IC8" i="23" s="1"/>
  <c r="EV7" i="23"/>
  <c r="IC7" i="23" s="1"/>
  <c r="ER21" i="23"/>
  <c r="ER20" i="23"/>
  <c r="HZ20" i="23" s="1"/>
  <c r="ER19" i="23"/>
  <c r="IA19" i="23" s="1"/>
  <c r="ER18" i="23"/>
  <c r="HZ18" i="23" s="1"/>
  <c r="ER17" i="23"/>
  <c r="HZ17" i="23" s="1"/>
  <c r="ER16" i="23"/>
  <c r="HZ16" i="23" s="1"/>
  <c r="ER15" i="23"/>
  <c r="HZ15" i="23" s="1"/>
  <c r="ER14" i="23"/>
  <c r="IA14" i="23" s="1"/>
  <c r="ER13" i="23"/>
  <c r="HZ13" i="23" s="1"/>
  <c r="ER12" i="23"/>
  <c r="ER11" i="23"/>
  <c r="IA11" i="23" s="1"/>
  <c r="ER10" i="23"/>
  <c r="HZ10" i="23" s="1"/>
  <c r="ER9" i="23"/>
  <c r="ER8" i="23"/>
  <c r="HZ8" i="23" s="1"/>
  <c r="ER7" i="23"/>
  <c r="HZ7" i="23" s="1"/>
  <c r="EZ18" i="25"/>
  <c r="II18" i="25" s="1"/>
  <c r="EZ17" i="25"/>
  <c r="II17" i="25" s="1"/>
  <c r="EZ16" i="25"/>
  <c r="II16" i="25" s="1"/>
  <c r="EZ15" i="25"/>
  <c r="II15" i="25" s="1"/>
  <c r="EZ14" i="25"/>
  <c r="II14" i="25" s="1"/>
  <c r="EZ13" i="25"/>
  <c r="IH13" i="25" s="1"/>
  <c r="EZ12" i="25"/>
  <c r="IH12" i="25" s="1"/>
  <c r="EZ11" i="25"/>
  <c r="IH11" i="25" s="1"/>
  <c r="EZ10" i="25"/>
  <c r="IH10" i="25" s="1"/>
  <c r="EZ9" i="25"/>
  <c r="IH9" i="25" s="1"/>
  <c r="EZ8" i="25"/>
  <c r="II8" i="25" s="1"/>
  <c r="EZ7" i="25"/>
  <c r="FD18" i="25"/>
  <c r="IJ18" i="25" s="1"/>
  <c r="EV18" i="25"/>
  <c r="IF18" i="25" s="1"/>
  <c r="ER18" i="25"/>
  <c r="IE18" i="25" s="1"/>
  <c r="FD17" i="25"/>
  <c r="IK17" i="25" s="1"/>
  <c r="EV17" i="25"/>
  <c r="IG17" i="25" s="1"/>
  <c r="ER17" i="25"/>
  <c r="ID17" i="25" s="1"/>
  <c r="FD16" i="25"/>
  <c r="IK16" i="25" s="1"/>
  <c r="EV16" i="25"/>
  <c r="IF16" i="25" s="1"/>
  <c r="ER16" i="25"/>
  <c r="IE16" i="25" s="1"/>
  <c r="FD15" i="25"/>
  <c r="IK15" i="25" s="1"/>
  <c r="EV15" i="25"/>
  <c r="IG15" i="25" s="1"/>
  <c r="ER15" i="25"/>
  <c r="FD14" i="25"/>
  <c r="IK14" i="25" s="1"/>
  <c r="EV14" i="25"/>
  <c r="IF14" i="25" s="1"/>
  <c r="ER14" i="25"/>
  <c r="IE14" i="25" s="1"/>
  <c r="FD13" i="25"/>
  <c r="IK13" i="25" s="1"/>
  <c r="EV13" i="25"/>
  <c r="IG13" i="25" s="1"/>
  <c r="ER13" i="25"/>
  <c r="ID13" i="25" s="1"/>
  <c r="FD12" i="25"/>
  <c r="IJ12" i="25" s="1"/>
  <c r="EV12" i="25"/>
  <c r="IF12" i="25" s="1"/>
  <c r="ER12" i="25"/>
  <c r="ID12" i="25" s="1"/>
  <c r="FD11" i="25"/>
  <c r="IK11" i="25" s="1"/>
  <c r="EV11" i="25"/>
  <c r="IG11" i="25" s="1"/>
  <c r="ER11" i="25"/>
  <c r="ID11" i="25" s="1"/>
  <c r="FD10" i="25"/>
  <c r="IJ10" i="25" s="1"/>
  <c r="EV10" i="25"/>
  <c r="IF10" i="25" s="1"/>
  <c r="ER10" i="25"/>
  <c r="IE10" i="25" s="1"/>
  <c r="FD9" i="25"/>
  <c r="IK9" i="25" s="1"/>
  <c r="EV9" i="25"/>
  <c r="IG9" i="25" s="1"/>
  <c r="ER9" i="25"/>
  <c r="ID9" i="25" s="1"/>
  <c r="FD8" i="25"/>
  <c r="IJ8" i="25" s="1"/>
  <c r="EV8" i="25"/>
  <c r="IF8" i="25" s="1"/>
  <c r="ER8" i="25"/>
  <c r="IE8" i="25" s="1"/>
  <c r="FD7" i="25"/>
  <c r="IK7" i="25" s="1"/>
  <c r="EV7" i="25"/>
  <c r="IF7" i="25" s="1"/>
  <c r="ER7" i="25"/>
  <c r="IE7" i="25" s="1"/>
  <c r="DD21" i="32"/>
  <c r="X9" i="33"/>
  <c r="FX9" i="33" s="1"/>
  <c r="GV34" i="32"/>
  <c r="GW34" i="32"/>
  <c r="GX34" i="32"/>
  <c r="GY34" i="32"/>
  <c r="GZ34" i="32"/>
  <c r="HA34" i="32"/>
  <c r="HB34" i="32"/>
  <c r="HC34" i="32"/>
  <c r="HD34" i="32"/>
  <c r="HE34" i="32"/>
  <c r="HF34" i="32"/>
  <c r="HG34" i="32"/>
  <c r="HH34" i="32"/>
  <c r="HI34" i="32"/>
  <c r="HJ34" i="32"/>
  <c r="HK34" i="32"/>
  <c r="HL34" i="32"/>
  <c r="HM34" i="32"/>
  <c r="GD34" i="32"/>
  <c r="GH34" i="32"/>
  <c r="GI34" i="32"/>
  <c r="GJ34" i="32"/>
  <c r="GK34" i="32"/>
  <c r="GL34" i="32"/>
  <c r="GM34" i="32"/>
  <c r="GN34" i="32"/>
  <c r="GO34" i="32"/>
  <c r="GP34" i="32"/>
  <c r="GQ34" i="32"/>
  <c r="GR34" i="32"/>
  <c r="GS34" i="32"/>
  <c r="JA6" i="33"/>
  <c r="IZ6" i="33"/>
  <c r="IY6" i="33"/>
  <c r="DK10" i="22"/>
  <c r="DL10" i="22" s="1"/>
  <c r="GX10" i="22" s="1"/>
  <c r="T10" i="33"/>
  <c r="FW10" i="33" s="1"/>
  <c r="P10" i="33"/>
  <c r="L10" i="33"/>
  <c r="H10" i="33"/>
  <c r="DD34" i="32"/>
  <c r="GU34" i="32" s="1"/>
  <c r="CB34" i="32"/>
  <c r="BX34" i="32"/>
  <c r="GE34" i="32" s="1"/>
  <c r="BS34" i="32"/>
  <c r="BT34" i="32" s="1"/>
  <c r="BO34" i="32"/>
  <c r="BP34" i="32" s="1"/>
  <c r="BL34" i="32"/>
  <c r="BG34" i="32"/>
  <c r="BH34" i="32" s="1"/>
  <c r="BD34" i="32"/>
  <c r="AZ34" i="32"/>
  <c r="AV34" i="32"/>
  <c r="FQ34" i="32" s="1"/>
  <c r="AR34" i="32"/>
  <c r="AN34" i="32"/>
  <c r="AJ34" i="32"/>
  <c r="AF34" i="32"/>
  <c r="FI34" i="32" s="1"/>
  <c r="AB34" i="32"/>
  <c r="X34" i="32"/>
  <c r="T34" i="32"/>
  <c r="P34" i="32"/>
  <c r="FA34" i="32" s="1"/>
  <c r="L34" i="32"/>
  <c r="H34" i="32"/>
  <c r="H35" i="32"/>
  <c r="EW35" i="32" s="1"/>
  <c r="L35" i="32"/>
  <c r="EY35" i="32" s="1"/>
  <c r="P35" i="32"/>
  <c r="EZ35" i="32" s="1"/>
  <c r="T35" i="32"/>
  <c r="FC35" i="32" s="1"/>
  <c r="AB35" i="32"/>
  <c r="FG35" i="32"/>
  <c r="AF35" i="32"/>
  <c r="FI35" i="32"/>
  <c r="AJ35" i="32"/>
  <c r="FJ35" i="32"/>
  <c r="AN35" i="32"/>
  <c r="FL35" i="32"/>
  <c r="AR35" i="32"/>
  <c r="FN35" i="32"/>
  <c r="AV35" i="32"/>
  <c r="FP35" i="32"/>
  <c r="FQ35" i="32"/>
  <c r="AZ35" i="32"/>
  <c r="FR35" i="32" s="1"/>
  <c r="BD35" i="32"/>
  <c r="BG35" i="32"/>
  <c r="BH35" i="32" s="1"/>
  <c r="BL35" i="32"/>
  <c r="BO35" i="32"/>
  <c r="BP35" i="32" s="1"/>
  <c r="FZ35" i="32" s="1"/>
  <c r="BS35" i="32"/>
  <c r="BT35" i="32" s="1"/>
  <c r="GC35" i="32" s="1"/>
  <c r="BX35" i="32"/>
  <c r="GE35" i="32" s="1"/>
  <c r="CB35" i="32"/>
  <c r="H36" i="32"/>
  <c r="EV36" i="32" s="1"/>
  <c r="L36" i="32"/>
  <c r="EX36" i="32" s="1"/>
  <c r="P36" i="32"/>
  <c r="T36" i="32"/>
  <c r="FC36" i="32" s="1"/>
  <c r="FD36" i="32"/>
  <c r="AB36" i="32"/>
  <c r="FG36" i="32" s="1"/>
  <c r="AF36" i="32"/>
  <c r="FH36" i="32" s="1"/>
  <c r="AJ36" i="32"/>
  <c r="FJ36" i="32" s="1"/>
  <c r="AN36" i="32"/>
  <c r="FL36" i="32" s="1"/>
  <c r="AR36" i="32"/>
  <c r="FO36" i="32" s="1"/>
  <c r="AV36" i="32"/>
  <c r="AZ36" i="32"/>
  <c r="BD36" i="32"/>
  <c r="FT36" i="32" s="1"/>
  <c r="BG36" i="32"/>
  <c r="BH36" i="32" s="1"/>
  <c r="FW36" i="32" s="1"/>
  <c r="BL36" i="32"/>
  <c r="FX36" i="32" s="1"/>
  <c r="BO36" i="32"/>
  <c r="BP36" i="32"/>
  <c r="BS36" i="32"/>
  <c r="BT36" i="32" s="1"/>
  <c r="BX36" i="32"/>
  <c r="GD36" i="32" s="1"/>
  <c r="CB36" i="32"/>
  <c r="GF36" i="32" s="1"/>
  <c r="CF36" i="32"/>
  <c r="GI36" i="32" s="1"/>
  <c r="CJ36" i="32"/>
  <c r="GJ36" i="32" s="1"/>
  <c r="CN36" i="32"/>
  <c r="GL36" i="32" s="1"/>
  <c r="CR36" i="32"/>
  <c r="CV36" i="32"/>
  <c r="GP36" i="32" s="1"/>
  <c r="CZ36" i="32"/>
  <c r="DD36" i="32"/>
  <c r="GU36" i="32" s="1"/>
  <c r="DH36" i="32"/>
  <c r="DL36" i="32"/>
  <c r="GY36" i="32" s="1"/>
  <c r="DP36" i="32"/>
  <c r="GZ36" i="32" s="1"/>
  <c r="DT36" i="32"/>
  <c r="HB36" i="32" s="1"/>
  <c r="DX36" i="32"/>
  <c r="HE36" i="32" s="1"/>
  <c r="EB36" i="32"/>
  <c r="HF36" i="32" s="1"/>
  <c r="EF36" i="32"/>
  <c r="HH36" i="32" s="1"/>
  <c r="EJ36" i="32"/>
  <c r="HJ36" i="32" s="1"/>
  <c r="EN36" i="32"/>
  <c r="HL36" i="32" s="1"/>
  <c r="FB36" i="32"/>
  <c r="GT36" i="32"/>
  <c r="FM35" i="32"/>
  <c r="FD35" i="32"/>
  <c r="O19" i="32"/>
  <c r="P19" i="32" s="1"/>
  <c r="CZ33" i="32"/>
  <c r="AN17" i="23"/>
  <c r="FY17" i="23" s="1"/>
  <c r="CZ7" i="33"/>
  <c r="CZ8" i="33"/>
  <c r="HM8" i="33" s="1"/>
  <c r="CZ9" i="33"/>
  <c r="HL9" i="33" s="1"/>
  <c r="CZ10" i="33"/>
  <c r="CZ13" i="33"/>
  <c r="HL13" i="33" s="1"/>
  <c r="CZ11" i="33"/>
  <c r="HM11" i="33" s="1"/>
  <c r="CF9" i="33"/>
  <c r="CF10" i="33"/>
  <c r="DH33" i="32"/>
  <c r="GW33" i="32" s="1"/>
  <c r="DL33" i="32"/>
  <c r="GX33" i="32" s="1"/>
  <c r="DP33" i="32"/>
  <c r="HA33" i="32" s="1"/>
  <c r="DT33" i="32"/>
  <c r="HB33" i="32" s="1"/>
  <c r="DX33" i="32"/>
  <c r="HD33" i="32" s="1"/>
  <c r="EB33" i="32"/>
  <c r="HF33" i="32" s="1"/>
  <c r="EF33" i="32"/>
  <c r="EJ33" i="32"/>
  <c r="HK33" i="32" s="1"/>
  <c r="EN33" i="32"/>
  <c r="HM33" i="32" s="1"/>
  <c r="CB33" i="32"/>
  <c r="GG33" i="32" s="1"/>
  <c r="BX33" i="32"/>
  <c r="GE33" i="32" s="1"/>
  <c r="BS33" i="32"/>
  <c r="BT33" i="32" s="1"/>
  <c r="BO33" i="32"/>
  <c r="BP33" i="32" s="1"/>
  <c r="GA33" i="32" s="1"/>
  <c r="BL33" i="32"/>
  <c r="BG33" i="32"/>
  <c r="BH33" i="32"/>
  <c r="FW33" i="32" s="1"/>
  <c r="BD33" i="32"/>
  <c r="AZ33" i="32"/>
  <c r="AV33" i="32"/>
  <c r="FP33" i="32" s="1"/>
  <c r="AR33" i="32"/>
  <c r="AN33" i="32"/>
  <c r="FL33" i="32"/>
  <c r="AJ33" i="32"/>
  <c r="AF33" i="32"/>
  <c r="FI33" i="32" s="1"/>
  <c r="AB33" i="32"/>
  <c r="FG33" i="32" s="1"/>
  <c r="X33" i="32"/>
  <c r="T33" i="32"/>
  <c r="P33" i="32"/>
  <c r="EZ33" i="32" s="1"/>
  <c r="L33" i="32"/>
  <c r="H33" i="32"/>
  <c r="EV33" i="32" s="1"/>
  <c r="DD9" i="33"/>
  <c r="DD10" i="33"/>
  <c r="HO10" i="33" s="1"/>
  <c r="DD13" i="33"/>
  <c r="CV9" i="33"/>
  <c r="HJ9" i="33" s="1"/>
  <c r="CV10" i="33"/>
  <c r="HK10" i="33" s="1"/>
  <c r="CN10" i="33"/>
  <c r="HG10" i="33" s="1"/>
  <c r="CJ9" i="33"/>
  <c r="HD9" i="33" s="1"/>
  <c r="CJ10" i="33"/>
  <c r="CB9" i="33"/>
  <c r="GZ9" i="33" s="1"/>
  <c r="CB10" i="33"/>
  <c r="DL9" i="33"/>
  <c r="HS9" i="33" s="1"/>
  <c r="DP9" i="33"/>
  <c r="HU9" i="33" s="1"/>
  <c r="DT9" i="33"/>
  <c r="HV9" i="33" s="1"/>
  <c r="DX9" i="33"/>
  <c r="EB9" i="33"/>
  <c r="EF9" i="33"/>
  <c r="EJ9" i="33"/>
  <c r="FP9" i="33"/>
  <c r="FQ9" i="33"/>
  <c r="FR9" i="33"/>
  <c r="FS9" i="33"/>
  <c r="FT9" i="33"/>
  <c r="FU9" i="33"/>
  <c r="FV9" i="33"/>
  <c r="FW9" i="33"/>
  <c r="FZ9" i="33"/>
  <c r="GA9" i="33"/>
  <c r="GB9" i="33"/>
  <c r="GC9" i="33"/>
  <c r="GD9" i="33"/>
  <c r="GE9" i="33"/>
  <c r="GF9" i="33"/>
  <c r="GG9" i="33"/>
  <c r="GH9" i="33"/>
  <c r="GI9" i="33"/>
  <c r="GJ9" i="33"/>
  <c r="GK9" i="33"/>
  <c r="GL9" i="33"/>
  <c r="GM9" i="33"/>
  <c r="GN9" i="33"/>
  <c r="GO9" i="33"/>
  <c r="GP9" i="33"/>
  <c r="GQ9" i="33"/>
  <c r="GR9" i="33"/>
  <c r="GS9" i="33"/>
  <c r="GT9" i="33"/>
  <c r="GU9" i="33"/>
  <c r="GV9" i="33"/>
  <c r="GW9" i="33"/>
  <c r="GX9" i="33"/>
  <c r="GY9" i="33"/>
  <c r="DL10" i="33"/>
  <c r="HR10" i="33" s="1"/>
  <c r="DP10" i="33"/>
  <c r="HU10" i="33" s="1"/>
  <c r="DT10" i="33"/>
  <c r="HV10" i="33" s="1"/>
  <c r="DX10" i="33"/>
  <c r="EB10" i="33"/>
  <c r="EF10" i="33"/>
  <c r="EJ10" i="33"/>
  <c r="FT10" i="33"/>
  <c r="FU10" i="33"/>
  <c r="FX10" i="33"/>
  <c r="FY10" i="33"/>
  <c r="FZ10" i="33"/>
  <c r="GA10" i="33"/>
  <c r="GB10" i="33"/>
  <c r="GC10" i="33"/>
  <c r="GD10" i="33"/>
  <c r="GE10" i="33"/>
  <c r="GF10" i="33"/>
  <c r="GG10" i="33"/>
  <c r="GH10" i="33"/>
  <c r="GI10" i="33"/>
  <c r="GJ10" i="33"/>
  <c r="GK10" i="33"/>
  <c r="GL10" i="33"/>
  <c r="GM10" i="33"/>
  <c r="GN10" i="33"/>
  <c r="GO10" i="33"/>
  <c r="GP10" i="33"/>
  <c r="GQ10" i="33"/>
  <c r="GR10" i="33"/>
  <c r="GS10" i="33"/>
  <c r="GT10" i="33"/>
  <c r="GU10" i="33"/>
  <c r="GV10" i="33"/>
  <c r="GW10" i="33"/>
  <c r="GX10" i="33"/>
  <c r="GY10" i="33"/>
  <c r="DH10" i="33"/>
  <c r="HP10" i="33" s="1"/>
  <c r="DH13" i="33"/>
  <c r="HQ13" i="33" s="1"/>
  <c r="DH9" i="33"/>
  <c r="HP9" i="33" s="1"/>
  <c r="CR9" i="33"/>
  <c r="CJ33" i="32"/>
  <c r="CV33" i="32"/>
  <c r="IO6" i="23"/>
  <c r="CR8" i="21"/>
  <c r="GO8" i="21" s="1"/>
  <c r="CF8" i="21"/>
  <c r="CJ8" i="21"/>
  <c r="GJ8" i="21" s="1"/>
  <c r="CN8" i="21"/>
  <c r="GM8" i="21" s="1"/>
  <c r="CV8" i="21"/>
  <c r="GP8" i="21" s="1"/>
  <c r="GQ8" i="21"/>
  <c r="CZ8" i="21"/>
  <c r="GR8" i="21" s="1"/>
  <c r="DD8" i="21"/>
  <c r="GU8" i="21" s="1"/>
  <c r="DH8" i="21"/>
  <c r="GV8" i="21" s="1"/>
  <c r="DK8" i="21"/>
  <c r="DL8" i="21" s="1"/>
  <c r="GX8" i="21" s="1"/>
  <c r="CR9" i="21"/>
  <c r="GO9" i="21"/>
  <c r="CF9" i="21"/>
  <c r="CJ9" i="21"/>
  <c r="GK9" i="21" s="1"/>
  <c r="CN9" i="21"/>
  <c r="GM9" i="21" s="1"/>
  <c r="CV9" i="21"/>
  <c r="GP9" i="21" s="1"/>
  <c r="CZ9" i="21"/>
  <c r="DD9" i="21"/>
  <c r="DH9" i="21"/>
  <c r="GW9" i="21" s="1"/>
  <c r="DK9" i="21"/>
  <c r="DL9" i="21" s="1"/>
  <c r="GX9" i="21" s="1"/>
  <c r="CR7" i="21"/>
  <c r="GN7" i="21"/>
  <c r="CF7" i="21"/>
  <c r="GH7" i="21"/>
  <c r="CJ7" i="21"/>
  <c r="CN7" i="21"/>
  <c r="CV7" i="21"/>
  <c r="GP7" i="21"/>
  <c r="CZ7" i="21"/>
  <c r="DD7" i="21"/>
  <c r="GU7" i="21" s="1"/>
  <c r="DH7" i="21"/>
  <c r="DK7" i="21"/>
  <c r="DL7" i="21" s="1"/>
  <c r="GY7" i="21" s="1"/>
  <c r="DO8" i="24"/>
  <c r="DP8" i="24" s="1"/>
  <c r="HI8" i="24" s="1"/>
  <c r="DO9" i="24"/>
  <c r="DP9" i="24" s="1"/>
  <c r="DO10" i="24"/>
  <c r="DO11" i="24"/>
  <c r="DP11" i="24" s="1"/>
  <c r="HH11" i="24" s="1"/>
  <c r="DO12" i="24"/>
  <c r="DP12" i="24" s="1"/>
  <c r="HH12" i="24" s="1"/>
  <c r="DO13" i="24"/>
  <c r="DP13" i="24" s="1"/>
  <c r="DO14" i="24"/>
  <c r="DP14" i="24" s="1"/>
  <c r="HH14" i="24" s="1"/>
  <c r="DO15" i="24"/>
  <c r="DP15" i="24" s="1"/>
  <c r="HI15" i="24" s="1"/>
  <c r="DO16" i="24"/>
  <c r="DP16" i="24" s="1"/>
  <c r="HH16" i="24" s="1"/>
  <c r="DO17" i="24"/>
  <c r="DP17" i="24" s="1"/>
  <c r="DO7" i="24"/>
  <c r="DP7" i="24" s="1"/>
  <c r="DO8" i="23"/>
  <c r="DP8" i="23" s="1"/>
  <c r="DO9" i="23"/>
  <c r="DP9" i="23" s="1"/>
  <c r="HL9" i="23" s="1"/>
  <c r="DO10" i="23"/>
  <c r="DP10" i="23" s="1"/>
  <c r="DO11" i="23"/>
  <c r="DP11" i="23" s="1"/>
  <c r="HL11" i="23" s="1"/>
  <c r="DO12" i="23"/>
  <c r="DP12" i="23" s="1"/>
  <c r="DO13" i="23"/>
  <c r="DP13" i="23" s="1"/>
  <c r="HL13" i="23" s="1"/>
  <c r="DO14" i="23"/>
  <c r="DP14" i="23" s="1"/>
  <c r="HL14" i="23" s="1"/>
  <c r="DO15" i="23"/>
  <c r="DP15" i="23" s="1"/>
  <c r="DO16" i="23"/>
  <c r="DP16" i="23" s="1"/>
  <c r="HL16" i="23" s="1"/>
  <c r="DO17" i="23"/>
  <c r="DP17" i="23" s="1"/>
  <c r="HL17" i="23" s="1"/>
  <c r="DO18" i="23"/>
  <c r="DP18" i="23" s="1"/>
  <c r="HL18" i="23" s="1"/>
  <c r="DO19" i="23"/>
  <c r="DP19" i="23" s="1"/>
  <c r="DO20" i="23"/>
  <c r="DP20" i="23" s="1"/>
  <c r="DO7" i="23"/>
  <c r="DP7" i="23" s="1"/>
  <c r="DK8" i="22"/>
  <c r="DL8" i="22" s="1"/>
  <c r="GX8" i="22" s="1"/>
  <c r="DK9" i="22"/>
  <c r="DL9" i="22" s="1"/>
  <c r="GX9" i="22" s="1"/>
  <c r="DK11" i="22"/>
  <c r="DL11" i="22" s="1"/>
  <c r="GY11" i="22" s="1"/>
  <c r="DK12" i="22"/>
  <c r="DL12" i="22" s="1"/>
  <c r="DK13" i="22"/>
  <c r="DL13" i="22" s="1"/>
  <c r="GX13" i="22" s="1"/>
  <c r="DK14" i="22"/>
  <c r="DL14" i="22" s="1"/>
  <c r="GY14" i="22" s="1"/>
  <c r="DK15" i="22"/>
  <c r="DL15" i="22" s="1"/>
  <c r="GX15" i="22" s="1"/>
  <c r="DK16" i="22"/>
  <c r="DL16" i="22" s="1"/>
  <c r="DK17" i="22"/>
  <c r="DL17" i="22" s="1"/>
  <c r="GY17" i="22" s="1"/>
  <c r="DK18" i="22"/>
  <c r="DL18" i="22" s="1"/>
  <c r="GY18" i="22" s="1"/>
  <c r="DK19" i="22"/>
  <c r="DL19" i="22" s="1"/>
  <c r="GY19" i="22" s="1"/>
  <c r="DK20" i="22"/>
  <c r="DL20" i="22" s="1"/>
  <c r="DK21" i="22"/>
  <c r="DL21" i="22" s="1"/>
  <c r="DK22" i="22"/>
  <c r="DL22" i="22" s="1"/>
  <c r="GX22" i="22" s="1"/>
  <c r="DK23" i="22"/>
  <c r="DL23" i="22" s="1"/>
  <c r="DK24" i="22"/>
  <c r="DL24" i="22" s="1"/>
  <c r="GX24" i="22" s="1"/>
  <c r="DK25" i="22"/>
  <c r="DL25" i="22" s="1"/>
  <c r="GY25" i="22" s="1"/>
  <c r="DK26" i="22"/>
  <c r="DL26" i="22" s="1"/>
  <c r="DK27" i="22"/>
  <c r="DL27" i="22" s="1"/>
  <c r="DK28" i="22"/>
  <c r="DL28" i="22" s="1"/>
  <c r="GX28" i="22" s="1"/>
  <c r="DK29" i="22"/>
  <c r="DL29" i="22" s="1"/>
  <c r="GY29" i="22" s="1"/>
  <c r="DK30" i="22"/>
  <c r="DL30" i="22" s="1"/>
  <c r="GY30" i="22" s="1"/>
  <c r="DK31" i="22"/>
  <c r="DL31" i="22" s="1"/>
  <c r="GY31" i="22" s="1"/>
  <c r="DK32" i="22"/>
  <c r="DL32" i="22" s="1"/>
  <c r="DK33" i="22"/>
  <c r="DL33" i="22" s="1"/>
  <c r="DK34" i="22"/>
  <c r="DL34" i="22" s="1"/>
  <c r="DK7" i="22"/>
  <c r="DL7" i="22" s="1"/>
  <c r="DK10" i="21"/>
  <c r="DL10" i="21" s="1"/>
  <c r="DK11" i="21"/>
  <c r="DL11" i="21" s="1"/>
  <c r="GY11" i="21" s="1"/>
  <c r="DK12" i="21"/>
  <c r="DL12" i="21" s="1"/>
  <c r="GX12" i="21" s="1"/>
  <c r="DK13" i="21"/>
  <c r="DL13" i="21" s="1"/>
  <c r="DK14" i="21"/>
  <c r="DL14" i="21" s="1"/>
  <c r="GY14" i="21" s="1"/>
  <c r="DK15" i="21"/>
  <c r="DL15" i="21" s="1"/>
  <c r="DK16" i="21"/>
  <c r="DL16" i="21" s="1"/>
  <c r="GY16" i="21" s="1"/>
  <c r="DK17" i="21"/>
  <c r="DL17" i="21" s="1"/>
  <c r="GX17" i="21" s="1"/>
  <c r="DK18" i="21"/>
  <c r="DL18" i="21"/>
  <c r="GX18" i="21" s="1"/>
  <c r="DK19" i="21"/>
  <c r="DL19" i="21" s="1"/>
  <c r="DK20" i="21"/>
  <c r="DL20" i="21" s="1"/>
  <c r="GX20" i="21" s="1"/>
  <c r="DK21" i="21"/>
  <c r="DL21" i="21"/>
  <c r="DK22" i="21"/>
  <c r="DL22" i="21"/>
  <c r="DK23" i="21"/>
  <c r="DL23" i="21"/>
  <c r="GX23" i="21" s="1"/>
  <c r="DK24" i="21"/>
  <c r="DK25" i="21"/>
  <c r="DL25" i="21" s="1"/>
  <c r="DK26" i="21"/>
  <c r="DL26" i="21" s="1"/>
  <c r="DK27" i="21"/>
  <c r="DL27" i="21" s="1"/>
  <c r="GX27" i="21" s="1"/>
  <c r="DK8" i="12"/>
  <c r="DL8" i="12" s="1"/>
  <c r="DK9" i="12"/>
  <c r="DL9" i="12" s="1"/>
  <c r="GY9" i="12" s="1"/>
  <c r="DK10" i="12"/>
  <c r="DL10" i="12" s="1"/>
  <c r="DK11" i="12"/>
  <c r="DL11" i="12" s="1"/>
  <c r="GY11" i="12" s="1"/>
  <c r="DK12" i="12"/>
  <c r="DL12" i="12" s="1"/>
  <c r="GY12" i="12" s="1"/>
  <c r="DK13" i="12"/>
  <c r="DL13" i="12" s="1"/>
  <c r="GX13" i="12" s="1"/>
  <c r="DK14" i="12"/>
  <c r="DL14" i="12" s="1"/>
  <c r="GX14" i="12" s="1"/>
  <c r="DK15" i="12"/>
  <c r="DL15" i="12" s="1"/>
  <c r="GY15" i="12" s="1"/>
  <c r="DK16" i="12"/>
  <c r="DL16" i="12" s="1"/>
  <c r="GX16" i="12" s="1"/>
  <c r="DK17" i="12"/>
  <c r="DL17" i="12" s="1"/>
  <c r="DK18" i="12"/>
  <c r="DL18" i="12" s="1"/>
  <c r="GX18" i="12" s="1"/>
  <c r="DK19" i="12"/>
  <c r="DL19" i="12" s="1"/>
  <c r="GY19" i="12" s="1"/>
  <c r="DK20" i="12"/>
  <c r="DL20" i="12" s="1"/>
  <c r="DK22" i="12"/>
  <c r="DL22" i="12" s="1"/>
  <c r="DK23" i="12"/>
  <c r="DL23" i="12" s="1"/>
  <c r="GY23" i="12" s="1"/>
  <c r="DK24" i="12"/>
  <c r="DL24" i="12" s="1"/>
  <c r="GX24" i="12" s="1"/>
  <c r="DK25" i="12"/>
  <c r="DL25" i="12" s="1"/>
  <c r="DK26" i="12"/>
  <c r="DL26" i="12" s="1"/>
  <c r="GX26" i="12" s="1"/>
  <c r="DK27" i="12"/>
  <c r="DL27" i="12" s="1"/>
  <c r="GX27" i="12" s="1"/>
  <c r="DK28" i="12"/>
  <c r="DL28" i="12" s="1"/>
  <c r="GX28" i="12" s="1"/>
  <c r="DK29" i="12"/>
  <c r="DL29" i="12" s="1"/>
  <c r="GX29" i="12" s="1"/>
  <c r="DK30" i="12"/>
  <c r="DL30" i="12" s="1"/>
  <c r="GY30" i="12" s="1"/>
  <c r="DK31" i="12"/>
  <c r="DL31" i="12" s="1"/>
  <c r="GX31" i="12" s="1"/>
  <c r="DK32" i="12"/>
  <c r="DL32" i="12" s="1"/>
  <c r="GX32" i="12" s="1"/>
  <c r="DK33" i="12"/>
  <c r="DL33" i="12" s="1"/>
  <c r="GX33" i="12" s="1"/>
  <c r="DK34" i="12"/>
  <c r="DL34" i="12" s="1"/>
  <c r="GY34" i="12" s="1"/>
  <c r="DK35" i="12"/>
  <c r="DL35" i="12" s="1"/>
  <c r="GY35" i="12" s="1"/>
  <c r="DK36" i="12"/>
  <c r="DL36" i="12" s="1"/>
  <c r="GX36" i="12" s="1"/>
  <c r="DK37" i="12"/>
  <c r="DL37" i="12" s="1"/>
  <c r="GX37" i="12" s="1"/>
  <c r="DK38" i="12"/>
  <c r="DL38" i="12" s="1"/>
  <c r="GX38" i="12" s="1"/>
  <c r="DK39" i="12"/>
  <c r="DL39" i="12" s="1"/>
  <c r="GX39" i="12" s="1"/>
  <c r="DK40" i="12"/>
  <c r="DL40" i="12" s="1"/>
  <c r="GX40" i="12" s="1"/>
  <c r="DK41" i="12"/>
  <c r="DL41" i="12" s="1"/>
  <c r="DK42" i="12"/>
  <c r="DL42" i="12" s="1"/>
  <c r="GY42" i="12" s="1"/>
  <c r="DK43" i="12"/>
  <c r="DL43" i="12" s="1"/>
  <c r="GY43" i="12" s="1"/>
  <c r="DK44" i="12"/>
  <c r="DL44" i="12" s="1"/>
  <c r="GY44" i="12" s="1"/>
  <c r="DK7" i="12"/>
  <c r="DL7" i="12" s="1"/>
  <c r="GX7" i="12" s="1"/>
  <c r="L9" i="32"/>
  <c r="DO21" i="23"/>
  <c r="DP21" i="23" s="1"/>
  <c r="HM21" i="23" s="1"/>
  <c r="BO30" i="12"/>
  <c r="BP30" i="12" s="1"/>
  <c r="GA30" i="12" s="1"/>
  <c r="CF33" i="32"/>
  <c r="GI33" i="32" s="1"/>
  <c r="CR33" i="32"/>
  <c r="GO33" i="32" s="1"/>
  <c r="CN33" i="32"/>
  <c r="GM33" i="32" s="1"/>
  <c r="DD33" i="32"/>
  <c r="CN9" i="33"/>
  <c r="HF9" i="33" s="1"/>
  <c r="CR10" i="33"/>
  <c r="HI10" i="33" s="1"/>
  <c r="CJ25" i="32"/>
  <c r="GJ25" i="32" s="1"/>
  <c r="CN25" i="32"/>
  <c r="CR25" i="32"/>
  <c r="GN25" i="32" s="1"/>
  <c r="CV25" i="32"/>
  <c r="CZ25" i="32"/>
  <c r="GR25" i="32"/>
  <c r="DH25" i="32"/>
  <c r="GW25" i="32" s="1"/>
  <c r="DL25" i="32"/>
  <c r="GY25" i="32" s="1"/>
  <c r="DP25" i="32"/>
  <c r="GZ25" i="32" s="1"/>
  <c r="DT25" i="32"/>
  <c r="HB25" i="32"/>
  <c r="DX25" i="32"/>
  <c r="HE25" i="32"/>
  <c r="EB25" i="32"/>
  <c r="HG25" i="32" s="1"/>
  <c r="EF25" i="32"/>
  <c r="EJ25" i="32"/>
  <c r="HK25" i="32" s="1"/>
  <c r="EN25" i="32"/>
  <c r="HM25" i="32" s="1"/>
  <c r="H25" i="32"/>
  <c r="EW25" i="32"/>
  <c r="L25" i="32"/>
  <c r="EX25" i="32"/>
  <c r="P25" i="32"/>
  <c r="T25" i="32"/>
  <c r="FC25" i="32" s="1"/>
  <c r="X25" i="32"/>
  <c r="FD25" i="32" s="1"/>
  <c r="AB25" i="32"/>
  <c r="FG25" i="32" s="1"/>
  <c r="AF25" i="32"/>
  <c r="FH25" i="32" s="1"/>
  <c r="AJ25" i="32"/>
  <c r="AN25" i="32"/>
  <c r="AR25" i="32"/>
  <c r="FN25" i="32" s="1"/>
  <c r="AV25" i="32"/>
  <c r="AZ25" i="32"/>
  <c r="BD25" i="32"/>
  <c r="FU25" i="32" s="1"/>
  <c r="BH25" i="32"/>
  <c r="FV25" i="32" s="1"/>
  <c r="BL25" i="32"/>
  <c r="BP25" i="32"/>
  <c r="BT25" i="32"/>
  <c r="BX25" i="32"/>
  <c r="CB25" i="32"/>
  <c r="CF25" i="32"/>
  <c r="GI25" i="32" s="1"/>
  <c r="GH25" i="32"/>
  <c r="CR7" i="33"/>
  <c r="HH7" i="33" s="1"/>
  <c r="CN7" i="33"/>
  <c r="HF7" i="33" s="1"/>
  <c r="CB7" i="33"/>
  <c r="GZ7" i="33" s="1"/>
  <c r="CJ7" i="33"/>
  <c r="HE7" i="33" s="1"/>
  <c r="CV7" i="33"/>
  <c r="CF7" i="33"/>
  <c r="CR8" i="33"/>
  <c r="HH8" i="33" s="1"/>
  <c r="CN8" i="33"/>
  <c r="HG8" i="33" s="1"/>
  <c r="CB8" i="33"/>
  <c r="GZ8" i="33" s="1"/>
  <c r="CJ8" i="33"/>
  <c r="CV8" i="33"/>
  <c r="CF8" i="33"/>
  <c r="HB8" i="33" s="1"/>
  <c r="CR13" i="33"/>
  <c r="HI13" i="33" s="1"/>
  <c r="CN13" i="33"/>
  <c r="CB13" i="33"/>
  <c r="HA13" i="33" s="1"/>
  <c r="CJ13" i="33"/>
  <c r="HD13" i="33" s="1"/>
  <c r="CV13" i="33"/>
  <c r="HK13" i="33" s="1"/>
  <c r="CF13" i="33"/>
  <c r="HB13" i="33" s="1"/>
  <c r="CR11" i="33"/>
  <c r="HI11" i="33" s="1"/>
  <c r="CN11" i="33"/>
  <c r="HG11" i="33" s="1"/>
  <c r="CB11" i="33"/>
  <c r="GZ11" i="33" s="1"/>
  <c r="CJ11" i="33"/>
  <c r="CV11" i="33"/>
  <c r="HJ11" i="33" s="1"/>
  <c r="CF11" i="33"/>
  <c r="HC11" i="33" s="1"/>
  <c r="CR12" i="33"/>
  <c r="CN12" i="33"/>
  <c r="HG12" i="33" s="1"/>
  <c r="CJ12" i="33"/>
  <c r="HD12" i="33" s="1"/>
  <c r="CV12" i="33"/>
  <c r="HK12" i="33" s="1"/>
  <c r="CB12" i="33"/>
  <c r="HA12" i="33" s="1"/>
  <c r="CF12" i="33"/>
  <c r="CN8" i="32"/>
  <c r="CR8" i="32"/>
  <c r="GN8" i="32" s="1"/>
  <c r="CF8" i="32"/>
  <c r="GH8" i="32" s="1"/>
  <c r="CV8" i="32"/>
  <c r="GQ8" i="32" s="1"/>
  <c r="CJ8" i="32"/>
  <c r="CZ8" i="32"/>
  <c r="GS8" i="32" s="1"/>
  <c r="CN9" i="32"/>
  <c r="CR9" i="32"/>
  <c r="GO9" i="32" s="1"/>
  <c r="GN9" i="32"/>
  <c r="CV9" i="32"/>
  <c r="GP9" i="32"/>
  <c r="CJ9" i="32"/>
  <c r="CZ9" i="32"/>
  <c r="CN10" i="32"/>
  <c r="CR10" i="32"/>
  <c r="CF10" i="32"/>
  <c r="CV10" i="32"/>
  <c r="GP10" i="32" s="1"/>
  <c r="CJ10" i="32"/>
  <c r="GJ10" i="32" s="1"/>
  <c r="CZ10" i="32"/>
  <c r="CN11" i="32"/>
  <c r="GM11" i="32"/>
  <c r="CR11" i="32"/>
  <c r="GO11" i="32"/>
  <c r="CF11" i="32"/>
  <c r="GH11" i="32"/>
  <c r="CV11" i="32"/>
  <c r="GP11" i="32" s="1"/>
  <c r="CJ11" i="32"/>
  <c r="GK11" i="32" s="1"/>
  <c r="CZ11" i="32"/>
  <c r="GS11" i="32" s="1"/>
  <c r="CN12" i="32"/>
  <c r="CR12" i="32"/>
  <c r="CF12" i="32"/>
  <c r="CV12" i="32"/>
  <c r="CJ12" i="32"/>
  <c r="CZ12" i="32"/>
  <c r="CN13" i="32"/>
  <c r="GL13" i="32" s="1"/>
  <c r="CR13" i="32"/>
  <c r="CF13" i="32"/>
  <c r="CV13" i="32"/>
  <c r="GQ13" i="32" s="1"/>
  <c r="CJ13" i="32"/>
  <c r="CZ13" i="32"/>
  <c r="CN14" i="32"/>
  <c r="GL14" i="32" s="1"/>
  <c r="CR14" i="32"/>
  <c r="GN14" i="32" s="1"/>
  <c r="GO14" i="32"/>
  <c r="CF14" i="32"/>
  <c r="CV14" i="32"/>
  <c r="GQ14" i="32" s="1"/>
  <c r="CJ14" i="32"/>
  <c r="CZ14" i="32"/>
  <c r="CN15" i="32"/>
  <c r="CR15" i="32"/>
  <c r="CF15" i="32"/>
  <c r="CV15" i="32"/>
  <c r="GQ15" i="32" s="1"/>
  <c r="CJ15" i="32"/>
  <c r="GJ15" i="32" s="1"/>
  <c r="CZ15" i="32"/>
  <c r="GS15" i="32" s="1"/>
  <c r="GR15" i="32"/>
  <c r="CN16" i="32"/>
  <c r="GL16" i="32" s="1"/>
  <c r="CR16" i="32"/>
  <c r="CF16" i="32"/>
  <c r="GH16" i="32"/>
  <c r="CV16" i="32"/>
  <c r="GQ16" i="32"/>
  <c r="CJ16" i="32"/>
  <c r="GK16" i="32"/>
  <c r="CZ16" i="32"/>
  <c r="CN17" i="32"/>
  <c r="GM17" i="32" s="1"/>
  <c r="CR17" i="32"/>
  <c r="CF17" i="32"/>
  <c r="CV17" i="32"/>
  <c r="CJ17" i="32"/>
  <c r="CZ17" i="32"/>
  <c r="CN18" i="32"/>
  <c r="GM18" i="32" s="1"/>
  <c r="CR18" i="32"/>
  <c r="GN18" i="32" s="1"/>
  <c r="CF18" i="32"/>
  <c r="CV18" i="32"/>
  <c r="GP18" i="32" s="1"/>
  <c r="CJ18" i="32"/>
  <c r="GJ18" i="32" s="1"/>
  <c r="CZ18" i="32"/>
  <c r="GS18" i="32" s="1"/>
  <c r="CN19" i="32"/>
  <c r="GL19" i="32" s="1"/>
  <c r="CR19" i="32"/>
  <c r="CF19" i="32"/>
  <c r="CV19" i="32"/>
  <c r="GP19" i="32" s="1"/>
  <c r="CJ19" i="32"/>
  <c r="GK19" i="32" s="1"/>
  <c r="CZ19" i="32"/>
  <c r="GS19" i="32" s="1"/>
  <c r="CN20" i="32"/>
  <c r="GM20" i="32" s="1"/>
  <c r="CR20" i="32"/>
  <c r="CF20" i="32"/>
  <c r="CV20" i="32"/>
  <c r="GQ20" i="32" s="1"/>
  <c r="CJ20" i="32"/>
  <c r="GK20" i="32" s="1"/>
  <c r="CZ20" i="32"/>
  <c r="CN21" i="32"/>
  <c r="CR21" i="32"/>
  <c r="CF21" i="32"/>
  <c r="CV21" i="32"/>
  <c r="GP21" i="32" s="1"/>
  <c r="CJ21" i="32"/>
  <c r="GJ21" i="32" s="1"/>
  <c r="CZ21" i="32"/>
  <c r="CN22" i="32"/>
  <c r="GM22" i="32" s="1"/>
  <c r="CR22" i="32"/>
  <c r="CF22" i="32"/>
  <c r="GI22" i="32" s="1"/>
  <c r="CV22" i="32"/>
  <c r="GP22" i="32" s="1"/>
  <c r="CJ22" i="32"/>
  <c r="GJ22" i="32" s="1"/>
  <c r="CZ22" i="32"/>
  <c r="CN23" i="32"/>
  <c r="GL23" i="32"/>
  <c r="GM23" i="32"/>
  <c r="CR23" i="32"/>
  <c r="CF23" i="32"/>
  <c r="GH23" i="32"/>
  <c r="CV23" i="32"/>
  <c r="GQ23" i="32"/>
  <c r="CJ23" i="32"/>
  <c r="CZ23" i="32"/>
  <c r="CN24" i="32"/>
  <c r="CR24" i="32"/>
  <c r="GO24" i="32" s="1"/>
  <c r="CF24" i="32"/>
  <c r="GI24" i="32" s="1"/>
  <c r="CV24" i="32"/>
  <c r="CJ24" i="32"/>
  <c r="GK24" i="32" s="1"/>
  <c r="CZ24" i="32"/>
  <c r="GS24" i="32" s="1"/>
  <c r="CN26" i="32"/>
  <c r="GL26" i="32" s="1"/>
  <c r="CR26" i="32"/>
  <c r="CF26" i="32"/>
  <c r="GI26" i="32"/>
  <c r="CV26" i="32"/>
  <c r="GP26" i="32"/>
  <c r="CJ26" i="32"/>
  <c r="CZ26" i="32"/>
  <c r="GR26" i="32" s="1"/>
  <c r="CN27" i="32"/>
  <c r="GL27" i="32" s="1"/>
  <c r="CR27" i="32"/>
  <c r="GO27" i="32" s="1"/>
  <c r="CF27" i="32"/>
  <c r="GH27" i="32" s="1"/>
  <c r="CV27" i="32"/>
  <c r="CJ27" i="32"/>
  <c r="GK27" i="32"/>
  <c r="CZ27" i="32"/>
  <c r="GS27" i="32"/>
  <c r="CN28" i="32"/>
  <c r="GL28" i="32"/>
  <c r="GM28" i="32"/>
  <c r="CR28" i="32"/>
  <c r="GO28" i="32" s="1"/>
  <c r="CF28" i="32"/>
  <c r="CV28" i="32"/>
  <c r="CJ28" i="32"/>
  <c r="GJ28" i="32" s="1"/>
  <c r="CZ28" i="32"/>
  <c r="GS28" i="32" s="1"/>
  <c r="CN29" i="32"/>
  <c r="CR29" i="32"/>
  <c r="CF29" i="32"/>
  <c r="GH29" i="32" s="1"/>
  <c r="CV29" i="32"/>
  <c r="CJ29" i="32"/>
  <c r="GJ29" i="32"/>
  <c r="GK29" i="32"/>
  <c r="CZ29" i="32"/>
  <c r="CN30" i="32"/>
  <c r="CR30" i="32"/>
  <c r="GO30" i="32" s="1"/>
  <c r="CF30" i="32"/>
  <c r="GI30" i="32" s="1"/>
  <c r="CV30" i="32"/>
  <c r="CJ30" i="32"/>
  <c r="GJ30" i="32"/>
  <c r="CZ30" i="32"/>
  <c r="CN31" i="32"/>
  <c r="GL31" i="32" s="1"/>
  <c r="CR31" i="32"/>
  <c r="GN31" i="32" s="1"/>
  <c r="CF31" i="32"/>
  <c r="CV31" i="32"/>
  <c r="CJ31" i="32"/>
  <c r="CZ31" i="32"/>
  <c r="GR31" i="32"/>
  <c r="CN32" i="32"/>
  <c r="GM32" i="32"/>
  <c r="CR32" i="32"/>
  <c r="GO32" i="32"/>
  <c r="CF32" i="32"/>
  <c r="CV32" i="32"/>
  <c r="CJ32" i="32"/>
  <c r="CZ32" i="32"/>
  <c r="CN7" i="32"/>
  <c r="CR7" i="32"/>
  <c r="CF7" i="32"/>
  <c r="GI7" i="32"/>
  <c r="CV7" i="32"/>
  <c r="GP7" i="32"/>
  <c r="CJ7" i="32"/>
  <c r="CZ7" i="32"/>
  <c r="GS7" i="32" s="1"/>
  <c r="DL7" i="25"/>
  <c r="HO7" i="25" s="1"/>
  <c r="DT7" i="25"/>
  <c r="HS7" i="25" s="1"/>
  <c r="CR7" i="25"/>
  <c r="HD7" i="25" s="1"/>
  <c r="CV7" i="25"/>
  <c r="HF7" i="25" s="1"/>
  <c r="DH7" i="25"/>
  <c r="HL7" i="25" s="1"/>
  <c r="DP7" i="25"/>
  <c r="HP7" i="25" s="1"/>
  <c r="CZ7" i="25"/>
  <c r="HI7" i="25" s="1"/>
  <c r="DD7" i="25"/>
  <c r="HJ7" i="25" s="1"/>
  <c r="DL8" i="25"/>
  <c r="DT8" i="25"/>
  <c r="HR8" i="25" s="1"/>
  <c r="CR8" i="25"/>
  <c r="CV8" i="25"/>
  <c r="DH8" i="25"/>
  <c r="DP8" i="25"/>
  <c r="CZ8" i="25"/>
  <c r="HH8" i="25" s="1"/>
  <c r="DD8" i="25"/>
  <c r="HK8" i="25" s="1"/>
  <c r="DL9" i="25"/>
  <c r="HO9" i="25" s="1"/>
  <c r="DT9" i="25"/>
  <c r="HS9" i="25" s="1"/>
  <c r="CR9" i="25"/>
  <c r="HD9" i="25" s="1"/>
  <c r="CV9" i="25"/>
  <c r="HG9" i="25" s="1"/>
  <c r="DH9" i="25"/>
  <c r="HL9" i="25" s="1"/>
  <c r="DP9" i="25"/>
  <c r="HP9" i="25" s="1"/>
  <c r="CZ9" i="25"/>
  <c r="DD9" i="25"/>
  <c r="DL10" i="25"/>
  <c r="HO10" i="25" s="1"/>
  <c r="DT10" i="25"/>
  <c r="HS10" i="25" s="1"/>
  <c r="CR10" i="25"/>
  <c r="CV10" i="25"/>
  <c r="HF10" i="25" s="1"/>
  <c r="DH10" i="25"/>
  <c r="HM10" i="25" s="1"/>
  <c r="DP10" i="25"/>
  <c r="HQ10" i="25" s="1"/>
  <c r="CZ10" i="25"/>
  <c r="HI10" i="25" s="1"/>
  <c r="DD10" i="25"/>
  <c r="DL11" i="25"/>
  <c r="HN11" i="25" s="1"/>
  <c r="DT11" i="25"/>
  <c r="CR11" i="25"/>
  <c r="HE11" i="25" s="1"/>
  <c r="CV11" i="25"/>
  <c r="HF11" i="25" s="1"/>
  <c r="DH11" i="25"/>
  <c r="HM11" i="25" s="1"/>
  <c r="DP11" i="25"/>
  <c r="HP11" i="25" s="1"/>
  <c r="CZ11" i="25"/>
  <c r="HI11" i="25" s="1"/>
  <c r="DD11" i="25"/>
  <c r="DL12" i="25"/>
  <c r="HN12" i="25" s="1"/>
  <c r="DT12" i="25"/>
  <c r="HR12" i="25" s="1"/>
  <c r="CR12" i="25"/>
  <c r="CV12" i="25"/>
  <c r="HG12" i="25" s="1"/>
  <c r="DH12" i="25"/>
  <c r="HM12" i="25" s="1"/>
  <c r="DP12" i="25"/>
  <c r="CZ12" i="25"/>
  <c r="HH12" i="25" s="1"/>
  <c r="DD12" i="25"/>
  <c r="DL13" i="25"/>
  <c r="DT13" i="25"/>
  <c r="CR13" i="25"/>
  <c r="HD13" i="25" s="1"/>
  <c r="CV13" i="25"/>
  <c r="HF13" i="25" s="1"/>
  <c r="DH13" i="25"/>
  <c r="DP13" i="25"/>
  <c r="HP13" i="25" s="1"/>
  <c r="CZ13" i="25"/>
  <c r="HH13" i="25" s="1"/>
  <c r="DD13" i="25"/>
  <c r="DL14" i="25"/>
  <c r="HN14" i="25" s="1"/>
  <c r="DT14" i="25"/>
  <c r="HS14" i="25" s="1"/>
  <c r="CR14" i="25"/>
  <c r="HD14" i="25" s="1"/>
  <c r="CV14" i="25"/>
  <c r="DH14" i="25"/>
  <c r="HM14" i="25" s="1"/>
  <c r="DP14" i="25"/>
  <c r="HQ14" i="25" s="1"/>
  <c r="CZ14" i="25"/>
  <c r="HH14" i="25" s="1"/>
  <c r="DD14" i="25"/>
  <c r="DL15" i="25"/>
  <c r="HO15" i="25" s="1"/>
  <c r="DT15" i="25"/>
  <c r="HS15" i="25" s="1"/>
  <c r="CR15" i="25"/>
  <c r="HE15" i="25" s="1"/>
  <c r="CV15" i="25"/>
  <c r="HG15" i="25" s="1"/>
  <c r="DH15" i="25"/>
  <c r="DP15" i="25"/>
  <c r="HQ15" i="25" s="1"/>
  <c r="CZ15" i="25"/>
  <c r="HI15" i="25" s="1"/>
  <c r="DD15" i="25"/>
  <c r="DL16" i="25"/>
  <c r="HN16" i="25" s="1"/>
  <c r="DT16" i="25"/>
  <c r="HS16" i="25" s="1"/>
  <c r="CR16" i="25"/>
  <c r="HD16" i="25" s="1"/>
  <c r="CV16" i="25"/>
  <c r="HG16" i="25" s="1"/>
  <c r="DH16" i="25"/>
  <c r="HL16" i="25" s="1"/>
  <c r="DP16" i="25"/>
  <c r="HQ16" i="25" s="1"/>
  <c r="CZ16" i="25"/>
  <c r="DD16" i="25"/>
  <c r="HK16" i="25" s="1"/>
  <c r="DL17" i="25"/>
  <c r="HN17" i="25" s="1"/>
  <c r="CR17" i="25"/>
  <c r="HD17" i="25" s="1"/>
  <c r="CV17" i="25"/>
  <c r="HG17" i="25" s="1"/>
  <c r="CZ17" i="25"/>
  <c r="DD17" i="25"/>
  <c r="DH17" i="25"/>
  <c r="HM17" i="25" s="1"/>
  <c r="DP17" i="25"/>
  <c r="HQ17" i="25" s="1"/>
  <c r="DT17" i="25"/>
  <c r="HS17" i="25" s="1"/>
  <c r="CN8" i="24"/>
  <c r="GU8" i="24" s="1"/>
  <c r="CR8" i="24"/>
  <c r="GW8" i="24" s="1"/>
  <c r="CZ8" i="24"/>
  <c r="HA8" i="24" s="1"/>
  <c r="DL8" i="24"/>
  <c r="HG8" i="24" s="1"/>
  <c r="DD8" i="24"/>
  <c r="HC8" i="24" s="1"/>
  <c r="CV8" i="24"/>
  <c r="DH8" i="24"/>
  <c r="CN9" i="24"/>
  <c r="CR9" i="24"/>
  <c r="CZ9" i="24"/>
  <c r="DL9" i="24"/>
  <c r="HG9" i="24" s="1"/>
  <c r="DD9" i="24"/>
  <c r="HB9" i="24" s="1"/>
  <c r="CV9" i="24"/>
  <c r="GX9" i="24" s="1"/>
  <c r="DH9" i="24"/>
  <c r="HD9" i="24" s="1"/>
  <c r="CN10" i="24"/>
  <c r="GU10" i="24" s="1"/>
  <c r="CR10" i="24"/>
  <c r="GW10" i="24" s="1"/>
  <c r="CZ10" i="24"/>
  <c r="HA10" i="24" s="1"/>
  <c r="DL10" i="24"/>
  <c r="HG10" i="24" s="1"/>
  <c r="DD10" i="24"/>
  <c r="HB10" i="24" s="1"/>
  <c r="CV10" i="24"/>
  <c r="GY10" i="24" s="1"/>
  <c r="DH10" i="24"/>
  <c r="HE10" i="24" s="1"/>
  <c r="CN11" i="24"/>
  <c r="GT11" i="24" s="1"/>
  <c r="CR11" i="24"/>
  <c r="CZ11" i="24"/>
  <c r="HA11" i="24" s="1"/>
  <c r="DL11" i="24"/>
  <c r="DD11" i="24"/>
  <c r="CV11" i="24"/>
  <c r="DH11" i="24"/>
  <c r="HD11" i="24" s="1"/>
  <c r="CN12" i="24"/>
  <c r="CR12" i="24"/>
  <c r="GW12" i="24" s="1"/>
  <c r="CZ12" i="24"/>
  <c r="DL12" i="24"/>
  <c r="HG12" i="24" s="1"/>
  <c r="DD12" i="24"/>
  <c r="HB12" i="24" s="1"/>
  <c r="CV12" i="24"/>
  <c r="GY12" i="24" s="1"/>
  <c r="DH12" i="24"/>
  <c r="CN13" i="24"/>
  <c r="GT13" i="24" s="1"/>
  <c r="CR13" i="24"/>
  <c r="GV13" i="24" s="1"/>
  <c r="CZ13" i="24"/>
  <c r="DL13" i="24"/>
  <c r="HF13" i="24" s="1"/>
  <c r="DD13" i="24"/>
  <c r="CV13" i="24"/>
  <c r="GX13" i="24" s="1"/>
  <c r="DH13" i="24"/>
  <c r="HD13" i="24" s="1"/>
  <c r="CN14" i="24"/>
  <c r="CR14" i="24"/>
  <c r="CZ14" i="24"/>
  <c r="GZ14" i="24" s="1"/>
  <c r="DL14" i="24"/>
  <c r="HF14" i="24" s="1"/>
  <c r="DD14" i="24"/>
  <c r="HC14" i="24" s="1"/>
  <c r="CV14" i="24"/>
  <c r="GX14" i="24" s="1"/>
  <c r="DH14" i="24"/>
  <c r="HD14" i="24" s="1"/>
  <c r="CN15" i="24"/>
  <c r="GT15" i="24" s="1"/>
  <c r="CR15" i="24"/>
  <c r="GV15" i="24" s="1"/>
  <c r="CZ15" i="24"/>
  <c r="HA15" i="24" s="1"/>
  <c r="DL15" i="24"/>
  <c r="HF15" i="24" s="1"/>
  <c r="DD15" i="24"/>
  <c r="HC15" i="24" s="1"/>
  <c r="CV15" i="24"/>
  <c r="GX15" i="24" s="1"/>
  <c r="DH15" i="24"/>
  <c r="HE15" i="24" s="1"/>
  <c r="CN16" i="24"/>
  <c r="GU16" i="24" s="1"/>
  <c r="CR16" i="24"/>
  <c r="GW16" i="24" s="1"/>
  <c r="CZ16" i="24"/>
  <c r="GZ16" i="24" s="1"/>
  <c r="DL16" i="24"/>
  <c r="HF16" i="24" s="1"/>
  <c r="DD16" i="24"/>
  <c r="HC16" i="24" s="1"/>
  <c r="CV16" i="24"/>
  <c r="GY16" i="24" s="1"/>
  <c r="DH16" i="24"/>
  <c r="HE16" i="24" s="1"/>
  <c r="GX18" i="24"/>
  <c r="CN17" i="24"/>
  <c r="CR17" i="24"/>
  <c r="GV17" i="24" s="1"/>
  <c r="CZ17" i="24"/>
  <c r="HA17" i="24" s="1"/>
  <c r="DL17" i="24"/>
  <c r="DD17" i="24"/>
  <c r="HB17" i="24" s="1"/>
  <c r="CV17" i="24"/>
  <c r="DH17" i="24"/>
  <c r="HD17" i="24" s="1"/>
  <c r="CN7" i="24"/>
  <c r="GU7" i="24" s="1"/>
  <c r="CR7" i="24"/>
  <c r="GW7" i="24" s="1"/>
  <c r="CZ7" i="24"/>
  <c r="DL7" i="24"/>
  <c r="DD7" i="24"/>
  <c r="HC7" i="24" s="1"/>
  <c r="CV7" i="24"/>
  <c r="GX7" i="24" s="1"/>
  <c r="DH7" i="24"/>
  <c r="CJ8" i="22"/>
  <c r="CV8" i="22"/>
  <c r="GP8" i="22" s="1"/>
  <c r="DD8" i="22"/>
  <c r="GT8" i="22" s="1"/>
  <c r="CN8" i="22"/>
  <c r="GL8" i="22" s="1"/>
  <c r="CF8" i="22"/>
  <c r="GI8" i="22" s="1"/>
  <c r="CR8" i="22"/>
  <c r="CZ8" i="22"/>
  <c r="GR8" i="22" s="1"/>
  <c r="CJ9" i="22"/>
  <c r="CV9" i="22"/>
  <c r="DD9" i="22"/>
  <c r="CN9" i="22"/>
  <c r="CF9" i="22"/>
  <c r="GI9" i="22" s="1"/>
  <c r="CR9" i="22"/>
  <c r="GN9" i="22" s="1"/>
  <c r="CZ9" i="22"/>
  <c r="GS9" i="22" s="1"/>
  <c r="CJ10" i="22"/>
  <c r="CV10" i="22"/>
  <c r="DD10" i="22"/>
  <c r="CN10" i="22"/>
  <c r="CF10" i="22"/>
  <c r="CR10" i="22"/>
  <c r="GN10" i="22" s="1"/>
  <c r="CZ10" i="22"/>
  <c r="GR10" i="22" s="1"/>
  <c r="CJ11" i="22"/>
  <c r="GJ11" i="22" s="1"/>
  <c r="CV11" i="22"/>
  <c r="DD11" i="22"/>
  <c r="CN11" i="22"/>
  <c r="GM11" i="22" s="1"/>
  <c r="CF11" i="22"/>
  <c r="CR11" i="22"/>
  <c r="CZ11" i="22"/>
  <c r="CJ12" i="22"/>
  <c r="CV12" i="22"/>
  <c r="GQ12" i="22" s="1"/>
  <c r="DD12" i="22"/>
  <c r="CN12" i="22"/>
  <c r="CF12" i="22"/>
  <c r="GH12" i="22" s="1"/>
  <c r="CR12" i="22"/>
  <c r="GO12" i="22" s="1"/>
  <c r="CZ12" i="22"/>
  <c r="CJ13" i="22"/>
  <c r="CV13" i="22"/>
  <c r="GP13" i="22" s="1"/>
  <c r="DD13" i="22"/>
  <c r="GT13" i="22" s="1"/>
  <c r="CN13" i="22"/>
  <c r="GM13" i="22" s="1"/>
  <c r="CF13" i="22"/>
  <c r="GH13" i="22" s="1"/>
  <c r="CR13" i="22"/>
  <c r="CZ13" i="22"/>
  <c r="GR13" i="22" s="1"/>
  <c r="CJ14" i="22"/>
  <c r="CV14" i="22"/>
  <c r="GQ14" i="22" s="1"/>
  <c r="DD14" i="22"/>
  <c r="CN14" i="22"/>
  <c r="CF14" i="22"/>
  <c r="CR14" i="22"/>
  <c r="GO14" i="22" s="1"/>
  <c r="CZ14" i="22"/>
  <c r="CJ15" i="22"/>
  <c r="CV15" i="22"/>
  <c r="GP15" i="22" s="1"/>
  <c r="DD15" i="22"/>
  <c r="GU15" i="22" s="1"/>
  <c r="CN15" i="22"/>
  <c r="GM15" i="22" s="1"/>
  <c r="CF15" i="22"/>
  <c r="CR15" i="22"/>
  <c r="CZ15" i="22"/>
  <c r="GR15" i="22" s="1"/>
  <c r="CJ16" i="22"/>
  <c r="CV16" i="22"/>
  <c r="GQ16" i="22" s="1"/>
  <c r="DD16" i="22"/>
  <c r="GU16" i="22" s="1"/>
  <c r="CN16" i="22"/>
  <c r="GM16" i="22" s="1"/>
  <c r="CF16" i="22"/>
  <c r="CR16" i="22"/>
  <c r="CZ16" i="22"/>
  <c r="GR16" i="22" s="1"/>
  <c r="CJ17" i="22"/>
  <c r="CV17" i="22"/>
  <c r="GQ17" i="22" s="1"/>
  <c r="DD17" i="22"/>
  <c r="GT17" i="22" s="1"/>
  <c r="CN17" i="22"/>
  <c r="CF17" i="22"/>
  <c r="CR17" i="22"/>
  <c r="GO17" i="22" s="1"/>
  <c r="CZ17" i="22"/>
  <c r="CJ18" i="22"/>
  <c r="CV18" i="22"/>
  <c r="GP18" i="22" s="1"/>
  <c r="DD18" i="22"/>
  <c r="CN18" i="22"/>
  <c r="GM18" i="22" s="1"/>
  <c r="CF18" i="22"/>
  <c r="GH18" i="22" s="1"/>
  <c r="CR18" i="22"/>
  <c r="GN18" i="22" s="1"/>
  <c r="CZ18" i="22"/>
  <c r="GS18" i="22" s="1"/>
  <c r="CJ19" i="22"/>
  <c r="GK19" i="22" s="1"/>
  <c r="CV19" i="22"/>
  <c r="DD19" i="22"/>
  <c r="CN19" i="22"/>
  <c r="GM19" i="22" s="1"/>
  <c r="CF19" i="22"/>
  <c r="CR19" i="22"/>
  <c r="GN19" i="22" s="1"/>
  <c r="CZ19" i="22"/>
  <c r="GS19" i="22" s="1"/>
  <c r="CJ20" i="22"/>
  <c r="GK20" i="22" s="1"/>
  <c r="CV20" i="22"/>
  <c r="GQ20" i="22" s="1"/>
  <c r="DD20" i="22"/>
  <c r="GT20" i="22" s="1"/>
  <c r="CN20" i="22"/>
  <c r="GL20" i="22" s="1"/>
  <c r="CF20" i="22"/>
  <c r="CR20" i="22"/>
  <c r="GN20" i="22" s="1"/>
  <c r="CZ20" i="22"/>
  <c r="CJ21" i="22"/>
  <c r="CV21" i="22"/>
  <c r="GQ21" i="22" s="1"/>
  <c r="DD21" i="22"/>
  <c r="GT21" i="22" s="1"/>
  <c r="CN21" i="22"/>
  <c r="CF21" i="22"/>
  <c r="GH21" i="22" s="1"/>
  <c r="CR21" i="22"/>
  <c r="GO21" i="22" s="1"/>
  <c r="CZ21" i="22"/>
  <c r="GR21" i="22" s="1"/>
  <c r="CJ22" i="22"/>
  <c r="GJ22" i="22" s="1"/>
  <c r="CV22" i="22"/>
  <c r="GQ22" i="22" s="1"/>
  <c r="DD22" i="22"/>
  <c r="CN22" i="22"/>
  <c r="GL22" i="22" s="1"/>
  <c r="CF22" i="22"/>
  <c r="GI22" i="22" s="1"/>
  <c r="CR22" i="22"/>
  <c r="GO22" i="22" s="1"/>
  <c r="CZ22" i="22"/>
  <c r="GS22" i="22" s="1"/>
  <c r="CJ23" i="22"/>
  <c r="GJ23" i="22" s="1"/>
  <c r="CV23" i="22"/>
  <c r="DD23" i="22"/>
  <c r="CN23" i="22"/>
  <c r="CF23" i="22"/>
  <c r="CR23" i="22"/>
  <c r="GN23" i="22" s="1"/>
  <c r="CZ23" i="22"/>
  <c r="CJ24" i="22"/>
  <c r="GK24" i="22" s="1"/>
  <c r="CV24" i="22"/>
  <c r="GQ24" i="22" s="1"/>
  <c r="DD24" i="22"/>
  <c r="GU24" i="22" s="1"/>
  <c r="CN24" i="22"/>
  <c r="GM24" i="22" s="1"/>
  <c r="CF24" i="22"/>
  <c r="CR24" i="22"/>
  <c r="GO24" i="22" s="1"/>
  <c r="CZ24" i="22"/>
  <c r="CJ25" i="22"/>
  <c r="CV25" i="22"/>
  <c r="DD25" i="22"/>
  <c r="CN25" i="22"/>
  <c r="CF25" i="22"/>
  <c r="CR25" i="22"/>
  <c r="CZ25" i="22"/>
  <c r="GS25" i="22" s="1"/>
  <c r="CJ26" i="22"/>
  <c r="GJ26" i="22" s="1"/>
  <c r="CV26" i="22"/>
  <c r="GP26" i="22" s="1"/>
  <c r="DD26" i="22"/>
  <c r="CN26" i="22"/>
  <c r="CF26" i="22"/>
  <c r="GI26" i="22" s="1"/>
  <c r="CR26" i="22"/>
  <c r="CZ26" i="22"/>
  <c r="GS26" i="22" s="1"/>
  <c r="CJ27" i="22"/>
  <c r="CV27" i="22"/>
  <c r="DD27" i="22"/>
  <c r="GT27" i="22" s="1"/>
  <c r="CN27" i="22"/>
  <c r="CF27" i="22"/>
  <c r="CR27" i="22"/>
  <c r="GN27" i="22"/>
  <c r="CZ27" i="22"/>
  <c r="CJ28" i="22"/>
  <c r="CV28" i="22"/>
  <c r="DD28" i="22"/>
  <c r="CN28" i="22"/>
  <c r="CF28" i="22"/>
  <c r="GI28" i="22" s="1"/>
  <c r="CR28" i="22"/>
  <c r="CZ28" i="22"/>
  <c r="GR28" i="22" s="1"/>
  <c r="CJ29" i="22"/>
  <c r="CV29" i="22"/>
  <c r="GQ29" i="22" s="1"/>
  <c r="DD29" i="22"/>
  <c r="CN29" i="22"/>
  <c r="GL29" i="22" s="1"/>
  <c r="CF29" i="22"/>
  <c r="CR29" i="22"/>
  <c r="GN29" i="22" s="1"/>
  <c r="CZ29" i="22"/>
  <c r="GR29" i="22" s="1"/>
  <c r="CJ30" i="22"/>
  <c r="CV30" i="22"/>
  <c r="GQ30" i="22" s="1"/>
  <c r="DD30" i="22"/>
  <c r="GU30" i="22" s="1"/>
  <c r="CN30" i="22"/>
  <c r="GL30" i="22" s="1"/>
  <c r="CF30" i="22"/>
  <c r="GH30" i="22" s="1"/>
  <c r="CR30" i="22"/>
  <c r="GO30" i="22" s="1"/>
  <c r="CZ30" i="22"/>
  <c r="GR30" i="22" s="1"/>
  <c r="CJ31" i="22"/>
  <c r="CV31" i="22"/>
  <c r="GP31" i="22" s="1"/>
  <c r="DD31" i="22"/>
  <c r="GT31" i="22" s="1"/>
  <c r="CN31" i="22"/>
  <c r="GM31" i="22" s="1"/>
  <c r="CF31" i="22"/>
  <c r="GH31" i="22" s="1"/>
  <c r="CR31" i="22"/>
  <c r="GO31" i="22" s="1"/>
  <c r="CZ31" i="22"/>
  <c r="GS31" i="22" s="1"/>
  <c r="CJ32" i="22"/>
  <c r="GK32" i="22" s="1"/>
  <c r="CV32" i="22"/>
  <c r="DD32" i="22"/>
  <c r="CN32" i="22"/>
  <c r="CF32" i="22"/>
  <c r="GH32" i="22" s="1"/>
  <c r="CR32" i="22"/>
  <c r="GO32" i="22" s="1"/>
  <c r="CZ32" i="22"/>
  <c r="CJ33" i="22"/>
  <c r="GK33" i="22" s="1"/>
  <c r="CV33" i="22"/>
  <c r="GQ33" i="22" s="1"/>
  <c r="DD33" i="22"/>
  <c r="GT33" i="22" s="1"/>
  <c r="CN33" i="22"/>
  <c r="GM33" i="22" s="1"/>
  <c r="CF33" i="22"/>
  <c r="CR33" i="22"/>
  <c r="CZ33" i="22"/>
  <c r="GR33" i="22" s="1"/>
  <c r="CJ34" i="22"/>
  <c r="GJ34" i="22" s="1"/>
  <c r="CV34" i="22"/>
  <c r="GQ34" i="22" s="1"/>
  <c r="DD34" i="22"/>
  <c r="GT34" i="22" s="1"/>
  <c r="CN34" i="22"/>
  <c r="GL34" i="22" s="1"/>
  <c r="CF34" i="22"/>
  <c r="CR34" i="22"/>
  <c r="GN34" i="22" s="1"/>
  <c r="CZ34" i="22"/>
  <c r="GS34" i="22" s="1"/>
  <c r="CJ7" i="22"/>
  <c r="CV7" i="22"/>
  <c r="GQ7" i="22" s="1"/>
  <c r="DD7" i="22"/>
  <c r="GU7" i="22" s="1"/>
  <c r="CN7" i="22"/>
  <c r="GL7" i="22" s="1"/>
  <c r="CF7" i="22"/>
  <c r="GI7" i="22" s="1"/>
  <c r="CR7" i="22"/>
  <c r="CZ7" i="22"/>
  <c r="GS7" i="22" s="1"/>
  <c r="CF8" i="12"/>
  <c r="GI8" i="12" s="1"/>
  <c r="CN8" i="12"/>
  <c r="GL8" i="12" s="1"/>
  <c r="CJ8" i="12"/>
  <c r="GJ8" i="12" s="1"/>
  <c r="DD8" i="12"/>
  <c r="GU8" i="12" s="1"/>
  <c r="CR8" i="12"/>
  <c r="GO8" i="12" s="1"/>
  <c r="CV8" i="12"/>
  <c r="GP8" i="12" s="1"/>
  <c r="CZ8" i="12"/>
  <c r="CF9" i="12"/>
  <c r="GI9" i="12" s="1"/>
  <c r="CN9" i="12"/>
  <c r="GM9" i="12" s="1"/>
  <c r="CJ9" i="12"/>
  <c r="GK9" i="12" s="1"/>
  <c r="DD9" i="12"/>
  <c r="GT9" i="12" s="1"/>
  <c r="CR9" i="12"/>
  <c r="CV9" i="12"/>
  <c r="CZ9" i="12"/>
  <c r="GR9" i="12" s="1"/>
  <c r="CF10" i="12"/>
  <c r="GH10" i="12" s="1"/>
  <c r="CN10" i="12"/>
  <c r="CJ10" i="12"/>
  <c r="GK10" i="12" s="1"/>
  <c r="DD10" i="12"/>
  <c r="GT10" i="12" s="1"/>
  <c r="CR10" i="12"/>
  <c r="GO10" i="12" s="1"/>
  <c r="CV10" i="12"/>
  <c r="CZ10" i="12"/>
  <c r="GR10" i="12" s="1"/>
  <c r="CF11" i="12"/>
  <c r="GH11" i="12" s="1"/>
  <c r="CN11" i="12"/>
  <c r="GL11" i="12" s="1"/>
  <c r="CJ11" i="12"/>
  <c r="GK11" i="12" s="1"/>
  <c r="DD11" i="12"/>
  <c r="GT11" i="12" s="1"/>
  <c r="CR11" i="12"/>
  <c r="GO11" i="12" s="1"/>
  <c r="CV11" i="12"/>
  <c r="GP11" i="12" s="1"/>
  <c r="CZ11" i="12"/>
  <c r="CF12" i="12"/>
  <c r="GI12" i="12" s="1"/>
  <c r="CN12" i="12"/>
  <c r="GM12" i="12" s="1"/>
  <c r="CJ12" i="12"/>
  <c r="DD12" i="12"/>
  <c r="CR12" i="12"/>
  <c r="CV12" i="12"/>
  <c r="GQ12" i="12" s="1"/>
  <c r="CZ12" i="12"/>
  <c r="CF13" i="12"/>
  <c r="CN13" i="12"/>
  <c r="GM13" i="12" s="1"/>
  <c r="CJ13" i="12"/>
  <c r="DD13" i="12"/>
  <c r="CR13" i="12"/>
  <c r="GO13" i="12" s="1"/>
  <c r="CV13" i="12"/>
  <c r="GQ13" i="12" s="1"/>
  <c r="CZ13" i="12"/>
  <c r="GR13" i="12" s="1"/>
  <c r="CF14" i="12"/>
  <c r="GI14" i="12" s="1"/>
  <c r="CN14" i="12"/>
  <c r="GL14" i="12" s="1"/>
  <c r="CJ14" i="12"/>
  <c r="GJ14" i="12" s="1"/>
  <c r="DD14" i="12"/>
  <c r="CR14" i="12"/>
  <c r="GO14" i="12" s="1"/>
  <c r="CV14" i="12"/>
  <c r="GQ14" i="12" s="1"/>
  <c r="CZ14" i="12"/>
  <c r="CF15" i="12"/>
  <c r="GI15" i="12" s="1"/>
  <c r="CN15" i="12"/>
  <c r="GL15" i="12" s="1"/>
  <c r="CJ15" i="12"/>
  <c r="GJ15" i="12" s="1"/>
  <c r="DD15" i="12"/>
  <c r="GU15" i="12" s="1"/>
  <c r="CR15" i="12"/>
  <c r="GN15" i="12" s="1"/>
  <c r="CV15" i="12"/>
  <c r="CZ15" i="12"/>
  <c r="GS15" i="12" s="1"/>
  <c r="CF16" i="12"/>
  <c r="GH16" i="12" s="1"/>
  <c r="CN16" i="12"/>
  <c r="GM16" i="12" s="1"/>
  <c r="CJ16" i="12"/>
  <c r="GJ16" i="12" s="1"/>
  <c r="DD16" i="12"/>
  <c r="CR16" i="12"/>
  <c r="GN16" i="12" s="1"/>
  <c r="CV16" i="12"/>
  <c r="CZ16" i="12"/>
  <c r="GS16" i="12" s="1"/>
  <c r="CF17" i="12"/>
  <c r="CN17" i="12"/>
  <c r="GL17" i="12" s="1"/>
  <c r="CJ17" i="12"/>
  <c r="GJ17" i="12" s="1"/>
  <c r="DD17" i="12"/>
  <c r="GU17" i="12" s="1"/>
  <c r="CR17" i="12"/>
  <c r="CV17" i="12"/>
  <c r="GP17" i="12" s="1"/>
  <c r="CZ17" i="12"/>
  <c r="GS17" i="12" s="1"/>
  <c r="CF18" i="12"/>
  <c r="GI18" i="12" s="1"/>
  <c r="CN18" i="12"/>
  <c r="CJ18" i="12"/>
  <c r="GK18" i="12" s="1"/>
  <c r="DD18" i="12"/>
  <c r="CR18" i="12"/>
  <c r="GN18" i="12" s="1"/>
  <c r="CV18" i="12"/>
  <c r="GP18" i="12" s="1"/>
  <c r="CF19" i="12"/>
  <c r="CN19" i="12"/>
  <c r="CJ19" i="12"/>
  <c r="GK19" i="12" s="1"/>
  <c r="DD19" i="12"/>
  <c r="GT19" i="12" s="1"/>
  <c r="CR19" i="12"/>
  <c r="GN19" i="12" s="1"/>
  <c r="CV19" i="12"/>
  <c r="GQ19" i="12" s="1"/>
  <c r="CZ19" i="12"/>
  <c r="GS19" i="12" s="1"/>
  <c r="CF20" i="12"/>
  <c r="CN20" i="12"/>
  <c r="GM20" i="12" s="1"/>
  <c r="CJ20" i="12"/>
  <c r="GK20" i="12" s="1"/>
  <c r="DD20" i="12"/>
  <c r="GT20" i="12" s="1"/>
  <c r="CR20" i="12"/>
  <c r="CV20" i="12"/>
  <c r="GQ20" i="12" s="1"/>
  <c r="CZ20" i="12"/>
  <c r="CF21" i="12"/>
  <c r="GH21" i="12" s="1"/>
  <c r="CN21" i="12"/>
  <c r="GL21" i="12" s="1"/>
  <c r="CJ21" i="12"/>
  <c r="DD21" i="12"/>
  <c r="GU21" i="12" s="1"/>
  <c r="CR21" i="12"/>
  <c r="GO21" i="12" s="1"/>
  <c r="CV21" i="12"/>
  <c r="CZ21" i="12"/>
  <c r="CF22" i="12"/>
  <c r="CN22" i="12"/>
  <c r="GL22" i="12" s="1"/>
  <c r="CJ22" i="12"/>
  <c r="GK22" i="12" s="1"/>
  <c r="DD22" i="12"/>
  <c r="CR22" i="12"/>
  <c r="GO22" i="12" s="1"/>
  <c r="CV22" i="12"/>
  <c r="GP22" i="12" s="1"/>
  <c r="CZ22" i="12"/>
  <c r="CF23" i="12"/>
  <c r="GI23" i="12" s="1"/>
  <c r="CN23" i="12"/>
  <c r="GM23" i="12" s="1"/>
  <c r="CJ23" i="12"/>
  <c r="GK23" i="12" s="1"/>
  <c r="DD23" i="12"/>
  <c r="CR23" i="12"/>
  <c r="GN23" i="12" s="1"/>
  <c r="CV23" i="12"/>
  <c r="GQ23" i="12" s="1"/>
  <c r="CZ23" i="12"/>
  <c r="CF24" i="12"/>
  <c r="GH24" i="12" s="1"/>
  <c r="CN24" i="12"/>
  <c r="GL24" i="12" s="1"/>
  <c r="CJ24" i="12"/>
  <c r="GK24" i="12" s="1"/>
  <c r="DD24" i="12"/>
  <c r="CR24" i="12"/>
  <c r="CV24" i="12"/>
  <c r="CZ24" i="12"/>
  <c r="GR24" i="12" s="1"/>
  <c r="CF25" i="12"/>
  <c r="CN25" i="12"/>
  <c r="CJ25" i="12"/>
  <c r="GK25" i="12" s="1"/>
  <c r="DD25" i="12"/>
  <c r="GU25" i="12" s="1"/>
  <c r="CR25" i="12"/>
  <c r="CV25" i="12"/>
  <c r="GQ25" i="12" s="1"/>
  <c r="CZ25" i="12"/>
  <c r="CF26" i="12"/>
  <c r="CN26" i="12"/>
  <c r="GM26" i="12" s="1"/>
  <c r="CJ26" i="12"/>
  <c r="GK26" i="12" s="1"/>
  <c r="DD26" i="12"/>
  <c r="CR26" i="12"/>
  <c r="CV26" i="12"/>
  <c r="GP26" i="12" s="1"/>
  <c r="CZ26" i="12"/>
  <c r="GS26" i="12" s="1"/>
  <c r="CF27" i="12"/>
  <c r="CN27" i="12"/>
  <c r="GL27" i="12" s="1"/>
  <c r="CJ27" i="12"/>
  <c r="DD27" i="12"/>
  <c r="CR27" i="12"/>
  <c r="CV27" i="12"/>
  <c r="GQ27" i="12" s="1"/>
  <c r="CZ27" i="12"/>
  <c r="GS27" i="12" s="1"/>
  <c r="CF28" i="12"/>
  <c r="GH28" i="12" s="1"/>
  <c r="CN28" i="12"/>
  <c r="GL28" i="12" s="1"/>
  <c r="CJ28" i="12"/>
  <c r="GJ28" i="12" s="1"/>
  <c r="DD28" i="12"/>
  <c r="CR28" i="12"/>
  <c r="GO28" i="12" s="1"/>
  <c r="CV28" i="12"/>
  <c r="GP28" i="12" s="1"/>
  <c r="CZ28" i="12"/>
  <c r="CF29" i="12"/>
  <c r="GI29" i="12" s="1"/>
  <c r="CN29" i="12"/>
  <c r="CJ29" i="12"/>
  <c r="GJ29" i="12" s="1"/>
  <c r="DD29" i="12"/>
  <c r="GU29" i="12" s="1"/>
  <c r="CR29" i="12"/>
  <c r="GN29" i="12" s="1"/>
  <c r="CV29" i="12"/>
  <c r="GP29" i="12" s="1"/>
  <c r="CZ29" i="12"/>
  <c r="GR29" i="12" s="1"/>
  <c r="CF30" i="12"/>
  <c r="CN30" i="12"/>
  <c r="GM30" i="12" s="1"/>
  <c r="CJ30" i="12"/>
  <c r="GK30" i="12" s="1"/>
  <c r="DD30" i="12"/>
  <c r="CR30" i="12"/>
  <c r="CV30" i="12"/>
  <c r="GQ30" i="12" s="1"/>
  <c r="CZ30" i="12"/>
  <c r="CF31" i="12"/>
  <c r="GI31" i="12" s="1"/>
  <c r="CN31" i="12"/>
  <c r="CJ31" i="12"/>
  <c r="DD31" i="12"/>
  <c r="GU31" i="12" s="1"/>
  <c r="CR31" i="12"/>
  <c r="CV31" i="12"/>
  <c r="GP31" i="12" s="1"/>
  <c r="CZ31" i="12"/>
  <c r="GR31" i="12" s="1"/>
  <c r="CF32" i="12"/>
  <c r="GH32" i="12" s="1"/>
  <c r="CN32" i="12"/>
  <c r="CJ32" i="12"/>
  <c r="DD32" i="12"/>
  <c r="GU32" i="12" s="1"/>
  <c r="CR32" i="12"/>
  <c r="CV32" i="12"/>
  <c r="CZ32" i="12"/>
  <c r="GR32" i="12" s="1"/>
  <c r="CF33" i="12"/>
  <c r="GH33" i="12" s="1"/>
  <c r="CN33" i="12"/>
  <c r="GL33" i="12" s="1"/>
  <c r="CJ33" i="12"/>
  <c r="DD33" i="12"/>
  <c r="GU33" i="12" s="1"/>
  <c r="CR33" i="12"/>
  <c r="GO33" i="12" s="1"/>
  <c r="CV33" i="12"/>
  <c r="CZ33" i="12"/>
  <c r="GR33" i="12" s="1"/>
  <c r="CF34" i="12"/>
  <c r="GI34" i="12" s="1"/>
  <c r="CN34" i="12"/>
  <c r="GM34" i="12" s="1"/>
  <c r="CJ34" i="12"/>
  <c r="GJ34" i="12" s="1"/>
  <c r="DD34" i="12"/>
  <c r="GT34" i="12" s="1"/>
  <c r="CR34" i="12"/>
  <c r="GO34" i="12" s="1"/>
  <c r="CV34" i="12"/>
  <c r="GP34" i="12" s="1"/>
  <c r="CZ34" i="12"/>
  <c r="GS34" i="12" s="1"/>
  <c r="CF35" i="12"/>
  <c r="CN35" i="12"/>
  <c r="GL35" i="12" s="1"/>
  <c r="CJ35" i="12"/>
  <c r="GK35" i="12" s="1"/>
  <c r="DD35" i="12"/>
  <c r="CR35" i="12"/>
  <c r="CV35" i="12"/>
  <c r="GP35" i="12" s="1"/>
  <c r="CZ35" i="12"/>
  <c r="GS35" i="12" s="1"/>
  <c r="CF36" i="12"/>
  <c r="CN36" i="12"/>
  <c r="GM36" i="12" s="1"/>
  <c r="CJ36" i="12"/>
  <c r="DD36" i="12"/>
  <c r="CR36" i="12"/>
  <c r="CV36" i="12"/>
  <c r="GP36" i="12" s="1"/>
  <c r="CZ36" i="12"/>
  <c r="CF37" i="12"/>
  <c r="GH37" i="12" s="1"/>
  <c r="CN37" i="12"/>
  <c r="GL37" i="12" s="1"/>
  <c r="CJ37" i="12"/>
  <c r="GK37" i="12" s="1"/>
  <c r="DD37" i="12"/>
  <c r="GU37" i="12" s="1"/>
  <c r="CR37" i="12"/>
  <c r="GO37" i="12" s="1"/>
  <c r="CV37" i="12"/>
  <c r="GQ37" i="12" s="1"/>
  <c r="CZ37" i="12"/>
  <c r="GS37" i="12" s="1"/>
  <c r="CF38" i="12"/>
  <c r="GH38" i="12" s="1"/>
  <c r="CN38" i="12"/>
  <c r="GL38" i="12" s="1"/>
  <c r="CJ38" i="12"/>
  <c r="DD38" i="12"/>
  <c r="CR38" i="12"/>
  <c r="GO38" i="12" s="1"/>
  <c r="CV38" i="12"/>
  <c r="GP38" i="12" s="1"/>
  <c r="CZ38" i="12"/>
  <c r="GS38" i="12" s="1"/>
  <c r="CF39" i="12"/>
  <c r="CN39" i="12"/>
  <c r="GL39" i="12" s="1"/>
  <c r="CJ39" i="12"/>
  <c r="GJ39" i="12" s="1"/>
  <c r="DD39" i="12"/>
  <c r="GU39" i="12" s="1"/>
  <c r="CR39" i="12"/>
  <c r="CV39" i="12"/>
  <c r="CZ39" i="12"/>
  <c r="CF40" i="12"/>
  <c r="GI40" i="12" s="1"/>
  <c r="CN40" i="12"/>
  <c r="GL40" i="12" s="1"/>
  <c r="CJ40" i="12"/>
  <c r="GK40" i="12" s="1"/>
  <c r="DD40" i="12"/>
  <c r="CR40" i="12"/>
  <c r="GN40" i="12" s="1"/>
  <c r="CV40" i="12"/>
  <c r="GQ40" i="12" s="1"/>
  <c r="CZ40" i="12"/>
  <c r="GR40" i="12" s="1"/>
  <c r="CF41" i="12"/>
  <c r="GH41" i="12" s="1"/>
  <c r="CN41" i="12"/>
  <c r="CJ41" i="12"/>
  <c r="GJ41" i="12" s="1"/>
  <c r="DD41" i="12"/>
  <c r="CR41" i="12"/>
  <c r="GN41" i="12" s="1"/>
  <c r="CV41" i="12"/>
  <c r="GP41" i="12" s="1"/>
  <c r="CZ41" i="12"/>
  <c r="GR41" i="12" s="1"/>
  <c r="CF42" i="12"/>
  <c r="CN42" i="12"/>
  <c r="GM42" i="12" s="1"/>
  <c r="CJ42" i="12"/>
  <c r="GK42" i="12" s="1"/>
  <c r="DD42" i="12"/>
  <c r="GU42" i="12" s="1"/>
  <c r="CR42" i="12"/>
  <c r="GO42" i="12" s="1"/>
  <c r="CV42" i="12"/>
  <c r="GP42" i="12" s="1"/>
  <c r="CZ42" i="12"/>
  <c r="CF43" i="12"/>
  <c r="CN43" i="12"/>
  <c r="GL43" i="12" s="1"/>
  <c r="CJ43" i="12"/>
  <c r="GJ43" i="12" s="1"/>
  <c r="DD43" i="12"/>
  <c r="GT43" i="12" s="1"/>
  <c r="CR43" i="12"/>
  <c r="GO43" i="12" s="1"/>
  <c r="CV43" i="12"/>
  <c r="GQ43" i="12" s="1"/>
  <c r="CZ43" i="12"/>
  <c r="CF44" i="12"/>
  <c r="CN44" i="12"/>
  <c r="CJ44" i="12"/>
  <c r="DD44" i="12"/>
  <c r="CR44" i="12"/>
  <c r="GN44" i="12" s="1"/>
  <c r="CV44" i="12"/>
  <c r="CZ44" i="12"/>
  <c r="CF7" i="12"/>
  <c r="GI7" i="12" s="1"/>
  <c r="CN7" i="12"/>
  <c r="GL7" i="12" s="1"/>
  <c r="CJ7" i="12"/>
  <c r="GK7" i="12" s="1"/>
  <c r="DD7" i="12"/>
  <c r="CR7" i="12"/>
  <c r="CV7" i="12"/>
  <c r="CZ7" i="12"/>
  <c r="GS7" i="12" s="1"/>
  <c r="CV8" i="23"/>
  <c r="HB8" i="23" s="1"/>
  <c r="DD8" i="23"/>
  <c r="HG8" i="23" s="1"/>
  <c r="CJ8" i="23"/>
  <c r="GV8" i="23" s="1"/>
  <c r="CN8" i="23"/>
  <c r="GX8" i="23" s="1"/>
  <c r="DH8" i="23"/>
  <c r="HH8" i="23" s="1"/>
  <c r="CR8" i="23"/>
  <c r="GZ8" i="23" s="1"/>
  <c r="CZ8" i="23"/>
  <c r="HE8" i="23" s="1"/>
  <c r="CV9" i="23"/>
  <c r="HC9" i="23" s="1"/>
  <c r="DD9" i="23"/>
  <c r="HF9" i="23" s="1"/>
  <c r="CJ9" i="23"/>
  <c r="CN9" i="23"/>
  <c r="GY9" i="23" s="1"/>
  <c r="DH9" i="23"/>
  <c r="HI9" i="23" s="1"/>
  <c r="CR9" i="23"/>
  <c r="CZ9" i="23"/>
  <c r="HE9" i="23" s="1"/>
  <c r="CV10" i="23"/>
  <c r="HC10" i="23" s="1"/>
  <c r="DD10" i="23"/>
  <c r="HG10" i="23" s="1"/>
  <c r="CJ10" i="23"/>
  <c r="GW10" i="23" s="1"/>
  <c r="CN10" i="23"/>
  <c r="DH10" i="23"/>
  <c r="HI10" i="23" s="1"/>
  <c r="CR10" i="23"/>
  <c r="GZ10" i="23"/>
  <c r="CZ10" i="23"/>
  <c r="HE10" i="23"/>
  <c r="CV11" i="23"/>
  <c r="DD11" i="23"/>
  <c r="HG11" i="23" s="1"/>
  <c r="CJ11" i="23"/>
  <c r="GW11" i="23" s="1"/>
  <c r="CN11" i="23"/>
  <c r="GY11" i="23" s="1"/>
  <c r="DH11" i="23"/>
  <c r="HI11" i="23" s="1"/>
  <c r="CR11" i="23"/>
  <c r="HA11" i="23" s="1"/>
  <c r="CZ11" i="23"/>
  <c r="HD11" i="23" s="1"/>
  <c r="CV12" i="23"/>
  <c r="HC12" i="23" s="1"/>
  <c r="DD12" i="23"/>
  <c r="CJ12" i="23"/>
  <c r="GW12" i="23" s="1"/>
  <c r="CN12" i="23"/>
  <c r="GX12" i="23" s="1"/>
  <c r="CR12" i="23"/>
  <c r="GZ12" i="23" s="1"/>
  <c r="CZ12" i="23"/>
  <c r="HE12" i="23" s="1"/>
  <c r="CV13" i="23"/>
  <c r="HC13" i="23" s="1"/>
  <c r="DD13" i="23"/>
  <c r="HG13" i="23" s="1"/>
  <c r="CJ13" i="23"/>
  <c r="GW13" i="23" s="1"/>
  <c r="CN13" i="23"/>
  <c r="GY13" i="23" s="1"/>
  <c r="DH13" i="23"/>
  <c r="HI13" i="23" s="1"/>
  <c r="CR13" i="23"/>
  <c r="GZ13" i="23" s="1"/>
  <c r="CZ13" i="23"/>
  <c r="HD13" i="23" s="1"/>
  <c r="CV14" i="23"/>
  <c r="HB14" i="23" s="1"/>
  <c r="DD14" i="23"/>
  <c r="HF14" i="23" s="1"/>
  <c r="CJ14" i="23"/>
  <c r="GW14" i="23" s="1"/>
  <c r="CN14" i="23"/>
  <c r="DH14" i="23"/>
  <c r="HH14" i="23" s="1"/>
  <c r="CR14" i="23"/>
  <c r="GZ14" i="23" s="1"/>
  <c r="CZ14" i="23"/>
  <c r="CV15" i="23"/>
  <c r="HC15" i="23" s="1"/>
  <c r="DD15" i="23"/>
  <c r="HG15" i="23" s="1"/>
  <c r="CJ15" i="23"/>
  <c r="GV15" i="23" s="1"/>
  <c r="CN15" i="23"/>
  <c r="GY15" i="23" s="1"/>
  <c r="DH15" i="23"/>
  <c r="HH15" i="23" s="1"/>
  <c r="CR15" i="23"/>
  <c r="HA15" i="23" s="1"/>
  <c r="CZ15" i="23"/>
  <c r="CV16" i="23"/>
  <c r="DD16" i="23"/>
  <c r="HF16" i="23" s="1"/>
  <c r="CJ16" i="23"/>
  <c r="CN16" i="23"/>
  <c r="DH16" i="23"/>
  <c r="HI16" i="23" s="1"/>
  <c r="CR16" i="23"/>
  <c r="CZ16" i="23"/>
  <c r="HE16" i="23" s="1"/>
  <c r="CV17" i="23"/>
  <c r="HB17" i="23" s="1"/>
  <c r="DD17" i="23"/>
  <c r="HF17" i="23" s="1"/>
  <c r="CJ17" i="23"/>
  <c r="CN17" i="23"/>
  <c r="GY17" i="23" s="1"/>
  <c r="DH17" i="23"/>
  <c r="HI17" i="23" s="1"/>
  <c r="CR17" i="23"/>
  <c r="HA17" i="23" s="1"/>
  <c r="CZ17" i="23"/>
  <c r="CV18" i="23"/>
  <c r="DD18" i="23"/>
  <c r="HG18" i="23" s="1"/>
  <c r="CJ18" i="23"/>
  <c r="GW18" i="23" s="1"/>
  <c r="CN18" i="23"/>
  <c r="GY18" i="23" s="1"/>
  <c r="DH18" i="23"/>
  <c r="HH18" i="23" s="1"/>
  <c r="CR18" i="23"/>
  <c r="CZ18" i="23"/>
  <c r="HD18" i="23" s="1"/>
  <c r="CV19" i="23"/>
  <c r="HB19" i="23" s="1"/>
  <c r="DD19" i="23"/>
  <c r="CJ19" i="23"/>
  <c r="GW19" i="23" s="1"/>
  <c r="CN19" i="23"/>
  <c r="GY19" i="23" s="1"/>
  <c r="DH19" i="23"/>
  <c r="CR19" i="23"/>
  <c r="CZ19" i="23"/>
  <c r="HD19" i="23" s="1"/>
  <c r="CV20" i="23"/>
  <c r="HB20" i="23" s="1"/>
  <c r="DD20" i="23"/>
  <c r="HG20" i="23" s="1"/>
  <c r="CJ20" i="23"/>
  <c r="GV20" i="23" s="1"/>
  <c r="CN20" i="23"/>
  <c r="GX20" i="23" s="1"/>
  <c r="DH20" i="23"/>
  <c r="HH20" i="23" s="1"/>
  <c r="CR20" i="23"/>
  <c r="CZ20" i="23"/>
  <c r="CV7" i="23"/>
  <c r="HC7" i="23" s="1"/>
  <c r="DD7" i="23"/>
  <c r="HF7" i="23" s="1"/>
  <c r="CJ7" i="23"/>
  <c r="GV7" i="23" s="1"/>
  <c r="CN7" i="23"/>
  <c r="GY7" i="23" s="1"/>
  <c r="DH7" i="23"/>
  <c r="HI7" i="23" s="1"/>
  <c r="CR7" i="23"/>
  <c r="HA7" i="23" s="1"/>
  <c r="CZ7" i="23"/>
  <c r="HE7" i="23" s="1"/>
  <c r="HL7" i="33"/>
  <c r="HM7" i="33"/>
  <c r="DD7" i="33"/>
  <c r="HN7" i="33" s="1"/>
  <c r="DH7" i="33"/>
  <c r="HQ7" i="33" s="1"/>
  <c r="DL7" i="33"/>
  <c r="HS7" i="33" s="1"/>
  <c r="DP7" i="33"/>
  <c r="HU7" i="33" s="1"/>
  <c r="DT7" i="33"/>
  <c r="HW7" i="33" s="1"/>
  <c r="DX7" i="33"/>
  <c r="EB7" i="33"/>
  <c r="EF7" i="33"/>
  <c r="EJ7" i="33"/>
  <c r="DD8" i="33"/>
  <c r="HN8" i="33" s="1"/>
  <c r="DH8" i="33"/>
  <c r="HQ8" i="33" s="1"/>
  <c r="DL8" i="33"/>
  <c r="HS8" i="33" s="1"/>
  <c r="DP8" i="33"/>
  <c r="HT8" i="33" s="1"/>
  <c r="DT8" i="33"/>
  <c r="HW8" i="33" s="1"/>
  <c r="DX8" i="33"/>
  <c r="EB8" i="33"/>
  <c r="EF8" i="33"/>
  <c r="EJ8" i="33"/>
  <c r="DL13" i="33"/>
  <c r="HS13" i="33" s="1"/>
  <c r="DP13" i="33"/>
  <c r="HU13" i="33" s="1"/>
  <c r="DT13" i="33"/>
  <c r="HW13" i="33" s="1"/>
  <c r="DX13" i="33"/>
  <c r="EB13" i="33"/>
  <c r="EF13" i="33"/>
  <c r="EJ13" i="33"/>
  <c r="DD11" i="33"/>
  <c r="HO11" i="33" s="1"/>
  <c r="DH11" i="33"/>
  <c r="DL11" i="33"/>
  <c r="HS11" i="33" s="1"/>
  <c r="DP11" i="33"/>
  <c r="HU11" i="33" s="1"/>
  <c r="DT11" i="33"/>
  <c r="HW11" i="33" s="1"/>
  <c r="DX11" i="33"/>
  <c r="EB11" i="33"/>
  <c r="EF11" i="33"/>
  <c r="EJ11" i="33"/>
  <c r="EJ12" i="33"/>
  <c r="EF12" i="33"/>
  <c r="EB12" i="33"/>
  <c r="DX12" i="33"/>
  <c r="HX12" i="33" s="1"/>
  <c r="DT12" i="33"/>
  <c r="DP12" i="33"/>
  <c r="HU12" i="33" s="1"/>
  <c r="DL12" i="33"/>
  <c r="HS12" i="33" s="1"/>
  <c r="HR12" i="33"/>
  <c r="DH12" i="33"/>
  <c r="DD12" i="33"/>
  <c r="CZ12" i="33"/>
  <c r="BX7" i="33"/>
  <c r="GY7" i="33" s="1"/>
  <c r="BX8" i="33"/>
  <c r="GX8" i="33" s="1"/>
  <c r="BX13" i="33"/>
  <c r="GX13" i="33" s="1"/>
  <c r="BX11" i="33"/>
  <c r="GX11" i="33"/>
  <c r="BX12" i="33"/>
  <c r="GY12" i="33"/>
  <c r="BS7" i="33"/>
  <c r="BT7" i="33"/>
  <c r="GW7" i="33" s="1"/>
  <c r="BS8" i="33"/>
  <c r="BT8" i="33" s="1"/>
  <c r="BS13" i="33"/>
  <c r="BT13" i="33" s="1"/>
  <c r="BS11" i="33"/>
  <c r="BT11" i="33" s="1"/>
  <c r="BS12" i="33"/>
  <c r="BT12" i="33" s="1"/>
  <c r="GW12" i="33" s="1"/>
  <c r="BO7" i="33"/>
  <c r="BP7" i="33" s="1"/>
  <c r="GU7" i="33" s="1"/>
  <c r="BO8" i="33"/>
  <c r="BP8" i="33" s="1"/>
  <c r="BO13" i="33"/>
  <c r="BP13" i="33" s="1"/>
  <c r="GT13" i="33" s="1"/>
  <c r="BO11" i="33"/>
  <c r="BP11" i="33" s="1"/>
  <c r="GU11" i="33" s="1"/>
  <c r="BO12" i="33"/>
  <c r="BP12" i="33" s="1"/>
  <c r="BL7" i="33"/>
  <c r="GR7" i="33" s="1"/>
  <c r="BL8" i="33"/>
  <c r="GR8" i="33" s="1"/>
  <c r="BL13" i="33"/>
  <c r="BL11" i="33"/>
  <c r="GR11" i="33" s="1"/>
  <c r="BL12" i="33"/>
  <c r="GS12" i="33" s="1"/>
  <c r="BG7" i="33"/>
  <c r="BH7" i="33" s="1"/>
  <c r="GQ7" i="33" s="1"/>
  <c r="BG8" i="33"/>
  <c r="BH8" i="33" s="1"/>
  <c r="GQ8" i="33" s="1"/>
  <c r="BG13" i="33"/>
  <c r="BH13" i="33" s="1"/>
  <c r="BG11" i="33"/>
  <c r="BH11" i="33" s="1"/>
  <c r="GP11" i="33" s="1"/>
  <c r="BG12" i="33"/>
  <c r="BH12" i="33" s="1"/>
  <c r="GP12" i="33" s="1"/>
  <c r="BD7" i="33"/>
  <c r="GN7" i="33" s="1"/>
  <c r="BD8" i="33"/>
  <c r="GO8" i="33"/>
  <c r="GN8" i="33"/>
  <c r="BD13" i="33"/>
  <c r="BD11" i="33"/>
  <c r="GN11" i="33"/>
  <c r="BD12" i="33"/>
  <c r="GO12" i="33"/>
  <c r="GN12" i="33"/>
  <c r="AZ7" i="33"/>
  <c r="AZ8" i="33"/>
  <c r="AZ13" i="33"/>
  <c r="GL13" i="33" s="1"/>
  <c r="AZ11" i="33"/>
  <c r="GL11" i="33" s="1"/>
  <c r="AZ12" i="33"/>
  <c r="AV7" i="33"/>
  <c r="GJ7" i="33" s="1"/>
  <c r="AV8" i="33"/>
  <c r="GK8" i="33" s="1"/>
  <c r="AV13" i="33"/>
  <c r="GJ13" i="33" s="1"/>
  <c r="AV11" i="33"/>
  <c r="GJ11" i="33" s="1"/>
  <c r="AV12" i="33"/>
  <c r="GJ12" i="33" s="1"/>
  <c r="AR7" i="33"/>
  <c r="AR8" i="33"/>
  <c r="GI8" i="33" s="1"/>
  <c r="AR13" i="33"/>
  <c r="GI13" i="33" s="1"/>
  <c r="AR11" i="33"/>
  <c r="GH11" i="33" s="1"/>
  <c r="AR12" i="33"/>
  <c r="GI12" i="33" s="1"/>
  <c r="AN7" i="33"/>
  <c r="AN8" i="33"/>
  <c r="AN13" i="33"/>
  <c r="GF13" i="33" s="1"/>
  <c r="AN11" i="33"/>
  <c r="AN12" i="33"/>
  <c r="AJ7" i="33"/>
  <c r="GD7" i="33" s="1"/>
  <c r="AJ8" i="33"/>
  <c r="GD8" i="33" s="1"/>
  <c r="GE8" i="33"/>
  <c r="AJ13" i="33"/>
  <c r="GE13" i="33" s="1"/>
  <c r="AJ11" i="33"/>
  <c r="AJ12" i="33"/>
  <c r="GD12" i="33"/>
  <c r="AF7" i="33"/>
  <c r="GC7" i="33"/>
  <c r="AF8" i="33"/>
  <c r="GB8" i="33"/>
  <c r="GC8" i="33"/>
  <c r="AF13" i="33"/>
  <c r="GB13" i="33" s="1"/>
  <c r="AF11" i="33"/>
  <c r="GB11" i="33" s="1"/>
  <c r="AF12" i="33"/>
  <c r="AB7" i="33"/>
  <c r="FZ7" i="33" s="1"/>
  <c r="AB8" i="33"/>
  <c r="GA8" i="33" s="1"/>
  <c r="GA13" i="33"/>
  <c r="FZ11" i="33"/>
  <c r="FZ12" i="33"/>
  <c r="X7" i="33"/>
  <c r="FX7" i="33" s="1"/>
  <c r="X8" i="33"/>
  <c r="FX8" i="33" s="1"/>
  <c r="X13" i="33"/>
  <c r="X11" i="33"/>
  <c r="X12" i="33"/>
  <c r="FY12" i="33" s="1"/>
  <c r="T7" i="33"/>
  <c r="T8" i="33"/>
  <c r="T13" i="33"/>
  <c r="FW13" i="33" s="1"/>
  <c r="T11" i="33"/>
  <c r="FV11" i="33" s="1"/>
  <c r="FV12" i="33"/>
  <c r="P7" i="33"/>
  <c r="P8" i="33"/>
  <c r="P13" i="33"/>
  <c r="FT13" i="33" s="1"/>
  <c r="P11" i="33"/>
  <c r="FT11" i="33" s="1"/>
  <c r="FT12" i="33"/>
  <c r="L7" i="33"/>
  <c r="L8" i="33"/>
  <c r="FR8" i="33" s="1"/>
  <c r="L13" i="33"/>
  <c r="FR13" i="33" s="1"/>
  <c r="L11" i="33"/>
  <c r="FR11" i="33" s="1"/>
  <c r="FR12" i="33"/>
  <c r="H7" i="33"/>
  <c r="FP7" i="33" s="1"/>
  <c r="H8" i="33"/>
  <c r="FQ8" i="33" s="1"/>
  <c r="H13" i="33"/>
  <c r="FP13" i="33" s="1"/>
  <c r="H11" i="33"/>
  <c r="FP12" i="33"/>
  <c r="DD8" i="32"/>
  <c r="GU8" i="32" s="1"/>
  <c r="DH8" i="32"/>
  <c r="GW8" i="32" s="1"/>
  <c r="DL8" i="32"/>
  <c r="GY8" i="32" s="1"/>
  <c r="DP8" i="32"/>
  <c r="GZ8" i="32" s="1"/>
  <c r="DT8" i="32"/>
  <c r="HB8" i="32" s="1"/>
  <c r="DX8" i="32"/>
  <c r="EB8" i="32"/>
  <c r="HG8" i="32" s="1"/>
  <c r="EF8" i="32"/>
  <c r="HH8" i="32" s="1"/>
  <c r="EJ8" i="32"/>
  <c r="HJ8" i="32" s="1"/>
  <c r="EN8" i="32"/>
  <c r="HL8" i="32" s="1"/>
  <c r="DH9" i="32"/>
  <c r="GW9" i="32" s="1"/>
  <c r="DL9" i="32"/>
  <c r="GX9" i="32" s="1"/>
  <c r="GY9" i="32"/>
  <c r="DP9" i="32"/>
  <c r="GZ9" i="32" s="1"/>
  <c r="DT9" i="32"/>
  <c r="HB9" i="32" s="1"/>
  <c r="DX9" i="32"/>
  <c r="EB9" i="32"/>
  <c r="HG9" i="32" s="1"/>
  <c r="HF9" i="32"/>
  <c r="EF9" i="32"/>
  <c r="HI9" i="32" s="1"/>
  <c r="EJ9" i="32"/>
  <c r="HK9" i="32" s="1"/>
  <c r="EN9" i="32"/>
  <c r="HL9" i="32" s="1"/>
  <c r="DD10" i="32"/>
  <c r="DH10" i="32"/>
  <c r="DL10" i="32"/>
  <c r="GX10" i="32" s="1"/>
  <c r="DP10" i="32"/>
  <c r="HA10" i="32" s="1"/>
  <c r="DT10" i="32"/>
  <c r="HB10" i="32" s="1"/>
  <c r="DX10" i="32"/>
  <c r="HD10" i="32" s="1"/>
  <c r="EB10" i="32"/>
  <c r="EF10" i="32"/>
  <c r="HI10" i="32" s="1"/>
  <c r="EJ10" i="32"/>
  <c r="HJ10" i="32" s="1"/>
  <c r="HK10" i="32"/>
  <c r="EN10" i="32"/>
  <c r="HL10" i="32" s="1"/>
  <c r="DD11" i="32"/>
  <c r="GU11" i="32" s="1"/>
  <c r="DH11" i="32"/>
  <c r="GV11" i="32" s="1"/>
  <c r="DL11" i="32"/>
  <c r="GX11" i="32" s="1"/>
  <c r="DP11" i="32"/>
  <c r="GZ11" i="32" s="1"/>
  <c r="DT11" i="32"/>
  <c r="HC11" i="32" s="1"/>
  <c r="DX11" i="32"/>
  <c r="HD11" i="32" s="1"/>
  <c r="EB11" i="32"/>
  <c r="HF11" i="32" s="1"/>
  <c r="EF11" i="32"/>
  <c r="HH11" i="32" s="1"/>
  <c r="EJ11" i="32"/>
  <c r="EN11" i="32"/>
  <c r="HL11" i="32" s="1"/>
  <c r="DD12" i="32"/>
  <c r="DH12" i="32"/>
  <c r="GW12" i="32" s="1"/>
  <c r="DL12" i="32"/>
  <c r="GY12" i="32" s="1"/>
  <c r="DP12" i="32"/>
  <c r="HA12" i="32" s="1"/>
  <c r="DT12" i="32"/>
  <c r="HC12" i="32" s="1"/>
  <c r="DX12" i="32"/>
  <c r="HE12" i="32" s="1"/>
  <c r="EB12" i="32"/>
  <c r="HG12" i="32" s="1"/>
  <c r="EF12" i="32"/>
  <c r="HI12" i="32" s="1"/>
  <c r="EJ12" i="32"/>
  <c r="HJ12" i="32" s="1"/>
  <c r="EN12" i="32"/>
  <c r="HM12" i="32" s="1"/>
  <c r="DD13" i="32"/>
  <c r="DH13" i="32"/>
  <c r="DL13" i="32"/>
  <c r="GY13" i="32" s="1"/>
  <c r="DP13" i="32"/>
  <c r="GZ13" i="32" s="1"/>
  <c r="DT13" i="32"/>
  <c r="DX13" i="32"/>
  <c r="HD13" i="32" s="1"/>
  <c r="EB13" i="32"/>
  <c r="HF13" i="32" s="1"/>
  <c r="EF13" i="32"/>
  <c r="HH13" i="32" s="1"/>
  <c r="EJ13" i="32"/>
  <c r="HK13" i="32" s="1"/>
  <c r="EN13" i="32"/>
  <c r="HL13" i="32" s="1"/>
  <c r="DD14" i="32"/>
  <c r="DH14" i="32"/>
  <c r="DL14" i="32"/>
  <c r="GX14" i="32" s="1"/>
  <c r="DP14" i="32"/>
  <c r="GZ14" i="32" s="1"/>
  <c r="DT14" i="32"/>
  <c r="HB14" i="32"/>
  <c r="DX14" i="32"/>
  <c r="HE14" i="32" s="1"/>
  <c r="EB14" i="32"/>
  <c r="HF14" i="32" s="1"/>
  <c r="HG14" i="32"/>
  <c r="EF14" i="32"/>
  <c r="EJ14" i="32"/>
  <c r="HJ14" i="32" s="1"/>
  <c r="EN14" i="32"/>
  <c r="HM14" i="32" s="1"/>
  <c r="DD15" i="32"/>
  <c r="GT15" i="32" s="1"/>
  <c r="DH15" i="32"/>
  <c r="GV15" i="32" s="1"/>
  <c r="DL15" i="32"/>
  <c r="GX15" i="32" s="1"/>
  <c r="DP15" i="32"/>
  <c r="GZ15" i="32" s="1"/>
  <c r="DT15" i="32"/>
  <c r="HB15" i="32" s="1"/>
  <c r="DX15" i="32"/>
  <c r="HD15" i="32" s="1"/>
  <c r="EB15" i="32"/>
  <c r="HG15" i="32" s="1"/>
  <c r="EF15" i="32"/>
  <c r="HI15" i="32" s="1"/>
  <c r="EJ15" i="32"/>
  <c r="HK15" i="32" s="1"/>
  <c r="EN15" i="32"/>
  <c r="HL15" i="32" s="1"/>
  <c r="DD16" i="32"/>
  <c r="DH16" i="32"/>
  <c r="DL16" i="32"/>
  <c r="GX16" i="32" s="1"/>
  <c r="DP16" i="32"/>
  <c r="HA16" i="32" s="1"/>
  <c r="DT16" i="32"/>
  <c r="HB16" i="32" s="1"/>
  <c r="DX16" i="32"/>
  <c r="HE16" i="32" s="1"/>
  <c r="EB16" i="32"/>
  <c r="HG16" i="32" s="1"/>
  <c r="EF16" i="32"/>
  <c r="HI16" i="32" s="1"/>
  <c r="EJ16" i="32"/>
  <c r="EN16" i="32"/>
  <c r="HM16" i="32" s="1"/>
  <c r="DD17" i="32"/>
  <c r="DH17" i="32"/>
  <c r="DL17" i="32"/>
  <c r="GY17" i="32" s="1"/>
  <c r="DP17" i="32"/>
  <c r="DT17" i="32"/>
  <c r="HB17" i="32" s="1"/>
  <c r="DX17" i="32"/>
  <c r="HD17" i="32" s="1"/>
  <c r="EB17" i="32"/>
  <c r="HG17" i="32" s="1"/>
  <c r="EF17" i="32"/>
  <c r="HI17" i="32" s="1"/>
  <c r="EJ17" i="32"/>
  <c r="EN17" i="32"/>
  <c r="HM17" i="32" s="1"/>
  <c r="DD18" i="32"/>
  <c r="DH18" i="32"/>
  <c r="GV18" i="32" s="1"/>
  <c r="DL18" i="32"/>
  <c r="DP18" i="32"/>
  <c r="GZ18" i="32" s="1"/>
  <c r="DT18" i="32"/>
  <c r="HB18" i="32" s="1"/>
  <c r="DX18" i="32"/>
  <c r="HD18" i="32" s="1"/>
  <c r="EB18" i="32"/>
  <c r="EF18" i="32"/>
  <c r="HI18" i="32" s="1"/>
  <c r="EJ18" i="32"/>
  <c r="HK18" i="32" s="1"/>
  <c r="EN18" i="32"/>
  <c r="HM18" i="32" s="1"/>
  <c r="DD19" i="32"/>
  <c r="GT19" i="32"/>
  <c r="DH19" i="32"/>
  <c r="DL19" i="32"/>
  <c r="GY19" i="32" s="1"/>
  <c r="DP19" i="32"/>
  <c r="GZ19" i="32" s="1"/>
  <c r="DT19" i="32"/>
  <c r="DX19" i="32"/>
  <c r="HE19" i="32" s="1"/>
  <c r="EB19" i="32"/>
  <c r="HG19" i="32" s="1"/>
  <c r="EF19" i="32"/>
  <c r="EJ19" i="32"/>
  <c r="HK19" i="32" s="1"/>
  <c r="EN19" i="32"/>
  <c r="HM19" i="32" s="1"/>
  <c r="DD20" i="32"/>
  <c r="DH20" i="32"/>
  <c r="GV20" i="32" s="1"/>
  <c r="DL20" i="32"/>
  <c r="GY20" i="32" s="1"/>
  <c r="DP20" i="32"/>
  <c r="DT20" i="32"/>
  <c r="HB20" i="32" s="1"/>
  <c r="DX20" i="32"/>
  <c r="HE20" i="32" s="1"/>
  <c r="EB20" i="32"/>
  <c r="HG20" i="32" s="1"/>
  <c r="EF20" i="32"/>
  <c r="HI20" i="32" s="1"/>
  <c r="EJ20" i="32"/>
  <c r="HJ20" i="32" s="1"/>
  <c r="EN20" i="32"/>
  <c r="HL20" i="32" s="1"/>
  <c r="GU21" i="32"/>
  <c r="DH21" i="32"/>
  <c r="GV21" i="32" s="1"/>
  <c r="DL21" i="32"/>
  <c r="GX21" i="32"/>
  <c r="DP21" i="32"/>
  <c r="DT21" i="32"/>
  <c r="HC21" i="32" s="1"/>
  <c r="DX21" i="32"/>
  <c r="EB21" i="32"/>
  <c r="HF21" i="32" s="1"/>
  <c r="EF21" i="32"/>
  <c r="HI21" i="32" s="1"/>
  <c r="EJ21" i="32"/>
  <c r="HJ21" i="32" s="1"/>
  <c r="EN21" i="32"/>
  <c r="HM21" i="32" s="1"/>
  <c r="DD22" i="32"/>
  <c r="DH22" i="32"/>
  <c r="GW22" i="32" s="1"/>
  <c r="DL22" i="32"/>
  <c r="GY22" i="32" s="1"/>
  <c r="DP22" i="32"/>
  <c r="HA22" i="32" s="1"/>
  <c r="DT22" i="32"/>
  <c r="HB22" i="32" s="1"/>
  <c r="DX22" i="32"/>
  <c r="HD22" i="32" s="1"/>
  <c r="EB22" i="32"/>
  <c r="HF22" i="32" s="1"/>
  <c r="EF22" i="32"/>
  <c r="HI22" i="32" s="1"/>
  <c r="EJ22" i="32"/>
  <c r="HK22" i="32" s="1"/>
  <c r="EN22" i="32"/>
  <c r="HL22" i="32" s="1"/>
  <c r="DD23" i="32"/>
  <c r="GU23" i="32" s="1"/>
  <c r="DH23" i="32"/>
  <c r="GW23" i="32" s="1"/>
  <c r="DL23" i="32"/>
  <c r="GY23" i="32" s="1"/>
  <c r="DP23" i="32"/>
  <c r="GZ23" i="32" s="1"/>
  <c r="DT23" i="32"/>
  <c r="HC23" i="32" s="1"/>
  <c r="DX23" i="32"/>
  <c r="HD23" i="32" s="1"/>
  <c r="EB23" i="32"/>
  <c r="HF23" i="32" s="1"/>
  <c r="EF23" i="32"/>
  <c r="HI23" i="32" s="1"/>
  <c r="EJ23" i="32"/>
  <c r="HK23" i="32" s="1"/>
  <c r="EN23" i="32"/>
  <c r="HM23" i="32" s="1"/>
  <c r="DD24" i="32"/>
  <c r="DH24" i="32"/>
  <c r="GV24" i="32" s="1"/>
  <c r="DL24" i="32"/>
  <c r="GX24" i="32" s="1"/>
  <c r="DP24" i="32"/>
  <c r="DT24" i="32"/>
  <c r="HC24" i="32" s="1"/>
  <c r="DX24" i="32"/>
  <c r="HE24" i="32" s="1"/>
  <c r="EB24" i="32"/>
  <c r="HG24" i="32" s="1"/>
  <c r="EF24" i="32"/>
  <c r="HI24" i="32" s="1"/>
  <c r="EJ24" i="32"/>
  <c r="HK24" i="32" s="1"/>
  <c r="EN24" i="32"/>
  <c r="HM24" i="32" s="1"/>
  <c r="DD26" i="32"/>
  <c r="DH26" i="32"/>
  <c r="DL26" i="32"/>
  <c r="GX26" i="32" s="1"/>
  <c r="DP26" i="32"/>
  <c r="GZ26" i="32" s="1"/>
  <c r="DT26" i="32"/>
  <c r="HC26" i="32" s="1"/>
  <c r="DX26" i="32"/>
  <c r="HD26" i="32" s="1"/>
  <c r="EB26" i="32"/>
  <c r="HF26" i="32" s="1"/>
  <c r="EF26" i="32"/>
  <c r="EJ26" i="32"/>
  <c r="EN26" i="32"/>
  <c r="HL26" i="32" s="1"/>
  <c r="DH27" i="32"/>
  <c r="DL27" i="32"/>
  <c r="GX27" i="32" s="1"/>
  <c r="DP27" i="32"/>
  <c r="GZ27" i="32" s="1"/>
  <c r="DT27" i="32"/>
  <c r="HB27" i="32" s="1"/>
  <c r="DX27" i="32"/>
  <c r="EB27" i="32"/>
  <c r="HF27" i="32" s="1"/>
  <c r="EF27" i="32"/>
  <c r="EJ27" i="32"/>
  <c r="HK27" i="32" s="1"/>
  <c r="EN27" i="32"/>
  <c r="HM27" i="32" s="1"/>
  <c r="DD28" i="32"/>
  <c r="DH28" i="32"/>
  <c r="GW28" i="32" s="1"/>
  <c r="DL28" i="32"/>
  <c r="DP28" i="32"/>
  <c r="GZ28" i="32" s="1"/>
  <c r="DT28" i="32"/>
  <c r="HB28" i="32" s="1"/>
  <c r="DX28" i="32"/>
  <c r="HD28" i="32" s="1"/>
  <c r="EB28" i="32"/>
  <c r="EF28" i="32"/>
  <c r="HI28" i="32" s="1"/>
  <c r="EJ28" i="32"/>
  <c r="EN28" i="32"/>
  <c r="DD29" i="32"/>
  <c r="DH29" i="32"/>
  <c r="GW29" i="32" s="1"/>
  <c r="DL29" i="32"/>
  <c r="GX29" i="32" s="1"/>
  <c r="DP29" i="32"/>
  <c r="HA29" i="32" s="1"/>
  <c r="DT29" i="32"/>
  <c r="HC29" i="32" s="1"/>
  <c r="DX29" i="32"/>
  <c r="HD29" i="32" s="1"/>
  <c r="EB29" i="32"/>
  <c r="HF29" i="32" s="1"/>
  <c r="EF29" i="32"/>
  <c r="HI29" i="32" s="1"/>
  <c r="EJ29" i="32"/>
  <c r="HJ29" i="32" s="1"/>
  <c r="EN29" i="32"/>
  <c r="HL29" i="32" s="1"/>
  <c r="DD30" i="32"/>
  <c r="DH30" i="32"/>
  <c r="DL30" i="32"/>
  <c r="GX30" i="32" s="1"/>
  <c r="DP30" i="32"/>
  <c r="DT30" i="32"/>
  <c r="HC30" i="32" s="1"/>
  <c r="DX30" i="32"/>
  <c r="HE30" i="32" s="1"/>
  <c r="EB30" i="32"/>
  <c r="HF30" i="32" s="1"/>
  <c r="EF30" i="32"/>
  <c r="HI30" i="32" s="1"/>
  <c r="EJ30" i="32"/>
  <c r="HJ30" i="32" s="1"/>
  <c r="EN30" i="32"/>
  <c r="HL30" i="32" s="1"/>
  <c r="DD31" i="32"/>
  <c r="GT31" i="32" s="1"/>
  <c r="DH31" i="32"/>
  <c r="GV31" i="32" s="1"/>
  <c r="DL31" i="32"/>
  <c r="GY31" i="32" s="1"/>
  <c r="DP31" i="32"/>
  <c r="HA31" i="32" s="1"/>
  <c r="DT31" i="32"/>
  <c r="HC31" i="32" s="1"/>
  <c r="DX31" i="32"/>
  <c r="HD31" i="32" s="1"/>
  <c r="EB31" i="32"/>
  <c r="HG31" i="32" s="1"/>
  <c r="EF31" i="32"/>
  <c r="HH31" i="32" s="1"/>
  <c r="EJ31" i="32"/>
  <c r="HK31" i="32" s="1"/>
  <c r="EN31" i="32"/>
  <c r="HL31" i="32" s="1"/>
  <c r="DD32" i="32"/>
  <c r="DH32" i="32"/>
  <c r="GV32" i="32" s="1"/>
  <c r="DL32" i="32"/>
  <c r="GX32" i="32" s="1"/>
  <c r="DP32" i="32"/>
  <c r="GZ32" i="32" s="1"/>
  <c r="DT32" i="32"/>
  <c r="HC32" i="32"/>
  <c r="HB32" i="32"/>
  <c r="DX32" i="32"/>
  <c r="HD32" i="32" s="1"/>
  <c r="EB32" i="32"/>
  <c r="HF32" i="32" s="1"/>
  <c r="EF32" i="32"/>
  <c r="HH32" i="32" s="1"/>
  <c r="EJ32" i="32"/>
  <c r="HK32" i="32" s="1"/>
  <c r="EN32" i="32"/>
  <c r="HL32" i="32" s="1"/>
  <c r="CF35" i="32"/>
  <c r="GI35" i="32" s="1"/>
  <c r="CJ35" i="32"/>
  <c r="CN35" i="32"/>
  <c r="GL35" i="32" s="1"/>
  <c r="CR35" i="32"/>
  <c r="GO35" i="32" s="1"/>
  <c r="CV35" i="32"/>
  <c r="GQ35" i="32" s="1"/>
  <c r="CZ35" i="32"/>
  <c r="GR35" i="32" s="1"/>
  <c r="DD35" i="32"/>
  <c r="GT35" i="32" s="1"/>
  <c r="DH35" i="32"/>
  <c r="DL35" i="32"/>
  <c r="GX35" i="32" s="1"/>
  <c r="DP35" i="32"/>
  <c r="GZ35" i="32" s="1"/>
  <c r="DT35" i="32"/>
  <c r="HB35" i="32" s="1"/>
  <c r="DX35" i="32"/>
  <c r="HE35" i="32" s="1"/>
  <c r="EB35" i="32"/>
  <c r="HG35" i="32" s="1"/>
  <c r="EF35" i="32"/>
  <c r="HH35" i="32" s="1"/>
  <c r="EJ35" i="32"/>
  <c r="HK35" i="32" s="1"/>
  <c r="EN35" i="32"/>
  <c r="HL35" i="32" s="1"/>
  <c r="CF37" i="32"/>
  <c r="GH37" i="32" s="1"/>
  <c r="CJ37" i="32"/>
  <c r="GK37" i="32" s="1"/>
  <c r="CN37" i="32"/>
  <c r="GL37" i="32" s="1"/>
  <c r="CR37" i="32"/>
  <c r="CV37" i="32"/>
  <c r="GP37" i="32" s="1"/>
  <c r="CZ37" i="32"/>
  <c r="GR37" i="32" s="1"/>
  <c r="DD37" i="32"/>
  <c r="DH37" i="32"/>
  <c r="DL37" i="32"/>
  <c r="GY37" i="32" s="1"/>
  <c r="GX37" i="32"/>
  <c r="DP37" i="32"/>
  <c r="DT37" i="32"/>
  <c r="HB37" i="32" s="1"/>
  <c r="DX37" i="32"/>
  <c r="HE37" i="32" s="1"/>
  <c r="EB37" i="32"/>
  <c r="HG37" i="32" s="1"/>
  <c r="EF37" i="32"/>
  <c r="EJ37" i="32"/>
  <c r="HK37" i="32" s="1"/>
  <c r="EN37" i="32"/>
  <c r="HM37" i="32" s="1"/>
  <c r="CB11" i="32"/>
  <c r="GF11" i="32" s="1"/>
  <c r="CB12" i="32"/>
  <c r="GF12" i="32" s="1"/>
  <c r="CB13" i="32"/>
  <c r="GF13" i="32" s="1"/>
  <c r="CB14" i="32"/>
  <c r="CB15" i="32"/>
  <c r="GF15" i="32" s="1"/>
  <c r="CB16" i="32"/>
  <c r="GF16" i="32" s="1"/>
  <c r="CB17" i="32"/>
  <c r="CB18" i="32"/>
  <c r="GF18" i="32" s="1"/>
  <c r="CB19" i="32"/>
  <c r="GF19" i="32" s="1"/>
  <c r="CB20" i="32"/>
  <c r="CB21" i="32"/>
  <c r="CB22" i="32"/>
  <c r="GF22" i="32" s="1"/>
  <c r="CB23" i="32"/>
  <c r="GF23" i="32" s="1"/>
  <c r="CB24" i="32"/>
  <c r="CB26" i="32"/>
  <c r="GF26" i="32" s="1"/>
  <c r="CB27" i="32"/>
  <c r="GF27" i="32" s="1"/>
  <c r="CB28" i="32"/>
  <c r="GF28" i="32" s="1"/>
  <c r="CB29" i="32"/>
  <c r="GF29" i="32" s="1"/>
  <c r="CB30" i="32"/>
  <c r="CB31" i="32"/>
  <c r="CB32" i="32"/>
  <c r="GF32" i="32" s="1"/>
  <c r="GF35" i="32"/>
  <c r="CB37" i="32"/>
  <c r="CB10" i="32"/>
  <c r="CB8" i="32"/>
  <c r="GF8" i="32"/>
  <c r="BX8" i="32"/>
  <c r="BX9" i="32"/>
  <c r="GD9" i="32" s="1"/>
  <c r="BX10" i="32"/>
  <c r="GD10" i="32" s="1"/>
  <c r="BX11" i="32"/>
  <c r="BX12" i="32"/>
  <c r="GD12" i="32"/>
  <c r="BX13" i="32"/>
  <c r="GD13" i="32"/>
  <c r="BX14" i="32"/>
  <c r="GE14" i="32"/>
  <c r="GD14" i="32"/>
  <c r="BX15" i="32"/>
  <c r="GD15" i="32" s="1"/>
  <c r="BX16" i="32"/>
  <c r="BX17" i="32"/>
  <c r="GD17" i="32" s="1"/>
  <c r="BX18" i="32"/>
  <c r="GD18" i="32" s="1"/>
  <c r="BX19" i="32"/>
  <c r="GD19" i="32" s="1"/>
  <c r="BX20" i="32"/>
  <c r="GD20" i="32" s="1"/>
  <c r="BX21" i="32"/>
  <c r="GD21" i="32" s="1"/>
  <c r="BX22" i="32"/>
  <c r="BX23" i="32"/>
  <c r="GD23" i="32" s="1"/>
  <c r="BX24" i="32"/>
  <c r="GD24" i="32" s="1"/>
  <c r="BX26" i="32"/>
  <c r="GD26" i="32" s="1"/>
  <c r="BX27" i="32"/>
  <c r="GD27" i="32" s="1"/>
  <c r="BX28" i="32"/>
  <c r="GD28" i="32" s="1"/>
  <c r="BX29" i="32"/>
  <c r="GD29" i="32" s="1"/>
  <c r="BX30" i="32"/>
  <c r="BX31" i="32"/>
  <c r="GD31" i="32" s="1"/>
  <c r="BX32" i="32"/>
  <c r="GD32" i="32" s="1"/>
  <c r="BX37" i="32"/>
  <c r="GD37" i="32" s="1"/>
  <c r="BS11" i="32"/>
  <c r="BT11" i="32" s="1"/>
  <c r="BS12" i="32"/>
  <c r="BT12" i="32" s="1"/>
  <c r="GB12" i="32" s="1"/>
  <c r="BS13" i="32"/>
  <c r="BT13" i="32" s="1"/>
  <c r="GB13" i="32" s="1"/>
  <c r="BS14" i="32"/>
  <c r="BT14" i="32"/>
  <c r="BS15" i="32"/>
  <c r="BT15" i="32"/>
  <c r="GB15" i="32" s="1"/>
  <c r="BS16" i="32"/>
  <c r="BT16" i="32" s="1"/>
  <c r="BS17" i="32"/>
  <c r="BT17" i="32" s="1"/>
  <c r="GB17" i="32" s="1"/>
  <c r="BS18" i="32"/>
  <c r="BT18" i="32"/>
  <c r="GB18" i="32" s="1"/>
  <c r="BS19" i="32"/>
  <c r="BT19" i="32" s="1"/>
  <c r="GB19" i="32" s="1"/>
  <c r="BS20" i="32"/>
  <c r="BT20" i="32" s="1"/>
  <c r="BS21" i="32"/>
  <c r="BT21" i="32" s="1"/>
  <c r="GB21" i="32" s="1"/>
  <c r="BS22" i="32"/>
  <c r="BT22" i="32" s="1"/>
  <c r="GB22" i="32" s="1"/>
  <c r="BS23" i="32"/>
  <c r="BT23" i="32"/>
  <c r="BS24" i="32"/>
  <c r="BT24" i="32"/>
  <c r="GB24" i="32" s="1"/>
  <c r="BS26" i="32"/>
  <c r="BT26" i="32" s="1"/>
  <c r="GB26" i="32" s="1"/>
  <c r="BS27" i="32"/>
  <c r="BT27" i="32" s="1"/>
  <c r="BS28" i="32"/>
  <c r="BT28" i="32" s="1"/>
  <c r="BS29" i="32"/>
  <c r="BT29" i="32" s="1"/>
  <c r="BS30" i="32"/>
  <c r="BT30" i="32" s="1"/>
  <c r="GB30" i="32" s="1"/>
  <c r="BS31" i="32"/>
  <c r="BT31" i="32" s="1"/>
  <c r="GB31" i="32" s="1"/>
  <c r="BS32" i="32"/>
  <c r="BT32" i="32"/>
  <c r="GB32" i="32" s="1"/>
  <c r="BS37" i="32"/>
  <c r="BT37" i="32" s="1"/>
  <c r="GB37" i="32" s="1"/>
  <c r="BS10" i="32"/>
  <c r="BT10" i="32" s="1"/>
  <c r="GB10" i="32" s="1"/>
  <c r="BS8" i="32"/>
  <c r="BT8" i="32" s="1"/>
  <c r="GB8" i="32" s="1"/>
  <c r="BO11" i="32"/>
  <c r="BP11" i="32"/>
  <c r="FZ11" i="32" s="1"/>
  <c r="BO12" i="32"/>
  <c r="BP12" i="32" s="1"/>
  <c r="FZ12" i="32" s="1"/>
  <c r="BO13" i="32"/>
  <c r="BP13" i="32" s="1"/>
  <c r="FZ13" i="32" s="1"/>
  <c r="BO14" i="32"/>
  <c r="BP14" i="32" s="1"/>
  <c r="BO15" i="32"/>
  <c r="BP15" i="32" s="1"/>
  <c r="FZ15" i="32" s="1"/>
  <c r="BO16" i="32"/>
  <c r="BP16" i="32" s="1"/>
  <c r="BO17" i="32"/>
  <c r="BP17" i="32" s="1"/>
  <c r="FZ17" i="32" s="1"/>
  <c r="BO18" i="32"/>
  <c r="BP18" i="32" s="1"/>
  <c r="FZ18" i="32" s="1"/>
  <c r="BO19" i="32"/>
  <c r="BP19" i="32"/>
  <c r="BO20" i="32"/>
  <c r="BP20" i="32"/>
  <c r="FZ20" i="32" s="1"/>
  <c r="BO21" i="32"/>
  <c r="BP21" i="32" s="1"/>
  <c r="BO22" i="32"/>
  <c r="BP22" i="32" s="1"/>
  <c r="FZ22" i="32" s="1"/>
  <c r="BO23" i="32"/>
  <c r="BP23" i="32"/>
  <c r="FZ23" i="32" s="1"/>
  <c r="BO24" i="32"/>
  <c r="BP24" i="32" s="1"/>
  <c r="FZ24" i="32" s="1"/>
  <c r="BO26" i="32"/>
  <c r="BP26" i="32" s="1"/>
  <c r="FZ26" i="32" s="1"/>
  <c r="BO27" i="32"/>
  <c r="BP27" i="32" s="1"/>
  <c r="FZ27" i="32" s="1"/>
  <c r="BO28" i="32"/>
  <c r="BP28" i="32"/>
  <c r="FZ28" i="32" s="1"/>
  <c r="BO29" i="32"/>
  <c r="BP29" i="32" s="1"/>
  <c r="FZ29" i="32" s="1"/>
  <c r="BO30" i="32"/>
  <c r="BP30" i="32" s="1"/>
  <c r="GA30" i="32" s="1"/>
  <c r="BO31" i="32"/>
  <c r="BP31" i="32" s="1"/>
  <c r="FZ31" i="32" s="1"/>
  <c r="BP32" i="32"/>
  <c r="FZ32" i="32"/>
  <c r="BO37" i="32"/>
  <c r="BP37" i="32"/>
  <c r="FZ37" i="32" s="1"/>
  <c r="BO10" i="32"/>
  <c r="BP10" i="32" s="1"/>
  <c r="BO8" i="32"/>
  <c r="BP8" i="32" s="1"/>
  <c r="BL29" i="32"/>
  <c r="FX29" i="32" s="1"/>
  <c r="BL30" i="32"/>
  <c r="FX30" i="32" s="1"/>
  <c r="BL31" i="32"/>
  <c r="BL32" i="32"/>
  <c r="BL37" i="32"/>
  <c r="FY37" i="32" s="1"/>
  <c r="FX37" i="32"/>
  <c r="BL11" i="32"/>
  <c r="FX11" i="32"/>
  <c r="BL12" i="32"/>
  <c r="FX12" i="32"/>
  <c r="BL13" i="32"/>
  <c r="BL14" i="32"/>
  <c r="BL15" i="32"/>
  <c r="BL16" i="32"/>
  <c r="BL17" i="32"/>
  <c r="FX17" i="32"/>
  <c r="BL18" i="32"/>
  <c r="FX18" i="32"/>
  <c r="BL19" i="32"/>
  <c r="FX19" i="32"/>
  <c r="BL20" i="32"/>
  <c r="FX20" i="32"/>
  <c r="BL21" i="32"/>
  <c r="FX21" i="32"/>
  <c r="BL22" i="32"/>
  <c r="BL23" i="32"/>
  <c r="FX23" i="32" s="1"/>
  <c r="BL24" i="32"/>
  <c r="BL26" i="32"/>
  <c r="FX26" i="32" s="1"/>
  <c r="BL28" i="32"/>
  <c r="FX28" i="32" s="1"/>
  <c r="BL10" i="32"/>
  <c r="FX10" i="32" s="1"/>
  <c r="BL8" i="32"/>
  <c r="FX8" i="32" s="1"/>
  <c r="BG11" i="32"/>
  <c r="BH11" i="32" s="1"/>
  <c r="FV11" i="32" s="1"/>
  <c r="BG12" i="32"/>
  <c r="BH12" i="32" s="1"/>
  <c r="FV12" i="32" s="1"/>
  <c r="BG13" i="32"/>
  <c r="BH13" i="32"/>
  <c r="FV13" i="32" s="1"/>
  <c r="BG14" i="32"/>
  <c r="BH14" i="32" s="1"/>
  <c r="BG15" i="32"/>
  <c r="BH15" i="32" s="1"/>
  <c r="FV15" i="32" s="1"/>
  <c r="BG16" i="32"/>
  <c r="BH16" i="32"/>
  <c r="BG17" i="32"/>
  <c r="BH17" i="32"/>
  <c r="FV17" i="32" s="1"/>
  <c r="BG18" i="32"/>
  <c r="BH18" i="32" s="1"/>
  <c r="BH19" i="32"/>
  <c r="BG20" i="32"/>
  <c r="BH20" i="32"/>
  <c r="FV20" i="32" s="1"/>
  <c r="BG21" i="32"/>
  <c r="BH21" i="32" s="1"/>
  <c r="FV21" i="32" s="1"/>
  <c r="BG22" i="32"/>
  <c r="BH22" i="32" s="1"/>
  <c r="FV22" i="32" s="1"/>
  <c r="BG23" i="32"/>
  <c r="BH23" i="32" s="1"/>
  <c r="FV23" i="32" s="1"/>
  <c r="BG24" i="32"/>
  <c r="BH24" i="32"/>
  <c r="FV24" i="32" s="1"/>
  <c r="BH26" i="32"/>
  <c r="FV26" i="32" s="1"/>
  <c r="BG27" i="32"/>
  <c r="BH27" i="32" s="1"/>
  <c r="BG28" i="32"/>
  <c r="BH28" i="32" s="1"/>
  <c r="FV28" i="32" s="1"/>
  <c r="BG29" i="32"/>
  <c r="BH29" i="32" s="1"/>
  <c r="FV29" i="32" s="1"/>
  <c r="BG30" i="32"/>
  <c r="BH30" i="32" s="1"/>
  <c r="FV30" i="32" s="1"/>
  <c r="BG31" i="32"/>
  <c r="BH31" i="32"/>
  <c r="BG32" i="32"/>
  <c r="BH32" i="32"/>
  <c r="FV32" i="32" s="1"/>
  <c r="BG37" i="32"/>
  <c r="BH37" i="32" s="1"/>
  <c r="BG10" i="32"/>
  <c r="BH10" i="32" s="1"/>
  <c r="BG8" i="32"/>
  <c r="BH8" i="32" s="1"/>
  <c r="BD29" i="32"/>
  <c r="FT29" i="32" s="1"/>
  <c r="BD30" i="32"/>
  <c r="BD31" i="32"/>
  <c r="BD32" i="32"/>
  <c r="FT32" i="32" s="1"/>
  <c r="BD37" i="32"/>
  <c r="FT37" i="32" s="1"/>
  <c r="BD28" i="32"/>
  <c r="BD8" i="32"/>
  <c r="FT8" i="32" s="1"/>
  <c r="BD9" i="32"/>
  <c r="FT9" i="32" s="1"/>
  <c r="BD10" i="32"/>
  <c r="FT10" i="32" s="1"/>
  <c r="BD11" i="32"/>
  <c r="BD12" i="32"/>
  <c r="FT12" i="32" s="1"/>
  <c r="BD13" i="32"/>
  <c r="FT13" i="32" s="1"/>
  <c r="BD14" i="32"/>
  <c r="BD15" i="32"/>
  <c r="FT15" i="32" s="1"/>
  <c r="BD16" i="32"/>
  <c r="FT16" i="32" s="1"/>
  <c r="BD17" i="32"/>
  <c r="FT17" i="32" s="1"/>
  <c r="BD18" i="32"/>
  <c r="BD19" i="32"/>
  <c r="FT19" i="32" s="1"/>
  <c r="BD20" i="32"/>
  <c r="FT20" i="32" s="1"/>
  <c r="BD21" i="32"/>
  <c r="FT21" i="32" s="1"/>
  <c r="BD22" i="32"/>
  <c r="FT22" i="32" s="1"/>
  <c r="BD23" i="32"/>
  <c r="FT23" i="32" s="1"/>
  <c r="BD24" i="32"/>
  <c r="FT24" i="32" s="1"/>
  <c r="BD26" i="32"/>
  <c r="FT26" i="32" s="1"/>
  <c r="AZ11" i="32"/>
  <c r="FR11" i="32" s="1"/>
  <c r="AZ12" i="32"/>
  <c r="AZ13" i="32"/>
  <c r="FR13" i="32" s="1"/>
  <c r="AZ14" i="32"/>
  <c r="AZ15" i="32"/>
  <c r="AZ16" i="32"/>
  <c r="FR16" i="32" s="1"/>
  <c r="AZ17" i="32"/>
  <c r="FR17" i="32" s="1"/>
  <c r="AZ18" i="32"/>
  <c r="FR18" i="32" s="1"/>
  <c r="AZ19" i="32"/>
  <c r="FR19" i="32" s="1"/>
  <c r="AZ20" i="32"/>
  <c r="AZ21" i="32"/>
  <c r="FR21" i="32" s="1"/>
  <c r="AZ22" i="32"/>
  <c r="FR22" i="32" s="1"/>
  <c r="AZ23" i="32"/>
  <c r="AZ24" i="32"/>
  <c r="AZ26" i="32"/>
  <c r="FR26" i="32" s="1"/>
  <c r="AZ27" i="32"/>
  <c r="FR27" i="32" s="1"/>
  <c r="AZ28" i="32"/>
  <c r="AZ29" i="32"/>
  <c r="FR29" i="32" s="1"/>
  <c r="AZ30" i="32"/>
  <c r="FR30" i="32" s="1"/>
  <c r="AZ31" i="32"/>
  <c r="FR31" i="32" s="1"/>
  <c r="AZ32" i="32"/>
  <c r="AZ37" i="32"/>
  <c r="FR37" i="32" s="1"/>
  <c r="AZ10" i="32"/>
  <c r="AZ8" i="32"/>
  <c r="AV8" i="32"/>
  <c r="AV9" i="32"/>
  <c r="FP9" i="32"/>
  <c r="AV10" i="32"/>
  <c r="FP10" i="32"/>
  <c r="AV11" i="32"/>
  <c r="AV12" i="32"/>
  <c r="AV13" i="32"/>
  <c r="FP13" i="32"/>
  <c r="AV14" i="32"/>
  <c r="FP14" i="32"/>
  <c r="AV15" i="32"/>
  <c r="FP15" i="32"/>
  <c r="AV16" i="32"/>
  <c r="FP16" i="32"/>
  <c r="AV17" i="32"/>
  <c r="FP17" i="32"/>
  <c r="AV18" i="32"/>
  <c r="FP18" i="32"/>
  <c r="AV19" i="32"/>
  <c r="FP19" i="32"/>
  <c r="AV20" i="32"/>
  <c r="AV21" i="32"/>
  <c r="FP21" i="32" s="1"/>
  <c r="AV22" i="32"/>
  <c r="FP22" i="32" s="1"/>
  <c r="AV23" i="32"/>
  <c r="AV24" i="32"/>
  <c r="FP24" i="32"/>
  <c r="AV26" i="32"/>
  <c r="FP26" i="32"/>
  <c r="AV27" i="32"/>
  <c r="FP27" i="32"/>
  <c r="AV28" i="32"/>
  <c r="FP28" i="32"/>
  <c r="AV29" i="32"/>
  <c r="AV30" i="32"/>
  <c r="FP30" i="32" s="1"/>
  <c r="AV31" i="32"/>
  <c r="FP31" i="32" s="1"/>
  <c r="AV32" i="32"/>
  <c r="FP32" i="32" s="1"/>
  <c r="AV37" i="32"/>
  <c r="FQ37" i="32" s="1"/>
  <c r="FP37" i="32"/>
  <c r="AR8" i="32"/>
  <c r="AR9" i="32"/>
  <c r="AR10" i="32"/>
  <c r="AR11" i="32"/>
  <c r="FN11" i="32" s="1"/>
  <c r="AR12" i="32"/>
  <c r="FN12" i="32" s="1"/>
  <c r="AR13" i="32"/>
  <c r="FN13" i="32" s="1"/>
  <c r="AR14" i="32"/>
  <c r="AR15" i="32"/>
  <c r="FN15" i="32" s="1"/>
  <c r="AR16" i="32"/>
  <c r="FN16" i="32" s="1"/>
  <c r="AR17" i="32"/>
  <c r="AR18" i="32"/>
  <c r="FN18" i="32" s="1"/>
  <c r="AR19" i="32"/>
  <c r="FN19" i="32" s="1"/>
  <c r="AR20" i="32"/>
  <c r="AR21" i="32"/>
  <c r="FN21" i="32" s="1"/>
  <c r="AR22" i="32"/>
  <c r="AR23" i="32"/>
  <c r="FN23" i="32" s="1"/>
  <c r="AR24" i="32"/>
  <c r="AR26" i="32"/>
  <c r="FN26" i="32"/>
  <c r="AR27" i="32"/>
  <c r="FN27" i="32"/>
  <c r="AR28" i="32"/>
  <c r="FN28" i="32"/>
  <c r="AR29" i="32"/>
  <c r="FN29" i="32"/>
  <c r="AR30" i="32"/>
  <c r="AR31" i="32"/>
  <c r="FN31" i="32" s="1"/>
  <c r="AR32" i="32"/>
  <c r="FN32" i="32" s="1"/>
  <c r="AR37" i="32"/>
  <c r="FN37" i="32" s="1"/>
  <c r="AN8" i="32"/>
  <c r="AN9" i="32"/>
  <c r="AN10" i="32"/>
  <c r="AN11" i="32"/>
  <c r="FL11" i="32" s="1"/>
  <c r="AN12" i="32"/>
  <c r="AN13" i="32"/>
  <c r="FL13" i="32" s="1"/>
  <c r="AN14" i="32"/>
  <c r="FL14" i="32" s="1"/>
  <c r="AN15" i="32"/>
  <c r="AN16" i="32"/>
  <c r="AN17" i="32"/>
  <c r="FL17" i="32" s="1"/>
  <c r="AN18" i="32"/>
  <c r="AN19" i="32"/>
  <c r="FL19" i="32"/>
  <c r="AN20" i="32"/>
  <c r="AN21" i="32"/>
  <c r="FL21" i="32" s="1"/>
  <c r="AN22" i="32"/>
  <c r="FL22" i="32" s="1"/>
  <c r="AN23" i="32"/>
  <c r="FL23" i="32" s="1"/>
  <c r="AN24" i="32"/>
  <c r="FL24" i="32" s="1"/>
  <c r="AN26" i="32"/>
  <c r="FL26" i="32" s="1"/>
  <c r="AN27" i="32"/>
  <c r="FL27" i="32" s="1"/>
  <c r="AN28" i="32"/>
  <c r="AN29" i="32"/>
  <c r="AN30" i="32"/>
  <c r="FL30" i="32" s="1"/>
  <c r="AN31" i="32"/>
  <c r="FL31" i="32" s="1"/>
  <c r="AN32" i="32"/>
  <c r="FL32" i="32" s="1"/>
  <c r="AN37" i="32"/>
  <c r="FL37" i="32" s="1"/>
  <c r="AJ8" i="32"/>
  <c r="AJ9" i="32"/>
  <c r="AJ10" i="32"/>
  <c r="AJ11" i="32"/>
  <c r="FJ11" i="32" s="1"/>
  <c r="AJ12" i="32"/>
  <c r="FJ12" i="32"/>
  <c r="AJ13" i="32"/>
  <c r="AJ14" i="32"/>
  <c r="AJ15" i="32"/>
  <c r="FJ15" i="32"/>
  <c r="AJ16" i="32"/>
  <c r="FJ16" i="32"/>
  <c r="AJ17" i="32"/>
  <c r="FJ17" i="32"/>
  <c r="AJ18" i="32"/>
  <c r="FJ18" i="32"/>
  <c r="AJ19" i="32"/>
  <c r="FJ19" i="32"/>
  <c r="AJ20" i="32"/>
  <c r="FJ20" i="32"/>
  <c r="AJ21" i="32"/>
  <c r="AJ22" i="32"/>
  <c r="AJ23" i="32"/>
  <c r="FJ23" i="32"/>
  <c r="AJ24" i="32"/>
  <c r="FJ24" i="32"/>
  <c r="AJ26" i="32"/>
  <c r="AJ27" i="32"/>
  <c r="FJ27" i="32" s="1"/>
  <c r="AJ28" i="32"/>
  <c r="FJ28" i="32" s="1"/>
  <c r="AJ29" i="32"/>
  <c r="FJ29" i="32" s="1"/>
  <c r="AJ30" i="32"/>
  <c r="FJ30" i="32" s="1"/>
  <c r="AJ31" i="32"/>
  <c r="AJ32" i="32"/>
  <c r="FJ32" i="32"/>
  <c r="AJ37" i="32"/>
  <c r="FJ37" i="32"/>
  <c r="AF8" i="32"/>
  <c r="FH8" i="32" s="1"/>
  <c r="AF9" i="32"/>
  <c r="AF10" i="32"/>
  <c r="AF11" i="32"/>
  <c r="AF12" i="32"/>
  <c r="AF13" i="32"/>
  <c r="FH13" i="32"/>
  <c r="AF14" i="32"/>
  <c r="FH14" i="32"/>
  <c r="AF15" i="32"/>
  <c r="FH15" i="32"/>
  <c r="AF16" i="32"/>
  <c r="AF17" i="32"/>
  <c r="FH17" i="32" s="1"/>
  <c r="AF18" i="32"/>
  <c r="FH18" i="32" s="1"/>
  <c r="AF19" i="32"/>
  <c r="FH19" i="32" s="1"/>
  <c r="AF20" i="32"/>
  <c r="AF21" i="32"/>
  <c r="FH21" i="32" s="1"/>
  <c r="AF22" i="32"/>
  <c r="FH22" i="32" s="1"/>
  <c r="AF23" i="32"/>
  <c r="AF24" i="32"/>
  <c r="AF26" i="32"/>
  <c r="FH26" i="32" s="1"/>
  <c r="AF27" i="32"/>
  <c r="FH27" i="32" s="1"/>
  <c r="AF28" i="32"/>
  <c r="FH28" i="32" s="1"/>
  <c r="AF29" i="32"/>
  <c r="FH29" i="32" s="1"/>
  <c r="AF30" i="32"/>
  <c r="FH30" i="32" s="1"/>
  <c r="AF31" i="32"/>
  <c r="FH31" i="32" s="1"/>
  <c r="AF32" i="32"/>
  <c r="FH32" i="32" s="1"/>
  <c r="AF37" i="32"/>
  <c r="FH37" i="32" s="1"/>
  <c r="AB8" i="32"/>
  <c r="FF8" i="32" s="1"/>
  <c r="AB9" i="32"/>
  <c r="AB10" i="32"/>
  <c r="AB11" i="32"/>
  <c r="AB12" i="32"/>
  <c r="FF12" i="32" s="1"/>
  <c r="AB13" i="32"/>
  <c r="FF13" i="32" s="1"/>
  <c r="AB14" i="32"/>
  <c r="AB15" i="32"/>
  <c r="AB16" i="32"/>
  <c r="FF16" i="32" s="1"/>
  <c r="AB17" i="32"/>
  <c r="FF17" i="32" s="1"/>
  <c r="AB18" i="32"/>
  <c r="FF18" i="32" s="1"/>
  <c r="AB19" i="32"/>
  <c r="AB20" i="32"/>
  <c r="FG20" i="32" s="1"/>
  <c r="AB21" i="32"/>
  <c r="FF21" i="32"/>
  <c r="AB22" i="32"/>
  <c r="AB23" i="32"/>
  <c r="FF23" i="32" s="1"/>
  <c r="AB24" i="32"/>
  <c r="FF24" i="32" s="1"/>
  <c r="AB26" i="32"/>
  <c r="FF26" i="32" s="1"/>
  <c r="AB27" i="32"/>
  <c r="FF27" i="32" s="1"/>
  <c r="AB28" i="32"/>
  <c r="FF28" i="32" s="1"/>
  <c r="AB29" i="32"/>
  <c r="FF29" i="32" s="1"/>
  <c r="AB30" i="32"/>
  <c r="FF30" i="32" s="1"/>
  <c r="AB31" i="32"/>
  <c r="FF31" i="32" s="1"/>
  <c r="AB32" i="32"/>
  <c r="FF32" i="32" s="1"/>
  <c r="FF35" i="32"/>
  <c r="AB37" i="32"/>
  <c r="FF37" i="32" s="1"/>
  <c r="X29" i="32"/>
  <c r="FD29" i="32" s="1"/>
  <c r="X30" i="32"/>
  <c r="FD30" i="32" s="1"/>
  <c r="X31" i="32"/>
  <c r="FD31" i="32" s="1"/>
  <c r="X32" i="32"/>
  <c r="FD32" i="32" s="1"/>
  <c r="FD37" i="32"/>
  <c r="X11" i="32"/>
  <c r="X12" i="32"/>
  <c r="X13" i="32"/>
  <c r="X14" i="32"/>
  <c r="FD14" i="32" s="1"/>
  <c r="X15" i="32"/>
  <c r="FD15" i="32" s="1"/>
  <c r="X16" i="32"/>
  <c r="X17" i="32"/>
  <c r="X18" i="32"/>
  <c r="X19" i="32"/>
  <c r="FD19" i="32" s="1"/>
  <c r="X20" i="32"/>
  <c r="FD20" i="32" s="1"/>
  <c r="X21" i="32"/>
  <c r="X22" i="32"/>
  <c r="FD22" i="32" s="1"/>
  <c r="X23" i="32"/>
  <c r="FD23" i="32" s="1"/>
  <c r="X24" i="32"/>
  <c r="FD24" i="32" s="1"/>
  <c r="X26" i="32"/>
  <c r="X28" i="32"/>
  <c r="FD28" i="32" s="1"/>
  <c r="X10" i="32"/>
  <c r="FD10" i="32" s="1"/>
  <c r="X8" i="32"/>
  <c r="T8" i="32"/>
  <c r="FB8" i="32" s="1"/>
  <c r="T9" i="32"/>
  <c r="FB9" i="32" s="1"/>
  <c r="T10" i="32"/>
  <c r="T11" i="32"/>
  <c r="FB11" i="32" s="1"/>
  <c r="T12" i="32"/>
  <c r="FB13" i="32"/>
  <c r="T14" i="32"/>
  <c r="FB14" i="32" s="1"/>
  <c r="T15" i="32"/>
  <c r="FB15" i="32" s="1"/>
  <c r="T16" i="32"/>
  <c r="FB16" i="32" s="1"/>
  <c r="T17" i="32"/>
  <c r="FB17" i="32" s="1"/>
  <c r="T18" i="32"/>
  <c r="FB18" i="32" s="1"/>
  <c r="FB19" i="32"/>
  <c r="T20" i="32"/>
  <c r="FB20" i="32" s="1"/>
  <c r="T21" i="32"/>
  <c r="T22" i="32"/>
  <c r="FB22" i="32" s="1"/>
  <c r="T23" i="32"/>
  <c r="T24" i="32"/>
  <c r="T26" i="32"/>
  <c r="FB26" i="32" s="1"/>
  <c r="FB27" i="32"/>
  <c r="T28" i="32"/>
  <c r="FB28" i="32" s="1"/>
  <c r="T29" i="32"/>
  <c r="FB29" i="32" s="1"/>
  <c r="T30" i="32"/>
  <c r="FB30" i="32" s="1"/>
  <c r="T31" i="32"/>
  <c r="FB31" i="32" s="1"/>
  <c r="T32" i="32"/>
  <c r="FB32" i="32" s="1"/>
  <c r="T37" i="32"/>
  <c r="FC37" i="32" s="1"/>
  <c r="P11" i="32"/>
  <c r="P12" i="32"/>
  <c r="FA12" i="32" s="1"/>
  <c r="EZ13" i="32"/>
  <c r="P14" i="32"/>
  <c r="P15" i="32"/>
  <c r="EZ15" i="32" s="1"/>
  <c r="P16" i="32"/>
  <c r="EZ16" i="32" s="1"/>
  <c r="P17" i="32"/>
  <c r="EZ17" i="32" s="1"/>
  <c r="P18" i="32"/>
  <c r="P20" i="32"/>
  <c r="EZ20" i="32" s="1"/>
  <c r="P21" i="32"/>
  <c r="EZ21" i="32" s="1"/>
  <c r="P22" i="32"/>
  <c r="EZ22" i="32" s="1"/>
  <c r="P23" i="32"/>
  <c r="EZ23" i="32" s="1"/>
  <c r="P24" i="32"/>
  <c r="EZ24" i="32" s="1"/>
  <c r="P26" i="32"/>
  <c r="EZ26" i="32" s="1"/>
  <c r="EZ27" i="32"/>
  <c r="P28" i="32"/>
  <c r="P29" i="32"/>
  <c r="P30" i="32"/>
  <c r="EZ30" i="32" s="1"/>
  <c r="P31" i="32"/>
  <c r="P32" i="32"/>
  <c r="EZ32" i="32"/>
  <c r="P37" i="32"/>
  <c r="FA37" i="32"/>
  <c r="EZ37" i="32"/>
  <c r="P10" i="32"/>
  <c r="EZ10" i="32" s="1"/>
  <c r="P8" i="32"/>
  <c r="L8" i="32"/>
  <c r="EX8" i="32" s="1"/>
  <c r="L10" i="32"/>
  <c r="EX10" i="32" s="1"/>
  <c r="L11" i="32"/>
  <c r="EX11" i="32" s="1"/>
  <c r="L12" i="32"/>
  <c r="L13" i="32"/>
  <c r="EX13" i="32" s="1"/>
  <c r="L14" i="32"/>
  <c r="EX14" i="32" s="1"/>
  <c r="L15" i="32"/>
  <c r="EY15" i="32" s="1"/>
  <c r="L16" i="32"/>
  <c r="EX16" i="32" s="1"/>
  <c r="L17" i="32"/>
  <c r="EY17" i="32" s="1"/>
  <c r="L18" i="32"/>
  <c r="EX18" i="32" s="1"/>
  <c r="L19" i="32"/>
  <c r="L20" i="32"/>
  <c r="EX20" i="32" s="1"/>
  <c r="L21" i="32"/>
  <c r="EX21" i="32" s="1"/>
  <c r="L22" i="32"/>
  <c r="L23" i="32"/>
  <c r="L24" i="32"/>
  <c r="EX24" i="32" s="1"/>
  <c r="L26" i="32"/>
  <c r="EX26" i="32" s="1"/>
  <c r="L27" i="32"/>
  <c r="L28" i="32"/>
  <c r="EX28" i="32" s="1"/>
  <c r="L29" i="32"/>
  <c r="EX29" i="32" s="1"/>
  <c r="L30" i="32"/>
  <c r="L31" i="32"/>
  <c r="EX31" i="32" s="1"/>
  <c r="L32" i="32"/>
  <c r="EX32" i="32" s="1"/>
  <c r="L37" i="32"/>
  <c r="EX37" i="32" s="1"/>
  <c r="H29" i="32"/>
  <c r="EV29" i="32" s="1"/>
  <c r="H30" i="32"/>
  <c r="EV30" i="32" s="1"/>
  <c r="H31" i="32"/>
  <c r="EV31" i="32" s="1"/>
  <c r="H32" i="32"/>
  <c r="EV35" i="32"/>
  <c r="H37" i="32"/>
  <c r="H28" i="32"/>
  <c r="H11" i="32"/>
  <c r="H12" i="32"/>
  <c r="EV12" i="32"/>
  <c r="EV13" i="32"/>
  <c r="H14" i="32"/>
  <c r="EU14" i="32" s="1"/>
  <c r="H15" i="32"/>
  <c r="H16" i="32"/>
  <c r="H17" i="32"/>
  <c r="H18" i="32"/>
  <c r="EV19" i="32"/>
  <c r="H20" i="32"/>
  <c r="H21" i="32"/>
  <c r="EV21" i="32"/>
  <c r="H22" i="32"/>
  <c r="H23" i="32"/>
  <c r="EV23" i="32" s="1"/>
  <c r="H24" i="32"/>
  <c r="EW24" i="32" s="1"/>
  <c r="H26" i="32"/>
  <c r="H10" i="32"/>
  <c r="H8" i="32"/>
  <c r="EV8" i="32" s="1"/>
  <c r="EN7" i="32"/>
  <c r="HM7" i="32" s="1"/>
  <c r="EJ7" i="32"/>
  <c r="HK7" i="32" s="1"/>
  <c r="EF7" i="32"/>
  <c r="HH7" i="32" s="1"/>
  <c r="EB7" i="32"/>
  <c r="HG7" i="32" s="1"/>
  <c r="DX7" i="32"/>
  <c r="HD7" i="32" s="1"/>
  <c r="DT7" i="32"/>
  <c r="HC7" i="32" s="1"/>
  <c r="DP7" i="32"/>
  <c r="GZ7" i="32" s="1"/>
  <c r="DL7" i="32"/>
  <c r="GX7" i="32" s="1"/>
  <c r="DH7" i="32"/>
  <c r="GV7" i="32" s="1"/>
  <c r="DD7" i="32"/>
  <c r="GU7" i="32" s="1"/>
  <c r="CB7" i="32"/>
  <c r="GF7" i="32" s="1"/>
  <c r="BX7" i="32"/>
  <c r="GD7" i="32" s="1"/>
  <c r="BS7" i="32"/>
  <c r="BT7" i="32" s="1"/>
  <c r="BO7" i="32"/>
  <c r="BP7" i="32" s="1"/>
  <c r="FZ7" i="32" s="1"/>
  <c r="BL7" i="32"/>
  <c r="BG7" i="32"/>
  <c r="BH7" i="32"/>
  <c r="BD7" i="32"/>
  <c r="AZ7" i="32"/>
  <c r="FR7" i="32" s="1"/>
  <c r="AV7" i="32"/>
  <c r="FP7" i="32" s="1"/>
  <c r="AR7" i="32"/>
  <c r="AN7" i="32"/>
  <c r="AJ7" i="32"/>
  <c r="FJ7" i="32" s="1"/>
  <c r="AF7" i="32"/>
  <c r="FH7" i="32" s="1"/>
  <c r="AB7" i="32"/>
  <c r="FF7" i="32" s="1"/>
  <c r="X7" i="32"/>
  <c r="T7" i="32"/>
  <c r="FB7" i="32" s="1"/>
  <c r="P7" i="32"/>
  <c r="L7" i="32"/>
  <c r="H7" i="32"/>
  <c r="DX7" i="25"/>
  <c r="X8" i="25"/>
  <c r="FT8" i="25" s="1"/>
  <c r="DX8" i="25"/>
  <c r="X9" i="25"/>
  <c r="FT9" i="25" s="1"/>
  <c r="AB9" i="25"/>
  <c r="FW9" i="25" s="1"/>
  <c r="DX9" i="25"/>
  <c r="HU9" i="25" s="1"/>
  <c r="DX10" i="25"/>
  <c r="HU10" i="25" s="1"/>
  <c r="DX11" i="25"/>
  <c r="DX12" i="25"/>
  <c r="HU12" i="25" s="1"/>
  <c r="DX13" i="25"/>
  <c r="HU13" i="25" s="1"/>
  <c r="DX14" i="25"/>
  <c r="HT14" i="25" s="1"/>
  <c r="DX15" i="25"/>
  <c r="HU15" i="25" s="1"/>
  <c r="DX16" i="25"/>
  <c r="H17" i="25"/>
  <c r="FL17" i="25" s="1"/>
  <c r="L17" i="25"/>
  <c r="P17" i="25"/>
  <c r="FP17" i="25" s="1"/>
  <c r="T17" i="25"/>
  <c r="FS17" i="25" s="1"/>
  <c r="X17" i="25"/>
  <c r="FT17" i="25" s="1"/>
  <c r="AB17" i="25"/>
  <c r="FV17" i="25" s="1"/>
  <c r="AF17" i="25"/>
  <c r="AI17" i="25"/>
  <c r="AJ17" i="25" s="1"/>
  <c r="AN17" i="25"/>
  <c r="GC17" i="25" s="1"/>
  <c r="AR17" i="25"/>
  <c r="GD17" i="25" s="1"/>
  <c r="AV17" i="25"/>
  <c r="GG17" i="25" s="1"/>
  <c r="AZ17" i="25"/>
  <c r="BD17" i="25"/>
  <c r="GK17" i="25" s="1"/>
  <c r="BH17" i="25"/>
  <c r="GL17" i="25" s="1"/>
  <c r="BL17" i="25"/>
  <c r="GO17" i="25" s="1"/>
  <c r="BP17" i="25"/>
  <c r="BT17" i="25"/>
  <c r="GS17" i="25" s="1"/>
  <c r="BX17" i="25"/>
  <c r="GU17" i="25" s="1"/>
  <c r="CB17" i="25"/>
  <c r="GV17" i="25" s="1"/>
  <c r="CF17" i="25"/>
  <c r="GY17" i="25" s="1"/>
  <c r="CJ17" i="25"/>
  <c r="HA17" i="25" s="1"/>
  <c r="CM17" i="25"/>
  <c r="CN17" i="25" s="1"/>
  <c r="DX17" i="25"/>
  <c r="HU17" i="25" s="1"/>
  <c r="EB17" i="25"/>
  <c r="HW17" i="25" s="1"/>
  <c r="EF17" i="25"/>
  <c r="HX17" i="25" s="1"/>
  <c r="EJ17" i="25"/>
  <c r="IA17" i="25" s="1"/>
  <c r="EN17" i="25"/>
  <c r="IC17" i="25" s="1"/>
  <c r="DP10" i="24"/>
  <c r="HI10" i="24" s="1"/>
  <c r="HI18" i="24"/>
  <c r="DL8" i="23"/>
  <c r="HJ8" i="23" s="1"/>
  <c r="AN9" i="23"/>
  <c r="FX9" i="23" s="1"/>
  <c r="CB9" i="23"/>
  <c r="GS9" i="23" s="1"/>
  <c r="DL9" i="23"/>
  <c r="HK9" i="23" s="1"/>
  <c r="DL10" i="23"/>
  <c r="DL11" i="23"/>
  <c r="HK11" i="23" s="1"/>
  <c r="DL12" i="23"/>
  <c r="HK12" i="23" s="1"/>
  <c r="DL13" i="23"/>
  <c r="DL14" i="23"/>
  <c r="HK14" i="23" s="1"/>
  <c r="AN15" i="23"/>
  <c r="FX15" i="23" s="1"/>
  <c r="CB15" i="23"/>
  <c r="GR15" i="23" s="1"/>
  <c r="DL15" i="23"/>
  <c r="HJ15" i="23" s="1"/>
  <c r="DL16" i="23"/>
  <c r="FZ17" i="23"/>
  <c r="GA17" i="23"/>
  <c r="GB17" i="23"/>
  <c r="GC17" i="23"/>
  <c r="GD17" i="23"/>
  <c r="GE17" i="23"/>
  <c r="CB17" i="23"/>
  <c r="GR17" i="23" s="1"/>
  <c r="DL17" i="23"/>
  <c r="DL18" i="23"/>
  <c r="HJ18" i="23" s="1"/>
  <c r="DL19" i="23"/>
  <c r="HK19" i="23" s="1"/>
  <c r="AN20" i="23"/>
  <c r="FY20" i="23" s="1"/>
  <c r="CB20" i="23"/>
  <c r="GR20" i="23" s="1"/>
  <c r="DL20" i="23"/>
  <c r="HJ20" i="23" s="1"/>
  <c r="DL7" i="23"/>
  <c r="HK7" i="23" s="1"/>
  <c r="CB7" i="23"/>
  <c r="H34" i="22"/>
  <c r="L34" i="22"/>
  <c r="EX34" i="22" s="1"/>
  <c r="P34" i="22"/>
  <c r="T34" i="22"/>
  <c r="X34" i="22"/>
  <c r="FD34" i="22" s="1"/>
  <c r="AB34" i="22"/>
  <c r="AF34" i="22"/>
  <c r="FI34" i="22" s="1"/>
  <c r="AI34" i="22"/>
  <c r="AJ34" i="22" s="1"/>
  <c r="FK34" i="22" s="1"/>
  <c r="AN34" i="22"/>
  <c r="FL34" i="22" s="1"/>
  <c r="AR34" i="22"/>
  <c r="FO34" i="22" s="1"/>
  <c r="AV34" i="22"/>
  <c r="AZ34" i="22"/>
  <c r="FR34" i="22" s="1"/>
  <c r="BD34" i="22"/>
  <c r="FU34" i="22" s="1"/>
  <c r="BH34" i="22"/>
  <c r="BL34" i="22"/>
  <c r="FY34" i="22" s="1"/>
  <c r="BO34" i="22"/>
  <c r="BP34" i="22" s="1"/>
  <c r="BT34" i="22"/>
  <c r="BX34" i="22"/>
  <c r="GE34" i="22" s="1"/>
  <c r="CB34" i="22"/>
  <c r="DH34" i="22"/>
  <c r="GV34" i="22" s="1"/>
  <c r="DP34" i="22"/>
  <c r="HA34" i="22" s="1"/>
  <c r="DT34" i="22"/>
  <c r="HC34" i="22" s="1"/>
  <c r="DX34" i="22"/>
  <c r="HD34" i="22" s="1"/>
  <c r="EB34" i="22"/>
  <c r="EF34" i="22"/>
  <c r="EJ34" i="22"/>
  <c r="HJ34" i="22" s="1"/>
  <c r="EN34" i="22"/>
  <c r="HL34" i="22" s="1"/>
  <c r="H27" i="22"/>
  <c r="EV27" i="22" s="1"/>
  <c r="L27" i="22"/>
  <c r="EY27" i="22" s="1"/>
  <c r="P27" i="22"/>
  <c r="FA27" i="22" s="1"/>
  <c r="T27" i="22"/>
  <c r="FB27" i="22" s="1"/>
  <c r="X27" i="22"/>
  <c r="FE27" i="22" s="1"/>
  <c r="AB27" i="22"/>
  <c r="AF27" i="22"/>
  <c r="AI27" i="22"/>
  <c r="AJ27" i="22" s="1"/>
  <c r="FJ27" i="22" s="1"/>
  <c r="AN27" i="22"/>
  <c r="FL27" i="22" s="1"/>
  <c r="AR27" i="22"/>
  <c r="AV27" i="22"/>
  <c r="FP27" i="22" s="1"/>
  <c r="AZ27" i="22"/>
  <c r="BD27" i="22"/>
  <c r="BH27" i="22"/>
  <c r="FW27" i="22" s="1"/>
  <c r="BL27" i="22"/>
  <c r="FY27" i="22" s="1"/>
  <c r="BO27" i="22"/>
  <c r="BP27" i="22" s="1"/>
  <c r="GA27" i="22" s="1"/>
  <c r="BT27" i="22"/>
  <c r="BX27" i="22"/>
  <c r="GD27" i="22" s="1"/>
  <c r="CB27" i="22"/>
  <c r="DH27" i="22"/>
  <c r="DP27" i="22"/>
  <c r="GZ27" i="22" s="1"/>
  <c r="DT27" i="22"/>
  <c r="HB27" i="22" s="1"/>
  <c r="DX27" i="22"/>
  <c r="EB27" i="22"/>
  <c r="EF27" i="22"/>
  <c r="EJ27" i="22"/>
  <c r="HJ27" i="22" s="1"/>
  <c r="EN27" i="22"/>
  <c r="H28" i="22"/>
  <c r="L28" i="22"/>
  <c r="EY28" i="22" s="1"/>
  <c r="P28" i="22"/>
  <c r="FA28" i="22" s="1"/>
  <c r="T28" i="22"/>
  <c r="X28" i="22"/>
  <c r="AB28" i="22"/>
  <c r="AF28" i="22"/>
  <c r="AI28" i="22"/>
  <c r="AJ28" i="22" s="1"/>
  <c r="FK28" i="22" s="1"/>
  <c r="AN28" i="22"/>
  <c r="FM28" i="22" s="1"/>
  <c r="AR28" i="22"/>
  <c r="FN28" i="22" s="1"/>
  <c r="AV28" i="22"/>
  <c r="AZ28" i="22"/>
  <c r="FS28" i="22" s="1"/>
  <c r="BD28" i="22"/>
  <c r="BH28" i="22"/>
  <c r="FV28" i="22" s="1"/>
  <c r="BL28" i="22"/>
  <c r="FY28" i="22" s="1"/>
  <c r="BO28" i="22"/>
  <c r="BP28" i="22" s="1"/>
  <c r="FZ28" i="22" s="1"/>
  <c r="BT28" i="22"/>
  <c r="BX28" i="22"/>
  <c r="CB28" i="22"/>
  <c r="GG28" i="22" s="1"/>
  <c r="DH28" i="22"/>
  <c r="DP28" i="22"/>
  <c r="GZ28" i="22" s="1"/>
  <c r="DT28" i="22"/>
  <c r="DX28" i="22"/>
  <c r="HD28" i="22" s="1"/>
  <c r="EB28" i="22"/>
  <c r="EF28" i="22"/>
  <c r="EJ28" i="22"/>
  <c r="HJ28" i="22" s="1"/>
  <c r="EN28" i="22"/>
  <c r="H29" i="22"/>
  <c r="EW29" i="22" s="1"/>
  <c r="L29" i="22"/>
  <c r="P29" i="22"/>
  <c r="FA29" i="22" s="1"/>
  <c r="T29" i="22"/>
  <c r="X29" i="22"/>
  <c r="AB29" i="22"/>
  <c r="AF29" i="22"/>
  <c r="AI29" i="22"/>
  <c r="AJ29" i="22" s="1"/>
  <c r="FJ29" i="22" s="1"/>
  <c r="AN29" i="22"/>
  <c r="FL29" i="22" s="1"/>
  <c r="AR29" i="22"/>
  <c r="AV29" i="22"/>
  <c r="AZ29" i="22"/>
  <c r="BD29" i="22"/>
  <c r="BH29" i="22"/>
  <c r="FV29" i="22" s="1"/>
  <c r="BL29" i="22"/>
  <c r="FX29" i="22" s="1"/>
  <c r="BO29" i="22"/>
  <c r="BP29" i="22" s="1"/>
  <c r="FZ29" i="22" s="1"/>
  <c r="BT29" i="22"/>
  <c r="BX29" i="22"/>
  <c r="CB29" i="22"/>
  <c r="DH29" i="22"/>
  <c r="GV29" i="22" s="1"/>
  <c r="DP29" i="22"/>
  <c r="DT29" i="22"/>
  <c r="HC29" i="22" s="1"/>
  <c r="DX29" i="22"/>
  <c r="HE29" i="22" s="1"/>
  <c r="EB29" i="22"/>
  <c r="HG29" i="22" s="1"/>
  <c r="EF29" i="22"/>
  <c r="EJ29" i="22"/>
  <c r="HJ29" i="22" s="1"/>
  <c r="EN29" i="22"/>
  <c r="HM29" i="22" s="1"/>
  <c r="H30" i="22"/>
  <c r="EV30" i="22" s="1"/>
  <c r="L30" i="22"/>
  <c r="P30" i="22"/>
  <c r="T30" i="22"/>
  <c r="X30" i="22"/>
  <c r="FD30" i="22" s="1"/>
  <c r="AB30" i="22"/>
  <c r="FG30" i="22" s="1"/>
  <c r="AF30" i="22"/>
  <c r="AI30" i="22"/>
  <c r="AJ30" i="22" s="1"/>
  <c r="FJ30" i="22" s="1"/>
  <c r="AN30" i="22"/>
  <c r="AR30" i="22"/>
  <c r="AV30" i="22"/>
  <c r="FQ30" i="22" s="1"/>
  <c r="AZ30" i="22"/>
  <c r="BD30" i="22"/>
  <c r="FT30" i="22" s="1"/>
  <c r="BH30" i="22"/>
  <c r="BL30" i="22"/>
  <c r="BO30" i="22"/>
  <c r="BP30" i="22" s="1"/>
  <c r="BT30" i="22"/>
  <c r="BX30" i="22"/>
  <c r="GE30" i="22" s="1"/>
  <c r="CB30" i="22"/>
  <c r="DH30" i="22"/>
  <c r="DP30" i="22"/>
  <c r="DT30" i="22"/>
  <c r="HB30" i="22" s="1"/>
  <c r="DX30" i="22"/>
  <c r="HD30" i="22" s="1"/>
  <c r="EB30" i="22"/>
  <c r="EF30" i="22"/>
  <c r="EJ30" i="22"/>
  <c r="HK30" i="22" s="1"/>
  <c r="EN30" i="22"/>
  <c r="H31" i="22"/>
  <c r="EW31" i="22" s="1"/>
  <c r="L31" i="22"/>
  <c r="EX31" i="22" s="1"/>
  <c r="P31" i="22"/>
  <c r="T31" i="22"/>
  <c r="X31" i="22"/>
  <c r="AB31" i="22"/>
  <c r="AF31" i="22"/>
  <c r="AI31" i="22"/>
  <c r="AJ31" i="22" s="1"/>
  <c r="AN31" i="22"/>
  <c r="AR31" i="22"/>
  <c r="FO31" i="22" s="1"/>
  <c r="AV31" i="22"/>
  <c r="AZ31" i="22"/>
  <c r="BD31" i="22"/>
  <c r="BH31" i="22"/>
  <c r="FV31" i="22" s="1"/>
  <c r="BL31" i="22"/>
  <c r="FX31" i="22" s="1"/>
  <c r="BO31" i="22"/>
  <c r="BP31" i="22" s="1"/>
  <c r="BT31" i="22"/>
  <c r="BX31" i="22"/>
  <c r="CB31" i="22"/>
  <c r="DH31" i="22"/>
  <c r="DP31" i="22"/>
  <c r="DT31" i="22"/>
  <c r="HB31" i="22" s="1"/>
  <c r="DX31" i="22"/>
  <c r="HD31" i="22" s="1"/>
  <c r="EB31" i="22"/>
  <c r="HG31" i="22" s="1"/>
  <c r="EF31" i="22"/>
  <c r="EJ31" i="22"/>
  <c r="HK31" i="22" s="1"/>
  <c r="EN31" i="22"/>
  <c r="H32" i="22"/>
  <c r="EW32" i="22" s="1"/>
  <c r="L32" i="22"/>
  <c r="EY32" i="22" s="1"/>
  <c r="P32" i="22"/>
  <c r="T32" i="22"/>
  <c r="FB32" i="22" s="1"/>
  <c r="X32" i="22"/>
  <c r="AB32" i="22"/>
  <c r="AF32" i="22"/>
  <c r="FI32" i="22" s="1"/>
  <c r="AI32" i="22"/>
  <c r="AJ32" i="22" s="1"/>
  <c r="AN32" i="22"/>
  <c r="FM32" i="22" s="1"/>
  <c r="AR32" i="22"/>
  <c r="FN32" i="22" s="1"/>
  <c r="AV32" i="22"/>
  <c r="FP32" i="22" s="1"/>
  <c r="AZ32" i="22"/>
  <c r="FS32" i="22" s="1"/>
  <c r="BD32" i="22"/>
  <c r="BH32" i="22"/>
  <c r="FV32" i="22" s="1"/>
  <c r="BL32" i="22"/>
  <c r="FY32" i="22" s="1"/>
  <c r="BO32" i="22"/>
  <c r="BP32" i="22" s="1"/>
  <c r="BT32" i="22"/>
  <c r="GC32" i="22" s="1"/>
  <c r="BX32" i="22"/>
  <c r="GD32" i="22" s="1"/>
  <c r="CB32" i="22"/>
  <c r="GF32" i="22" s="1"/>
  <c r="DH32" i="22"/>
  <c r="DP32" i="22"/>
  <c r="HA32" i="22" s="1"/>
  <c r="DT32" i="22"/>
  <c r="HB32" i="22" s="1"/>
  <c r="DX32" i="22"/>
  <c r="HE32" i="22" s="1"/>
  <c r="EB32" i="22"/>
  <c r="EF32" i="22"/>
  <c r="EJ32" i="22"/>
  <c r="EN32" i="22"/>
  <c r="HM32" i="22" s="1"/>
  <c r="H33" i="22"/>
  <c r="L33" i="22"/>
  <c r="P33" i="22"/>
  <c r="FA33" i="22" s="1"/>
  <c r="T33" i="22"/>
  <c r="FB33" i="22" s="1"/>
  <c r="X33" i="22"/>
  <c r="FD33" i="22" s="1"/>
  <c r="AB33" i="22"/>
  <c r="AF33" i="22"/>
  <c r="FH33" i="22" s="1"/>
  <c r="AI33" i="22"/>
  <c r="AJ33" i="22" s="1"/>
  <c r="FJ33" i="22" s="1"/>
  <c r="AN33" i="22"/>
  <c r="AR33" i="22"/>
  <c r="FN33" i="22" s="1"/>
  <c r="AV33" i="22"/>
  <c r="FP33" i="22" s="1"/>
  <c r="AZ33" i="22"/>
  <c r="BD33" i="22"/>
  <c r="BH33" i="22"/>
  <c r="FV33" i="22" s="1"/>
  <c r="HV33" i="22" s="1"/>
  <c r="BL33" i="22"/>
  <c r="BO33" i="22"/>
  <c r="BP33" i="22" s="1"/>
  <c r="GA33" i="22" s="1"/>
  <c r="BT33" i="22"/>
  <c r="BX33" i="22"/>
  <c r="GD33" i="22" s="1"/>
  <c r="CB33" i="22"/>
  <c r="DH33" i="22"/>
  <c r="GW33" i="22" s="1"/>
  <c r="DP33" i="22"/>
  <c r="DT33" i="22"/>
  <c r="HB33" i="22" s="1"/>
  <c r="DX33" i="22"/>
  <c r="EB33" i="22"/>
  <c r="HG33" i="22" s="1"/>
  <c r="EF33" i="22"/>
  <c r="HI33" i="22" s="1"/>
  <c r="EJ33" i="22"/>
  <c r="EN33" i="22"/>
  <c r="HM33" i="22" s="1"/>
  <c r="H22" i="22"/>
  <c r="EV22" i="22"/>
  <c r="L22" i="22"/>
  <c r="EY22" i="22"/>
  <c r="P22" i="22"/>
  <c r="FA22" i="22"/>
  <c r="T22" i="22"/>
  <c r="X22" i="22"/>
  <c r="AB22" i="22"/>
  <c r="FF22" i="22"/>
  <c r="AF22" i="22"/>
  <c r="FH22" i="22"/>
  <c r="AI22" i="22"/>
  <c r="AJ22" i="22"/>
  <c r="FJ22" i="22" s="1"/>
  <c r="AN22" i="22"/>
  <c r="AR22" i="22"/>
  <c r="FO22" i="22" s="1"/>
  <c r="AV22" i="22"/>
  <c r="FP22" i="22" s="1"/>
  <c r="AZ22" i="22"/>
  <c r="BD22" i="22"/>
  <c r="FU22" i="22" s="1"/>
  <c r="BH22" i="22"/>
  <c r="FW22" i="22" s="1"/>
  <c r="BL22" i="22"/>
  <c r="FX22" i="22" s="1"/>
  <c r="BO22" i="22"/>
  <c r="BP22" i="22" s="1"/>
  <c r="GA22" i="22" s="1"/>
  <c r="BT22" i="22"/>
  <c r="GC22" i="22"/>
  <c r="BX22" i="22"/>
  <c r="GD22" i="22"/>
  <c r="CB22" i="22"/>
  <c r="GF22" i="22"/>
  <c r="DH22" i="22"/>
  <c r="GV22" i="22"/>
  <c r="DP22" i="22"/>
  <c r="HA22" i="22"/>
  <c r="DT22" i="22"/>
  <c r="HC22" i="22"/>
  <c r="DX22" i="22"/>
  <c r="HE22" i="22"/>
  <c r="EB22" i="22"/>
  <c r="HG22" i="22"/>
  <c r="EF22" i="22"/>
  <c r="EJ22" i="22"/>
  <c r="HK22" i="22" s="1"/>
  <c r="EN22" i="22"/>
  <c r="HM22" i="22" s="1"/>
  <c r="H23" i="22"/>
  <c r="L23" i="22"/>
  <c r="P23" i="22"/>
  <c r="EZ23" i="22" s="1"/>
  <c r="T23" i="22"/>
  <c r="X23" i="22"/>
  <c r="FD23" i="22" s="1"/>
  <c r="AB23" i="22"/>
  <c r="FG23" i="22" s="1"/>
  <c r="AF23" i="22"/>
  <c r="FI23" i="22" s="1"/>
  <c r="AI23" i="22"/>
  <c r="AJ23" i="22" s="1"/>
  <c r="FJ23" i="22" s="1"/>
  <c r="AN23" i="22"/>
  <c r="FM23" i="22" s="1"/>
  <c r="AR23" i="22"/>
  <c r="FN23" i="22" s="1"/>
  <c r="AV23" i="22"/>
  <c r="FP23" i="22" s="1"/>
  <c r="AZ23" i="22"/>
  <c r="BD23" i="22"/>
  <c r="BH23" i="22"/>
  <c r="BL23" i="22"/>
  <c r="FY23" i="22" s="1"/>
  <c r="BO23" i="22"/>
  <c r="BP23" i="22" s="1"/>
  <c r="GA23" i="22" s="1"/>
  <c r="BT23" i="22"/>
  <c r="BX23" i="22"/>
  <c r="GE23" i="22" s="1"/>
  <c r="CB23" i="22"/>
  <c r="DH23" i="22"/>
  <c r="GV23" i="22" s="1"/>
  <c r="DP23" i="22"/>
  <c r="DT23" i="22"/>
  <c r="HB23" i="22"/>
  <c r="DX23" i="22"/>
  <c r="HD23" i="22"/>
  <c r="EB23" i="22"/>
  <c r="EF23" i="22"/>
  <c r="HH23" i="22" s="1"/>
  <c r="EJ23" i="22"/>
  <c r="HJ23" i="22" s="1"/>
  <c r="EN23" i="22"/>
  <c r="HM23" i="22" s="1"/>
  <c r="H24" i="22"/>
  <c r="L24" i="22"/>
  <c r="P24" i="22"/>
  <c r="FA24" i="22" s="1"/>
  <c r="T24" i="22"/>
  <c r="FC24" i="22" s="1"/>
  <c r="X24" i="22"/>
  <c r="AB24" i="22"/>
  <c r="FF24" i="22" s="1"/>
  <c r="AF24" i="22"/>
  <c r="AI24" i="22"/>
  <c r="AJ24" i="22" s="1"/>
  <c r="FK24" i="22" s="1"/>
  <c r="AN24" i="22"/>
  <c r="AR24" i="22"/>
  <c r="AV24" i="22"/>
  <c r="FQ24" i="22" s="1"/>
  <c r="AZ24" i="22"/>
  <c r="FR24" i="22" s="1"/>
  <c r="BD24" i="22"/>
  <c r="FT24" i="22" s="1"/>
  <c r="BH24" i="22"/>
  <c r="FW24" i="22" s="1"/>
  <c r="BL24" i="22"/>
  <c r="FX24" i="22"/>
  <c r="BO24" i="22"/>
  <c r="BP24" i="22"/>
  <c r="GA24" i="22" s="1"/>
  <c r="BT24" i="22"/>
  <c r="GC24" i="22" s="1"/>
  <c r="BX24" i="22"/>
  <c r="CB24" i="22"/>
  <c r="GG24" i="22"/>
  <c r="DH24" i="22"/>
  <c r="DP24" i="22"/>
  <c r="DT24" i="22"/>
  <c r="DX24" i="22"/>
  <c r="EB24" i="22"/>
  <c r="EF24" i="22"/>
  <c r="HI24" i="22" s="1"/>
  <c r="EJ24" i="22"/>
  <c r="HJ24" i="22" s="1"/>
  <c r="EN24" i="22"/>
  <c r="HL24" i="22" s="1"/>
  <c r="H25" i="22"/>
  <c r="L25" i="22"/>
  <c r="P25" i="22"/>
  <c r="FA25" i="22" s="1"/>
  <c r="T25" i="22"/>
  <c r="FC25" i="22" s="1"/>
  <c r="X25" i="22"/>
  <c r="FD25" i="22" s="1"/>
  <c r="AB25" i="22"/>
  <c r="FG25" i="22" s="1"/>
  <c r="AF25" i="22"/>
  <c r="FI25" i="22" s="1"/>
  <c r="AI25" i="22"/>
  <c r="AJ25" i="22" s="1"/>
  <c r="AN25" i="22"/>
  <c r="FL25" i="22" s="1"/>
  <c r="AR25" i="22"/>
  <c r="FO25" i="22" s="1"/>
  <c r="AV25" i="22"/>
  <c r="AZ25" i="22"/>
  <c r="FR25" i="22" s="1"/>
  <c r="BD25" i="22"/>
  <c r="FT25" i="22" s="1"/>
  <c r="BH25" i="22"/>
  <c r="FV25" i="22" s="1"/>
  <c r="BL25" i="22"/>
  <c r="FX25" i="22" s="1"/>
  <c r="BO25" i="22"/>
  <c r="BP25" i="22" s="1"/>
  <c r="GA25" i="22" s="1"/>
  <c r="BT25" i="22"/>
  <c r="GC25" i="22" s="1"/>
  <c r="BX25" i="22"/>
  <c r="GD25" i="22" s="1"/>
  <c r="CB25" i="22"/>
  <c r="DH25" i="22"/>
  <c r="DP25" i="22"/>
  <c r="GZ25" i="22" s="1"/>
  <c r="DT25" i="22"/>
  <c r="HB25" i="22" s="1"/>
  <c r="DX25" i="22"/>
  <c r="HE25" i="22" s="1"/>
  <c r="EB25" i="22"/>
  <c r="EF25" i="22"/>
  <c r="EJ25" i="22"/>
  <c r="HK25" i="22" s="1"/>
  <c r="EN25" i="22"/>
  <c r="H26" i="22"/>
  <c r="L26" i="22"/>
  <c r="EX26" i="22"/>
  <c r="P26" i="22"/>
  <c r="FA26" i="22"/>
  <c r="T26" i="22"/>
  <c r="X26" i="22"/>
  <c r="FD26" i="22" s="1"/>
  <c r="AB26" i="22"/>
  <c r="AF26" i="22"/>
  <c r="FH26" i="22" s="1"/>
  <c r="AI26" i="22"/>
  <c r="AJ26" i="22" s="1"/>
  <c r="AN26" i="22"/>
  <c r="AR26" i="22"/>
  <c r="FO26" i="22" s="1"/>
  <c r="AV26" i="22"/>
  <c r="FQ26" i="22" s="1"/>
  <c r="AZ26" i="22"/>
  <c r="FS26" i="22" s="1"/>
  <c r="BD26" i="22"/>
  <c r="FU26" i="22" s="1"/>
  <c r="BH26" i="22"/>
  <c r="BL26" i="22"/>
  <c r="BO26" i="22"/>
  <c r="BP26" i="22" s="1"/>
  <c r="FZ26" i="22"/>
  <c r="BT26" i="22"/>
  <c r="GC26" i="22"/>
  <c r="BX26" i="22"/>
  <c r="CB26" i="22"/>
  <c r="GF26" i="22" s="1"/>
  <c r="DH26" i="22"/>
  <c r="DP26" i="22"/>
  <c r="DT26" i="22"/>
  <c r="HB26" i="22" s="1"/>
  <c r="DX26" i="22"/>
  <c r="HE26" i="22" s="1"/>
  <c r="EB26" i="22"/>
  <c r="EF26" i="22"/>
  <c r="HH26" i="22" s="1"/>
  <c r="EJ26" i="22"/>
  <c r="HJ26" i="22" s="1"/>
  <c r="EN26" i="22"/>
  <c r="HL26" i="22" s="1"/>
  <c r="H17" i="22"/>
  <c r="EW17" i="22" s="1"/>
  <c r="L17" i="22"/>
  <c r="EX17" i="22" s="1"/>
  <c r="P17" i="22"/>
  <c r="T17" i="22"/>
  <c r="FC17" i="22" s="1"/>
  <c r="X17" i="22"/>
  <c r="FE17" i="22" s="1"/>
  <c r="AB17" i="22"/>
  <c r="AF17" i="22"/>
  <c r="FH17" i="22" s="1"/>
  <c r="AI17" i="22"/>
  <c r="AJ17" i="22" s="1"/>
  <c r="AN17" i="22"/>
  <c r="AR17" i="22"/>
  <c r="FN17" i="22" s="1"/>
  <c r="AV17" i="22"/>
  <c r="FQ17" i="22" s="1"/>
  <c r="AZ17" i="22"/>
  <c r="FS17" i="22" s="1"/>
  <c r="BD17" i="22"/>
  <c r="FU17" i="22" s="1"/>
  <c r="BH17" i="22"/>
  <c r="FW17" i="22" s="1"/>
  <c r="BL17" i="22"/>
  <c r="FX17" i="22" s="1"/>
  <c r="BO17" i="22"/>
  <c r="BP17" i="22" s="1"/>
  <c r="FZ17" i="22" s="1"/>
  <c r="BT17" i="22"/>
  <c r="GC17" i="22" s="1"/>
  <c r="BX17" i="22"/>
  <c r="CB17" i="22"/>
  <c r="GF17" i="22" s="1"/>
  <c r="DH17" i="22"/>
  <c r="DP17" i="22"/>
  <c r="GZ17" i="22" s="1"/>
  <c r="DT17" i="22"/>
  <c r="HB17" i="22" s="1"/>
  <c r="DX17" i="22"/>
  <c r="HE17" i="22" s="1"/>
  <c r="EB17" i="22"/>
  <c r="EF17" i="22"/>
  <c r="HI17" i="22" s="1"/>
  <c r="EJ17" i="22"/>
  <c r="EN17" i="22"/>
  <c r="HL17" i="22"/>
  <c r="H18" i="22"/>
  <c r="EV18" i="22" s="1"/>
  <c r="L18" i="22"/>
  <c r="EX18" i="22" s="1"/>
  <c r="P18" i="22"/>
  <c r="FA18" i="22" s="1"/>
  <c r="T18" i="22"/>
  <c r="FB18" i="22" s="1"/>
  <c r="X18" i="22"/>
  <c r="FD18" i="22" s="1"/>
  <c r="AB18" i="22"/>
  <c r="FG18" i="22" s="1"/>
  <c r="AF18" i="22"/>
  <c r="FI18" i="22" s="1"/>
  <c r="AI18" i="22"/>
  <c r="AJ18" i="22" s="1"/>
  <c r="FJ18" i="22" s="1"/>
  <c r="AN18" i="22"/>
  <c r="FL18" i="22" s="1"/>
  <c r="AR18" i="22"/>
  <c r="FO18" i="22" s="1"/>
  <c r="AV18" i="22"/>
  <c r="FP18" i="22" s="1"/>
  <c r="AZ18" i="22"/>
  <c r="FR18" i="22" s="1"/>
  <c r="BD18" i="22"/>
  <c r="BH18" i="22"/>
  <c r="BL18" i="22"/>
  <c r="BO18" i="22"/>
  <c r="BP18" i="22" s="1"/>
  <c r="BT18" i="22"/>
  <c r="BX18" i="22"/>
  <c r="GD18" i="22" s="1"/>
  <c r="CB18" i="22"/>
  <c r="GG18" i="22" s="1"/>
  <c r="DH18" i="22"/>
  <c r="DP18" i="22"/>
  <c r="HA18" i="22" s="1"/>
  <c r="DT18" i="22"/>
  <c r="HB18" i="22" s="1"/>
  <c r="DX18" i="22"/>
  <c r="EB18" i="22"/>
  <c r="EF18" i="22"/>
  <c r="HH18" i="22" s="1"/>
  <c r="EJ18" i="22"/>
  <c r="EN18" i="22"/>
  <c r="HM18" i="22" s="1"/>
  <c r="H19" i="22"/>
  <c r="L19" i="22"/>
  <c r="P19" i="22"/>
  <c r="T19" i="22"/>
  <c r="FB19" i="22" s="1"/>
  <c r="X19" i="22"/>
  <c r="FD19" i="22" s="1"/>
  <c r="AB19" i="22"/>
  <c r="FF19" i="22" s="1"/>
  <c r="AF19" i="22"/>
  <c r="FI19" i="22" s="1"/>
  <c r="AI19" i="22"/>
  <c r="AJ19" i="22" s="1"/>
  <c r="FK19" i="22" s="1"/>
  <c r="AN19" i="22"/>
  <c r="FL19" i="22" s="1"/>
  <c r="AR19" i="22"/>
  <c r="FO19" i="22" s="1"/>
  <c r="AV19" i="22"/>
  <c r="FP19" i="22" s="1"/>
  <c r="AZ19" i="22"/>
  <c r="FS19" i="22" s="1"/>
  <c r="BD19" i="22"/>
  <c r="BH19" i="22"/>
  <c r="BL19" i="22"/>
  <c r="FX19" i="22" s="1"/>
  <c r="BO19" i="22"/>
  <c r="BP19" i="22" s="1"/>
  <c r="BT19" i="22"/>
  <c r="BX19" i="22"/>
  <c r="CB19" i="22"/>
  <c r="GF19" i="22" s="1"/>
  <c r="DH19" i="22"/>
  <c r="GW19" i="22" s="1"/>
  <c r="DP19" i="22"/>
  <c r="HA19" i="22" s="1"/>
  <c r="DT19" i="22"/>
  <c r="HC19" i="22" s="1"/>
  <c r="DX19" i="22"/>
  <c r="HD19" i="22" s="1"/>
  <c r="EB19" i="22"/>
  <c r="EF19" i="22"/>
  <c r="HI19" i="22" s="1"/>
  <c r="EJ19" i="22"/>
  <c r="HJ19" i="22" s="1"/>
  <c r="EN19" i="22"/>
  <c r="HL19" i="22" s="1"/>
  <c r="H20" i="22"/>
  <c r="EV20" i="22" s="1"/>
  <c r="L20" i="22"/>
  <c r="P20" i="22"/>
  <c r="FA20" i="22" s="1"/>
  <c r="T20" i="22"/>
  <c r="FB20" i="22" s="1"/>
  <c r="X20" i="22"/>
  <c r="AB20" i="22"/>
  <c r="AF20" i="22"/>
  <c r="FH20" i="22" s="1"/>
  <c r="AI20" i="22"/>
  <c r="AJ20" i="22" s="1"/>
  <c r="FJ20" i="22" s="1"/>
  <c r="AN20" i="22"/>
  <c r="FL20" i="22" s="1"/>
  <c r="AR20" i="22"/>
  <c r="AV20" i="22"/>
  <c r="FP20" i="22" s="1"/>
  <c r="AZ20" i="22"/>
  <c r="FS20" i="22" s="1"/>
  <c r="BD20" i="22"/>
  <c r="FT20" i="22" s="1"/>
  <c r="BH20" i="22"/>
  <c r="FV20" i="22" s="1"/>
  <c r="BL20" i="22"/>
  <c r="FX20" i="22" s="1"/>
  <c r="BO20" i="22"/>
  <c r="BP20" i="22" s="1"/>
  <c r="FZ20" i="22" s="1"/>
  <c r="BT20" i="22"/>
  <c r="GB20" i="22" s="1"/>
  <c r="BX20" i="22"/>
  <c r="GE20" i="22" s="1"/>
  <c r="CB20" i="22"/>
  <c r="GF20" i="22" s="1"/>
  <c r="DH20" i="22"/>
  <c r="GW20" i="22" s="1"/>
  <c r="DP20" i="22"/>
  <c r="DT20" i="22"/>
  <c r="HC20" i="22" s="1"/>
  <c r="DX20" i="22"/>
  <c r="HE20" i="22" s="1"/>
  <c r="EB20" i="22"/>
  <c r="HF20" i="22" s="1"/>
  <c r="EF20" i="22"/>
  <c r="HH20" i="22" s="1"/>
  <c r="EJ20" i="22"/>
  <c r="HJ20" i="22" s="1"/>
  <c r="EN20" i="22"/>
  <c r="H21" i="22"/>
  <c r="EW21" i="22" s="1"/>
  <c r="L21" i="22"/>
  <c r="EY21" i="22" s="1"/>
  <c r="P21" i="22"/>
  <c r="T21" i="22"/>
  <c r="FB21" i="22" s="1"/>
  <c r="X21" i="22"/>
  <c r="FD21" i="22" s="1"/>
  <c r="AB21" i="22"/>
  <c r="FF21" i="22" s="1"/>
  <c r="AF21" i="22"/>
  <c r="AI21" i="22"/>
  <c r="AJ21" i="22" s="1"/>
  <c r="AN21" i="22"/>
  <c r="AR21" i="22"/>
  <c r="FN21" i="22" s="1"/>
  <c r="AV21" i="22"/>
  <c r="FP21" i="22"/>
  <c r="AZ21" i="22"/>
  <c r="FS21" i="22"/>
  <c r="BD21" i="22"/>
  <c r="FT21" i="22"/>
  <c r="BH21" i="22"/>
  <c r="FV21" i="22"/>
  <c r="BL21" i="22"/>
  <c r="FX21" i="22"/>
  <c r="BO21" i="22"/>
  <c r="BP21" i="22"/>
  <c r="BT21" i="22"/>
  <c r="BX21" i="22"/>
  <c r="GD21" i="22" s="1"/>
  <c r="CB21" i="22"/>
  <c r="GF21" i="22" s="1"/>
  <c r="DH21" i="22"/>
  <c r="GV21" i="22" s="1"/>
  <c r="DP21" i="22"/>
  <c r="DT21" i="22"/>
  <c r="DX21" i="22"/>
  <c r="EB21" i="22"/>
  <c r="EF21" i="22"/>
  <c r="HI21" i="22" s="1"/>
  <c r="EJ21" i="22"/>
  <c r="EN21" i="22"/>
  <c r="H8" i="22"/>
  <c r="EV8" i="22" s="1"/>
  <c r="L8" i="22"/>
  <c r="P8" i="22"/>
  <c r="FA8" i="22" s="1"/>
  <c r="T8" i="22"/>
  <c r="X8" i="22"/>
  <c r="AB8" i="22"/>
  <c r="FF8" i="22" s="1"/>
  <c r="AF8" i="22"/>
  <c r="FH8" i="22" s="1"/>
  <c r="AI8" i="22"/>
  <c r="AJ8" i="22" s="1"/>
  <c r="AN8" i="22"/>
  <c r="AR8" i="22"/>
  <c r="FN8" i="22" s="1"/>
  <c r="AV8" i="22"/>
  <c r="AZ8" i="22"/>
  <c r="BD8" i="22"/>
  <c r="FU8" i="22" s="1"/>
  <c r="BH8" i="22"/>
  <c r="BL8" i="22"/>
  <c r="FY8" i="22" s="1"/>
  <c r="BO8" i="22"/>
  <c r="BP8" i="22" s="1"/>
  <c r="FZ8" i="22" s="1"/>
  <c r="BT8" i="22"/>
  <c r="GC8" i="22" s="1"/>
  <c r="BX8" i="22"/>
  <c r="GE8" i="22" s="1"/>
  <c r="CB8" i="22"/>
  <c r="GF8" i="22" s="1"/>
  <c r="DH8" i="22"/>
  <c r="GV8" i="22" s="1"/>
  <c r="DP8" i="22"/>
  <c r="HA8" i="22" s="1"/>
  <c r="DT8" i="22"/>
  <c r="DX8" i="22"/>
  <c r="EB8" i="22"/>
  <c r="EF8" i="22"/>
  <c r="EJ8" i="22"/>
  <c r="HK8" i="22" s="1"/>
  <c r="EN8" i="22"/>
  <c r="H9" i="22"/>
  <c r="L9" i="22"/>
  <c r="EY9" i="22" s="1"/>
  <c r="P9" i="22"/>
  <c r="T9" i="22"/>
  <c r="FC9" i="22" s="1"/>
  <c r="X9" i="22"/>
  <c r="AB9" i="22"/>
  <c r="FG9" i="22" s="1"/>
  <c r="AF9" i="22"/>
  <c r="AI9" i="22"/>
  <c r="AJ9" i="22" s="1"/>
  <c r="AN9" i="22"/>
  <c r="AR9" i="22"/>
  <c r="AV9" i="22"/>
  <c r="AZ9" i="22"/>
  <c r="BD9" i="22"/>
  <c r="FU9" i="22" s="1"/>
  <c r="BH9" i="22"/>
  <c r="FV9" i="22" s="1"/>
  <c r="BL9" i="22"/>
  <c r="FY9" i="22" s="1"/>
  <c r="BO9" i="22"/>
  <c r="BP9" i="22" s="1"/>
  <c r="BT9" i="22"/>
  <c r="GC9" i="22" s="1"/>
  <c r="BX9" i="22"/>
  <c r="CB9" i="22"/>
  <c r="DH9" i="22"/>
  <c r="DP9" i="22"/>
  <c r="HA9" i="22" s="1"/>
  <c r="DT9" i="22"/>
  <c r="DX9" i="22"/>
  <c r="EB9" i="22"/>
  <c r="HG9" i="22" s="1"/>
  <c r="EF9" i="22"/>
  <c r="EJ9" i="22"/>
  <c r="EN9" i="22"/>
  <c r="H10" i="22"/>
  <c r="EW10" i="22" s="1"/>
  <c r="L10" i="22"/>
  <c r="P10" i="22"/>
  <c r="FA10" i="22" s="1"/>
  <c r="T10" i="22"/>
  <c r="FB10" i="22" s="1"/>
  <c r="X10" i="22"/>
  <c r="AB10" i="22"/>
  <c r="FF10" i="22" s="1"/>
  <c r="AF10" i="22"/>
  <c r="FH10" i="22" s="1"/>
  <c r="AI10" i="22"/>
  <c r="AJ10" i="22" s="1"/>
  <c r="AN10" i="22"/>
  <c r="AR10" i="22"/>
  <c r="FN10" i="22" s="1"/>
  <c r="AV10" i="22"/>
  <c r="AZ10" i="22"/>
  <c r="BD10" i="22"/>
  <c r="FT10" i="22" s="1"/>
  <c r="BH10" i="22"/>
  <c r="FW10" i="22" s="1"/>
  <c r="BL10" i="22"/>
  <c r="FY10" i="22" s="1"/>
  <c r="BO10" i="22"/>
  <c r="BP10" i="22" s="1"/>
  <c r="GA10" i="22" s="1"/>
  <c r="BT10" i="22"/>
  <c r="GB10" i="22" s="1"/>
  <c r="BX10" i="22"/>
  <c r="GE10" i="22" s="1"/>
  <c r="CB10" i="22"/>
  <c r="GG10" i="22" s="1"/>
  <c r="DH10" i="22"/>
  <c r="GV10" i="22" s="1"/>
  <c r="DP10" i="22"/>
  <c r="DT10" i="22"/>
  <c r="DX10" i="22"/>
  <c r="EB10" i="22"/>
  <c r="HG10" i="22" s="1"/>
  <c r="EF10" i="22"/>
  <c r="HH10" i="22" s="1"/>
  <c r="EJ10" i="22"/>
  <c r="EN10" i="22"/>
  <c r="H11" i="22"/>
  <c r="EW11" i="22" s="1"/>
  <c r="L11" i="22"/>
  <c r="EX11" i="22" s="1"/>
  <c r="P11" i="22"/>
  <c r="FA11" i="22" s="1"/>
  <c r="T11" i="22"/>
  <c r="X11" i="22"/>
  <c r="FE11" i="22" s="1"/>
  <c r="AB11" i="22"/>
  <c r="FF11" i="22" s="1"/>
  <c r="AF11" i="22"/>
  <c r="FH11" i="22" s="1"/>
  <c r="AI11" i="22"/>
  <c r="AJ11" i="22" s="1"/>
  <c r="AN11" i="22"/>
  <c r="FL11" i="22" s="1"/>
  <c r="AR11" i="22"/>
  <c r="FO11" i="22" s="1"/>
  <c r="AV11" i="22"/>
  <c r="FP11" i="22" s="1"/>
  <c r="AZ11" i="22"/>
  <c r="FS11" i="22" s="1"/>
  <c r="BD11" i="22"/>
  <c r="FU11" i="22" s="1"/>
  <c r="BH11" i="22"/>
  <c r="BL11" i="22"/>
  <c r="BO11" i="22"/>
  <c r="BP11" i="22" s="1"/>
  <c r="FZ11" i="22" s="1"/>
  <c r="BT11" i="22"/>
  <c r="GC11" i="22" s="1"/>
  <c r="BX11" i="22"/>
  <c r="GE11" i="22" s="1"/>
  <c r="CB11" i="22"/>
  <c r="GF11" i="22" s="1"/>
  <c r="DH11" i="22"/>
  <c r="DP11" i="22"/>
  <c r="HA11" i="22" s="1"/>
  <c r="DT11" i="22"/>
  <c r="HB11" i="22" s="1"/>
  <c r="DX11" i="22"/>
  <c r="EB11" i="22"/>
  <c r="HG11" i="22" s="1"/>
  <c r="EF11" i="22"/>
  <c r="HI11" i="22" s="1"/>
  <c r="EJ11" i="22"/>
  <c r="HK11" i="22" s="1"/>
  <c r="EN11" i="22"/>
  <c r="H12" i="22"/>
  <c r="EV12" i="22" s="1"/>
  <c r="L12" i="22"/>
  <c r="EX12" i="22" s="1"/>
  <c r="P12" i="22"/>
  <c r="T12" i="22"/>
  <c r="FC12" i="22" s="1"/>
  <c r="X12" i="22"/>
  <c r="FD12" i="22" s="1"/>
  <c r="AB12" i="22"/>
  <c r="FG12" i="22" s="1"/>
  <c r="AF12" i="22"/>
  <c r="AI12" i="22"/>
  <c r="AJ12" i="22" s="1"/>
  <c r="FK12" i="22" s="1"/>
  <c r="AN12" i="22"/>
  <c r="FL12" i="22" s="1"/>
  <c r="AR12" i="22"/>
  <c r="AV12" i="22"/>
  <c r="FP12" i="22" s="1"/>
  <c r="AZ12" i="22"/>
  <c r="FR12" i="22" s="1"/>
  <c r="BD12" i="22"/>
  <c r="FT12" i="22" s="1"/>
  <c r="BH12" i="22"/>
  <c r="BL12" i="22"/>
  <c r="FX12" i="22" s="1"/>
  <c r="BO12" i="22"/>
  <c r="BP12" i="22" s="1"/>
  <c r="FZ12" i="22" s="1"/>
  <c r="BT12" i="22"/>
  <c r="BX12" i="22"/>
  <c r="GE12" i="22" s="1"/>
  <c r="CB12" i="22"/>
  <c r="DH12" i="22"/>
  <c r="DP12" i="22"/>
  <c r="GZ12" i="22" s="1"/>
  <c r="DT12" i="22"/>
  <c r="DX12" i="22"/>
  <c r="EB12" i="22"/>
  <c r="EF12" i="22"/>
  <c r="HH12" i="22" s="1"/>
  <c r="EJ12" i="22"/>
  <c r="HK12" i="22" s="1"/>
  <c r="EN12" i="22"/>
  <c r="H13" i="22"/>
  <c r="L13" i="22"/>
  <c r="EX13" i="22" s="1"/>
  <c r="P13" i="22"/>
  <c r="FA13" i="22" s="1"/>
  <c r="T13" i="22"/>
  <c r="FC13" i="22" s="1"/>
  <c r="X13" i="22"/>
  <c r="FD13" i="22" s="1"/>
  <c r="AB13" i="22"/>
  <c r="FF13" i="22" s="1"/>
  <c r="AF13" i="22"/>
  <c r="FI13" i="22" s="1"/>
  <c r="AI13" i="22"/>
  <c r="AJ13" i="22" s="1"/>
  <c r="AN13" i="22"/>
  <c r="AR13" i="22"/>
  <c r="AV13" i="22"/>
  <c r="FP13" i="22" s="1"/>
  <c r="AZ13" i="22"/>
  <c r="FS13" i="22" s="1"/>
  <c r="BD13" i="22"/>
  <c r="BH13" i="22"/>
  <c r="BL13" i="22"/>
  <c r="FX13" i="22" s="1"/>
  <c r="BO13" i="22"/>
  <c r="BP13" i="22" s="1"/>
  <c r="BT13" i="22"/>
  <c r="GB13" i="22" s="1"/>
  <c r="BX13" i="22"/>
  <c r="GD13" i="22" s="1"/>
  <c r="CB13" i="22"/>
  <c r="GF13" i="22" s="1"/>
  <c r="DH13" i="22"/>
  <c r="DP13" i="22"/>
  <c r="HA13" i="22" s="1"/>
  <c r="DT13" i="22"/>
  <c r="HB13" i="22" s="1"/>
  <c r="DX13" i="22"/>
  <c r="HD13" i="22" s="1"/>
  <c r="EB13" i="22"/>
  <c r="HG13" i="22" s="1"/>
  <c r="EF13" i="22"/>
  <c r="EJ13" i="22"/>
  <c r="HK13" i="22" s="1"/>
  <c r="EN13" i="22"/>
  <c r="HL13" i="22" s="1"/>
  <c r="H14" i="22"/>
  <c r="L14" i="22"/>
  <c r="EX14" i="22" s="1"/>
  <c r="P14" i="22"/>
  <c r="T14" i="22"/>
  <c r="X14" i="22"/>
  <c r="FE14" i="22" s="1"/>
  <c r="AB14" i="22"/>
  <c r="FG14" i="22" s="1"/>
  <c r="AF14" i="22"/>
  <c r="AI14" i="22"/>
  <c r="AJ14" i="22" s="1"/>
  <c r="FK14" i="22" s="1"/>
  <c r="AN14" i="22"/>
  <c r="FM14" i="22" s="1"/>
  <c r="AR14" i="22"/>
  <c r="FO14" i="22" s="1"/>
  <c r="AV14" i="22"/>
  <c r="FQ14" i="22" s="1"/>
  <c r="AZ14" i="22"/>
  <c r="FR14" i="22" s="1"/>
  <c r="BD14" i="22"/>
  <c r="FU14" i="22" s="1"/>
  <c r="BH14" i="22"/>
  <c r="BL14" i="22"/>
  <c r="FY14" i="22" s="1"/>
  <c r="BO14" i="22"/>
  <c r="BP14" i="22" s="1"/>
  <c r="GA14" i="22" s="1"/>
  <c r="BT14" i="22"/>
  <c r="BX14" i="22"/>
  <c r="GE14" i="22" s="1"/>
  <c r="CB14" i="22"/>
  <c r="GF14" i="22" s="1"/>
  <c r="DH14" i="22"/>
  <c r="DP14" i="22"/>
  <c r="HA14" i="22" s="1"/>
  <c r="DT14" i="22"/>
  <c r="DX14" i="22"/>
  <c r="HD14" i="22" s="1"/>
  <c r="EB14" i="22"/>
  <c r="HG14" i="22" s="1"/>
  <c r="EF14" i="22"/>
  <c r="HH14" i="22" s="1"/>
  <c r="EJ14" i="22"/>
  <c r="EN14" i="22"/>
  <c r="HM14" i="22" s="1"/>
  <c r="H15" i="22"/>
  <c r="L15" i="22"/>
  <c r="EY15" i="22" s="1"/>
  <c r="P15" i="22"/>
  <c r="T15" i="22"/>
  <c r="X15" i="22"/>
  <c r="AB15" i="22"/>
  <c r="FF15" i="22" s="1"/>
  <c r="AF15" i="22"/>
  <c r="FI15" i="22" s="1"/>
  <c r="AI15" i="22"/>
  <c r="AJ15" i="22" s="1"/>
  <c r="AN15" i="22"/>
  <c r="FL15" i="22" s="1"/>
  <c r="AR15" i="22"/>
  <c r="FO15" i="22" s="1"/>
  <c r="AV15" i="22"/>
  <c r="AZ15" i="22"/>
  <c r="FS15" i="22" s="1"/>
  <c r="BD15" i="22"/>
  <c r="FT15" i="22" s="1"/>
  <c r="BH15" i="22"/>
  <c r="FV15" i="22" s="1"/>
  <c r="BL15" i="22"/>
  <c r="FX15" i="22" s="1"/>
  <c r="BO15" i="22"/>
  <c r="BP15" i="22" s="1"/>
  <c r="BT15" i="22"/>
  <c r="GB15" i="22" s="1"/>
  <c r="BX15" i="22"/>
  <c r="CB15" i="22"/>
  <c r="GF15" i="22" s="1"/>
  <c r="DH15" i="22"/>
  <c r="GW15" i="22" s="1"/>
  <c r="DP15" i="22"/>
  <c r="HA15" i="22" s="1"/>
  <c r="DT15" i="22"/>
  <c r="HB15" i="22" s="1"/>
  <c r="DX15" i="22"/>
  <c r="HE15" i="22" s="1"/>
  <c r="EB15" i="22"/>
  <c r="HG15" i="22" s="1"/>
  <c r="EF15" i="22"/>
  <c r="HI15" i="22" s="1"/>
  <c r="EJ15" i="22"/>
  <c r="EN15" i="22"/>
  <c r="H16" i="22"/>
  <c r="EW16" i="22" s="1"/>
  <c r="L16" i="22"/>
  <c r="P16" i="22"/>
  <c r="EZ16" i="22" s="1"/>
  <c r="T16" i="22"/>
  <c r="X16" i="22"/>
  <c r="FE16" i="22" s="1"/>
  <c r="AB16" i="22"/>
  <c r="AF16" i="22"/>
  <c r="AJ16" i="22"/>
  <c r="FK16" i="22" s="1"/>
  <c r="AN16" i="22"/>
  <c r="FL16" i="22" s="1"/>
  <c r="AR16" i="22"/>
  <c r="AV16" i="22"/>
  <c r="FP16" i="22" s="1"/>
  <c r="AZ16" i="22"/>
  <c r="BD16" i="22"/>
  <c r="FU16" i="22" s="1"/>
  <c r="BH16" i="22"/>
  <c r="FW16" i="22" s="1"/>
  <c r="BL16" i="22"/>
  <c r="FY16" i="22" s="1"/>
  <c r="BO16" i="22"/>
  <c r="BP16" i="22" s="1"/>
  <c r="BT16" i="22"/>
  <c r="BX16" i="22"/>
  <c r="GE16" i="22" s="1"/>
  <c r="CB16" i="22"/>
  <c r="GF16" i="22" s="1"/>
  <c r="DH16" i="22"/>
  <c r="DP16" i="22"/>
  <c r="DT16" i="22"/>
  <c r="HC16" i="22" s="1"/>
  <c r="HX16" i="22" s="1"/>
  <c r="DX16" i="22"/>
  <c r="EB16" i="22"/>
  <c r="HF16" i="22" s="1"/>
  <c r="EF16" i="22"/>
  <c r="EJ16" i="22"/>
  <c r="HJ16" i="22" s="1"/>
  <c r="EN16" i="22"/>
  <c r="HM16" i="22" s="1"/>
  <c r="EN7" i="22"/>
  <c r="HL7" i="22" s="1"/>
  <c r="EJ7" i="22"/>
  <c r="HK7" i="22" s="1"/>
  <c r="EF7" i="22"/>
  <c r="HH7" i="22" s="1"/>
  <c r="EB7" i="22"/>
  <c r="HF7" i="22" s="1"/>
  <c r="DX7" i="22"/>
  <c r="DT7" i="22"/>
  <c r="HC7" i="22" s="1"/>
  <c r="DP7" i="22"/>
  <c r="GZ7" i="22" s="1"/>
  <c r="DH7" i="22"/>
  <c r="GV7" i="22" s="1"/>
  <c r="CB7" i="22"/>
  <c r="GG7" i="22" s="1"/>
  <c r="BX7" i="22"/>
  <c r="BT7" i="22"/>
  <c r="GC7" i="22" s="1"/>
  <c r="BO7" i="22"/>
  <c r="BP7" i="22" s="1"/>
  <c r="FZ7" i="22" s="1"/>
  <c r="BL7" i="22"/>
  <c r="BH7" i="22"/>
  <c r="FW7" i="22" s="1"/>
  <c r="BD7" i="22"/>
  <c r="FT7" i="22" s="1"/>
  <c r="AZ7" i="22"/>
  <c r="AV7" i="22"/>
  <c r="FP7" i="22" s="1"/>
  <c r="AR7" i="22"/>
  <c r="AN7" i="22"/>
  <c r="FM7" i="22" s="1"/>
  <c r="AI7" i="22"/>
  <c r="AJ7" i="22" s="1"/>
  <c r="FK7" i="22" s="1"/>
  <c r="AF7" i="22"/>
  <c r="FH7" i="22" s="1"/>
  <c r="AB7" i="22"/>
  <c r="X7" i="22"/>
  <c r="FD7" i="22" s="1"/>
  <c r="T7" i="22"/>
  <c r="P7" i="22"/>
  <c r="EZ7" i="22" s="1"/>
  <c r="L7" i="22"/>
  <c r="EX7" i="22" s="1"/>
  <c r="H7" i="22"/>
  <c r="EV7" i="22" s="1"/>
  <c r="H8" i="21"/>
  <c r="EW8" i="21" s="1"/>
  <c r="L8" i="21"/>
  <c r="EY8" i="21" s="1"/>
  <c r="P8" i="21"/>
  <c r="T8" i="21"/>
  <c r="FC8" i="21" s="1"/>
  <c r="X8" i="21"/>
  <c r="AB8" i="21"/>
  <c r="AF8" i="21"/>
  <c r="AI8" i="21"/>
  <c r="AJ8" i="21" s="1"/>
  <c r="FJ8" i="21" s="1"/>
  <c r="AN8" i="21"/>
  <c r="FM8" i="21" s="1"/>
  <c r="AR8" i="21"/>
  <c r="AV8" i="21"/>
  <c r="AZ8" i="21"/>
  <c r="FR8" i="21" s="1"/>
  <c r="BD8" i="21"/>
  <c r="BH8" i="21"/>
  <c r="FW8" i="21" s="1"/>
  <c r="BL8" i="21"/>
  <c r="FX8" i="21" s="1"/>
  <c r="BO8" i="21"/>
  <c r="BP8" i="21" s="1"/>
  <c r="BT8" i="21"/>
  <c r="BX8" i="21"/>
  <c r="GE8" i="21" s="1"/>
  <c r="CB8" i="21"/>
  <c r="GF8" i="21" s="1"/>
  <c r="DP8" i="21"/>
  <c r="DT8" i="21"/>
  <c r="DX8" i="21"/>
  <c r="HD8" i="21" s="1"/>
  <c r="EB8" i="21"/>
  <c r="HF8" i="21" s="1"/>
  <c r="EF8" i="21"/>
  <c r="HI8" i="21" s="1"/>
  <c r="EJ8" i="21"/>
  <c r="HJ8" i="21" s="1"/>
  <c r="EN8" i="21"/>
  <c r="HL8" i="21" s="1"/>
  <c r="H9" i="21"/>
  <c r="EW9" i="21" s="1"/>
  <c r="L9" i="21"/>
  <c r="EX9" i="21" s="1"/>
  <c r="P9" i="21"/>
  <c r="T9" i="21"/>
  <c r="X9" i="21"/>
  <c r="FD9" i="21" s="1"/>
  <c r="AB9" i="21"/>
  <c r="FF9" i="21" s="1"/>
  <c r="AF9" i="21"/>
  <c r="FI9" i="21" s="1"/>
  <c r="AI9" i="21"/>
  <c r="AJ9" i="21" s="1"/>
  <c r="FK9" i="21" s="1"/>
  <c r="AN9" i="21"/>
  <c r="AR9" i="21"/>
  <c r="FN9" i="21" s="1"/>
  <c r="AV9" i="21"/>
  <c r="FQ9" i="21" s="1"/>
  <c r="AZ9" i="21"/>
  <c r="FS9" i="21" s="1"/>
  <c r="BD9" i="21"/>
  <c r="FU9" i="21" s="1"/>
  <c r="BH9" i="21"/>
  <c r="FV9" i="21" s="1"/>
  <c r="BL9" i="21"/>
  <c r="BO9" i="21"/>
  <c r="BP9" i="21" s="1"/>
  <c r="BT9" i="21"/>
  <c r="BX9" i="21"/>
  <c r="GD9" i="21" s="1"/>
  <c r="CB9" i="21"/>
  <c r="DP9" i="21"/>
  <c r="HA9" i="21" s="1"/>
  <c r="DT9" i="21"/>
  <c r="HB9" i="21" s="1"/>
  <c r="DX9" i="21"/>
  <c r="HD9" i="21" s="1"/>
  <c r="EB9" i="21"/>
  <c r="HG9" i="21" s="1"/>
  <c r="EF9" i="21"/>
  <c r="EJ9" i="21"/>
  <c r="HK9" i="21" s="1"/>
  <c r="EN9" i="21"/>
  <c r="HM9" i="21" s="1"/>
  <c r="H10" i="21"/>
  <c r="L10" i="21"/>
  <c r="EX10" i="21" s="1"/>
  <c r="P10" i="21"/>
  <c r="T10" i="21"/>
  <c r="FC10" i="21" s="1"/>
  <c r="X10" i="21"/>
  <c r="AB10" i="21"/>
  <c r="FG10" i="21" s="1"/>
  <c r="AF10" i="21"/>
  <c r="FI10" i="21" s="1"/>
  <c r="AI10" i="21"/>
  <c r="AJ10" i="21" s="1"/>
  <c r="FK10" i="21" s="1"/>
  <c r="AN10" i="21"/>
  <c r="FL10" i="21" s="1"/>
  <c r="AR10" i="21"/>
  <c r="FN10" i="21" s="1"/>
  <c r="AV10" i="21"/>
  <c r="FQ10" i="21" s="1"/>
  <c r="AZ10" i="21"/>
  <c r="BD10" i="21"/>
  <c r="BH10" i="21"/>
  <c r="FV10" i="21" s="1"/>
  <c r="BL10" i="21"/>
  <c r="FX10" i="21" s="1"/>
  <c r="BO10" i="21"/>
  <c r="BP10" i="21" s="1"/>
  <c r="FZ10" i="21" s="1"/>
  <c r="BT10" i="21"/>
  <c r="GB10" i="21" s="1"/>
  <c r="BX10" i="21"/>
  <c r="CB10" i="21"/>
  <c r="GF10" i="21" s="1"/>
  <c r="CF10" i="21"/>
  <c r="GI10" i="21" s="1"/>
  <c r="CJ10" i="21"/>
  <c r="GK10" i="21" s="1"/>
  <c r="CN10" i="21"/>
  <c r="CR10" i="21"/>
  <c r="CV10" i="21"/>
  <c r="GQ10" i="21" s="1"/>
  <c r="CZ10" i="21"/>
  <c r="GS10" i="21" s="1"/>
  <c r="DD10" i="21"/>
  <c r="DH10" i="21"/>
  <c r="GW10" i="21" s="1"/>
  <c r="DP10" i="21"/>
  <c r="HA10" i="21" s="1"/>
  <c r="DT10" i="21"/>
  <c r="HB10" i="21" s="1"/>
  <c r="DX10" i="21"/>
  <c r="EB10" i="21"/>
  <c r="HG10" i="21" s="1"/>
  <c r="EF10" i="21"/>
  <c r="HI10" i="21" s="1"/>
  <c r="EJ10" i="21"/>
  <c r="HK10" i="21" s="1"/>
  <c r="EN10" i="21"/>
  <c r="HL10" i="21" s="1"/>
  <c r="H11" i="21"/>
  <c r="EV11" i="21" s="1"/>
  <c r="L11" i="21"/>
  <c r="P11" i="21"/>
  <c r="T11" i="21"/>
  <c r="FB11" i="21" s="1"/>
  <c r="X11" i="21"/>
  <c r="FE11" i="21" s="1"/>
  <c r="AB11" i="21"/>
  <c r="FG11" i="21" s="1"/>
  <c r="AF11" i="21"/>
  <c r="AI11" i="21"/>
  <c r="AJ11" i="21" s="1"/>
  <c r="FK11" i="21" s="1"/>
  <c r="AN11" i="21"/>
  <c r="FL11" i="21" s="1"/>
  <c r="AR11" i="21"/>
  <c r="FN11" i="21" s="1"/>
  <c r="AV11" i="21"/>
  <c r="FP11" i="21" s="1"/>
  <c r="AZ11" i="21"/>
  <c r="FR11" i="21" s="1"/>
  <c r="BD11" i="21"/>
  <c r="BH11" i="21"/>
  <c r="BL11" i="21"/>
  <c r="BO11" i="21"/>
  <c r="BP11" i="21" s="1"/>
  <c r="GA11" i="21" s="1"/>
  <c r="BT11" i="21"/>
  <c r="GC11" i="21" s="1"/>
  <c r="BX11" i="21"/>
  <c r="CB11" i="21"/>
  <c r="CF11" i="21"/>
  <c r="GH11" i="21" s="1"/>
  <c r="CJ11" i="21"/>
  <c r="CN11" i="21"/>
  <c r="GM11" i="21" s="1"/>
  <c r="CR11" i="21"/>
  <c r="GN11" i="21" s="1"/>
  <c r="CV11" i="21"/>
  <c r="GQ11" i="21" s="1"/>
  <c r="CZ11" i="21"/>
  <c r="DD11" i="21"/>
  <c r="GU11" i="21" s="1"/>
  <c r="DH11" i="21"/>
  <c r="DP11" i="21"/>
  <c r="GZ11" i="21" s="1"/>
  <c r="DT11" i="21"/>
  <c r="HB11" i="21" s="1"/>
  <c r="DX11" i="21"/>
  <c r="EB11" i="21"/>
  <c r="HF11" i="21" s="1"/>
  <c r="EF11" i="21"/>
  <c r="HH11" i="21" s="1"/>
  <c r="EJ11" i="21"/>
  <c r="HJ11" i="21" s="1"/>
  <c r="EN11" i="21"/>
  <c r="HM11" i="21" s="1"/>
  <c r="H12" i="21"/>
  <c r="L12" i="21"/>
  <c r="P12" i="21"/>
  <c r="FA12" i="21" s="1"/>
  <c r="T12" i="21"/>
  <c r="FB12" i="21" s="1"/>
  <c r="X12" i="21"/>
  <c r="AB12" i="21"/>
  <c r="FG12" i="21" s="1"/>
  <c r="AF12" i="21"/>
  <c r="AI12" i="21"/>
  <c r="AJ12" i="21" s="1"/>
  <c r="FJ12" i="21" s="1"/>
  <c r="AN12" i="21"/>
  <c r="AR12" i="21"/>
  <c r="AV12" i="21"/>
  <c r="AZ12" i="21"/>
  <c r="FR12" i="21" s="1"/>
  <c r="BD12" i="21"/>
  <c r="BH12" i="21"/>
  <c r="BL12" i="21"/>
  <c r="FY12" i="21" s="1"/>
  <c r="BO12" i="21"/>
  <c r="BP12" i="21" s="1"/>
  <c r="BT12" i="21"/>
  <c r="GC12" i="21" s="1"/>
  <c r="BX12" i="21"/>
  <c r="GD12" i="21" s="1"/>
  <c r="CB12" i="21"/>
  <c r="GF12" i="21" s="1"/>
  <c r="CF12" i="21"/>
  <c r="CJ12" i="21"/>
  <c r="GJ12" i="21" s="1"/>
  <c r="CN12" i="21"/>
  <c r="GL12" i="21" s="1"/>
  <c r="CR12" i="21"/>
  <c r="GN12" i="21" s="1"/>
  <c r="CV12" i="21"/>
  <c r="GQ12" i="21" s="1"/>
  <c r="CZ12" i="21"/>
  <c r="GS12" i="21" s="1"/>
  <c r="DD12" i="21"/>
  <c r="GU12" i="21" s="1"/>
  <c r="DH12" i="21"/>
  <c r="DP12" i="21"/>
  <c r="HA12" i="21" s="1"/>
  <c r="DT12" i="21"/>
  <c r="HC12" i="21" s="1"/>
  <c r="DX12" i="21"/>
  <c r="EB12" i="21"/>
  <c r="HG12" i="21" s="1"/>
  <c r="EF12" i="21"/>
  <c r="HH12" i="21" s="1"/>
  <c r="EJ12" i="21"/>
  <c r="HK12" i="21" s="1"/>
  <c r="EN12" i="21"/>
  <c r="HL12" i="21" s="1"/>
  <c r="H13" i="21"/>
  <c r="L13" i="21"/>
  <c r="EX13" i="21" s="1"/>
  <c r="P13" i="21"/>
  <c r="T13" i="21"/>
  <c r="FB13" i="21" s="1"/>
  <c r="X13" i="21"/>
  <c r="FD13" i="21" s="1"/>
  <c r="AB13" i="21"/>
  <c r="FG13" i="21" s="1"/>
  <c r="AF13" i="21"/>
  <c r="FH13" i="21" s="1"/>
  <c r="AI13" i="21"/>
  <c r="AJ13" i="21" s="1"/>
  <c r="AN13" i="21"/>
  <c r="AR13" i="21"/>
  <c r="FN13" i="21" s="1"/>
  <c r="AV13" i="21"/>
  <c r="AZ13" i="21"/>
  <c r="FR13" i="21" s="1"/>
  <c r="BD13" i="21"/>
  <c r="FT13" i="21" s="1"/>
  <c r="BH13" i="21"/>
  <c r="FW13" i="21" s="1"/>
  <c r="BL13" i="21"/>
  <c r="FX13" i="21" s="1"/>
  <c r="BO13" i="21"/>
  <c r="BP13" i="21" s="1"/>
  <c r="BT13" i="21"/>
  <c r="GB13" i="21" s="1"/>
  <c r="BX13" i="21"/>
  <c r="GD13" i="21" s="1"/>
  <c r="CB13" i="21"/>
  <c r="GG13" i="21" s="1"/>
  <c r="CF13" i="21"/>
  <c r="CJ13" i="21"/>
  <c r="GJ13" i="21" s="1"/>
  <c r="CN13" i="21"/>
  <c r="CR13" i="21"/>
  <c r="CV13" i="21"/>
  <c r="CZ13" i="21"/>
  <c r="GS13" i="21" s="1"/>
  <c r="DD13" i="21"/>
  <c r="GU13" i="21" s="1"/>
  <c r="DH13" i="21"/>
  <c r="GW13" i="21" s="1"/>
  <c r="DP13" i="21"/>
  <c r="DT13" i="21"/>
  <c r="HC13" i="21" s="1"/>
  <c r="DX13" i="21"/>
  <c r="EB13" i="21"/>
  <c r="HF13" i="21" s="1"/>
  <c r="EF13" i="21"/>
  <c r="HH13" i="21" s="1"/>
  <c r="EJ13" i="21"/>
  <c r="HK13" i="21" s="1"/>
  <c r="EN13" i="21"/>
  <c r="HM13" i="21" s="1"/>
  <c r="H14" i="21"/>
  <c r="EW14" i="21" s="1"/>
  <c r="L14" i="21"/>
  <c r="P14" i="21"/>
  <c r="T14" i="21"/>
  <c r="FC14" i="21" s="1"/>
  <c r="X14" i="21"/>
  <c r="FE14" i="21" s="1"/>
  <c r="AB14" i="21"/>
  <c r="FF14" i="21" s="1"/>
  <c r="AF14" i="21"/>
  <c r="FI14" i="21" s="1"/>
  <c r="AI14" i="21"/>
  <c r="AJ14" i="21" s="1"/>
  <c r="AN14" i="21"/>
  <c r="FL14" i="21" s="1"/>
  <c r="AR14" i="21"/>
  <c r="FO14" i="21" s="1"/>
  <c r="AV14" i="21"/>
  <c r="FQ14" i="21" s="1"/>
  <c r="AZ14" i="21"/>
  <c r="BD14" i="21"/>
  <c r="FU14" i="21" s="1"/>
  <c r="BH14" i="21"/>
  <c r="FW14" i="21" s="1"/>
  <c r="BL14" i="21"/>
  <c r="FX14" i="21" s="1"/>
  <c r="BO14" i="21"/>
  <c r="BP14" i="21" s="1"/>
  <c r="BT14" i="21"/>
  <c r="BX14" i="21"/>
  <c r="GD14" i="21" s="1"/>
  <c r="CB14" i="21"/>
  <c r="CF14" i="21"/>
  <c r="GI14" i="21" s="1"/>
  <c r="CJ14" i="21"/>
  <c r="GJ14" i="21" s="1"/>
  <c r="CN14" i="21"/>
  <c r="CR14" i="21"/>
  <c r="CV14" i="21"/>
  <c r="CZ14" i="21"/>
  <c r="GR14" i="21" s="1"/>
  <c r="DD14" i="21"/>
  <c r="DH14" i="21"/>
  <c r="GW14" i="21" s="1"/>
  <c r="DP14" i="21"/>
  <c r="GZ14" i="21" s="1"/>
  <c r="DT14" i="21"/>
  <c r="HB14" i="21" s="1"/>
  <c r="DX14" i="21"/>
  <c r="EB14" i="21"/>
  <c r="HG14" i="21" s="1"/>
  <c r="EF14" i="21"/>
  <c r="HI14" i="21" s="1"/>
  <c r="EJ14" i="21"/>
  <c r="HJ14" i="21" s="1"/>
  <c r="EN14" i="21"/>
  <c r="HM14" i="21" s="1"/>
  <c r="HL14" i="21"/>
  <c r="H15" i="21"/>
  <c r="EV15" i="21" s="1"/>
  <c r="L15" i="21"/>
  <c r="P15" i="21"/>
  <c r="FA15" i="21" s="1"/>
  <c r="T15" i="21"/>
  <c r="FC15" i="21" s="1"/>
  <c r="X15" i="21"/>
  <c r="FE15" i="21" s="1"/>
  <c r="AB15" i="21"/>
  <c r="FF15" i="21" s="1"/>
  <c r="AF15" i="21"/>
  <c r="AI15" i="21"/>
  <c r="AJ15" i="21" s="1"/>
  <c r="AN15" i="21"/>
  <c r="AR15" i="21"/>
  <c r="FN15" i="21" s="1"/>
  <c r="AV15" i="21"/>
  <c r="FQ15" i="21" s="1"/>
  <c r="AZ15" i="21"/>
  <c r="FS15" i="21" s="1"/>
  <c r="BD15" i="21"/>
  <c r="BH15" i="21"/>
  <c r="FW15" i="21" s="1"/>
  <c r="BL15" i="21"/>
  <c r="BO15" i="21"/>
  <c r="BP15" i="21" s="1"/>
  <c r="BT15" i="21"/>
  <c r="GB15" i="21" s="1"/>
  <c r="BX15" i="21"/>
  <c r="CB15" i="21"/>
  <c r="GF15" i="21" s="1"/>
  <c r="CF15" i="21"/>
  <c r="CJ15" i="21"/>
  <c r="GK15" i="21" s="1"/>
  <c r="CN15" i="21"/>
  <c r="GL15" i="21" s="1"/>
  <c r="CR15" i="21"/>
  <c r="GN15" i="21" s="1"/>
  <c r="CV15" i="21"/>
  <c r="GQ15" i="21" s="1"/>
  <c r="CZ15" i="21"/>
  <c r="GS15" i="21" s="1"/>
  <c r="DD15" i="21"/>
  <c r="GT15" i="21" s="1"/>
  <c r="DH15" i="21"/>
  <c r="DP15" i="21"/>
  <c r="HA15" i="21" s="1"/>
  <c r="DT15" i="21"/>
  <c r="DX15" i="21"/>
  <c r="EB15" i="21"/>
  <c r="EF15" i="21"/>
  <c r="HI15" i="21" s="1"/>
  <c r="EJ15" i="21"/>
  <c r="HJ15" i="21" s="1"/>
  <c r="EN15" i="21"/>
  <c r="HL15" i="21" s="1"/>
  <c r="H16" i="21"/>
  <c r="EW16" i="21" s="1"/>
  <c r="L16" i="21"/>
  <c r="EX16" i="21" s="1"/>
  <c r="P16" i="21"/>
  <c r="EZ16" i="21" s="1"/>
  <c r="T16" i="21"/>
  <c r="FC16" i="21" s="1"/>
  <c r="X16" i="21"/>
  <c r="FE16" i="21" s="1"/>
  <c r="AB16" i="21"/>
  <c r="FG16" i="21" s="1"/>
  <c r="AF16" i="21"/>
  <c r="FI16" i="21" s="1"/>
  <c r="AI16" i="21"/>
  <c r="AJ16" i="21" s="1"/>
  <c r="AN16" i="21"/>
  <c r="FM16" i="21" s="1"/>
  <c r="AR16" i="21"/>
  <c r="AV16" i="21"/>
  <c r="AZ16" i="21"/>
  <c r="BD16" i="21"/>
  <c r="BH16" i="21"/>
  <c r="BL16" i="21"/>
  <c r="BO16" i="21"/>
  <c r="BP16" i="21" s="1"/>
  <c r="FZ16" i="21" s="1"/>
  <c r="BT16" i="21"/>
  <c r="GB16" i="21" s="1"/>
  <c r="BX16" i="21"/>
  <c r="GD16" i="21" s="1"/>
  <c r="CB16" i="21"/>
  <c r="GF16" i="21" s="1"/>
  <c r="CF16" i="21"/>
  <c r="CJ16" i="21"/>
  <c r="CN16" i="21"/>
  <c r="GL16" i="21" s="1"/>
  <c r="CR16" i="21"/>
  <c r="GO16" i="21" s="1"/>
  <c r="CV16" i="21"/>
  <c r="GQ16" i="21" s="1"/>
  <c r="CZ16" i="21"/>
  <c r="GS16" i="21" s="1"/>
  <c r="DD16" i="21"/>
  <c r="GT16" i="21" s="1"/>
  <c r="DH16" i="21"/>
  <c r="GW16" i="21" s="1"/>
  <c r="DP16" i="21"/>
  <c r="HA16" i="21" s="1"/>
  <c r="DT16" i="21"/>
  <c r="DX16" i="21"/>
  <c r="HD16" i="21" s="1"/>
  <c r="EB16" i="21"/>
  <c r="EF16" i="21"/>
  <c r="HH16" i="21" s="1"/>
  <c r="EJ16" i="21"/>
  <c r="HJ16" i="21" s="1"/>
  <c r="EN16" i="21"/>
  <c r="HM16" i="21" s="1"/>
  <c r="H17" i="21"/>
  <c r="L17" i="21"/>
  <c r="EX17" i="21" s="1"/>
  <c r="P17" i="21"/>
  <c r="T17" i="21"/>
  <c r="FC17" i="21" s="1"/>
  <c r="X17" i="21"/>
  <c r="AB17" i="21"/>
  <c r="FF17" i="21" s="1"/>
  <c r="AF17" i="21"/>
  <c r="AI17" i="21"/>
  <c r="AJ17" i="21"/>
  <c r="FK17" i="21" s="1"/>
  <c r="AN17" i="21"/>
  <c r="AR17" i="21"/>
  <c r="FN17" i="21" s="1"/>
  <c r="AV17" i="21"/>
  <c r="AZ17" i="21"/>
  <c r="FR17" i="21" s="1"/>
  <c r="BD17" i="21"/>
  <c r="FU17" i="21" s="1"/>
  <c r="BH17" i="21"/>
  <c r="BL17" i="21"/>
  <c r="FY17" i="21" s="1"/>
  <c r="BO17" i="21"/>
  <c r="BP17" i="21" s="1"/>
  <c r="BT17" i="21"/>
  <c r="GB17" i="21" s="1"/>
  <c r="BX17" i="21"/>
  <c r="CB17" i="21"/>
  <c r="CF17" i="21"/>
  <c r="GH17" i="21" s="1"/>
  <c r="CJ17" i="21"/>
  <c r="GJ17" i="21" s="1"/>
  <c r="CN17" i="21"/>
  <c r="GL17" i="21" s="1"/>
  <c r="CR17" i="21"/>
  <c r="CV17" i="21"/>
  <c r="GP17" i="21" s="1"/>
  <c r="CZ17" i="21"/>
  <c r="DD17" i="21"/>
  <c r="DH17" i="21"/>
  <c r="GW17" i="21" s="1"/>
  <c r="DP17" i="21"/>
  <c r="GZ17" i="21" s="1"/>
  <c r="DT17" i="21"/>
  <c r="HC17" i="21" s="1"/>
  <c r="DX17" i="21"/>
  <c r="HD17" i="21" s="1"/>
  <c r="EB17" i="21"/>
  <c r="HF17" i="21" s="1"/>
  <c r="EF17" i="21"/>
  <c r="HH17" i="21" s="1"/>
  <c r="EJ17" i="21"/>
  <c r="HK17" i="21" s="1"/>
  <c r="EN17" i="21"/>
  <c r="HL17" i="21" s="1"/>
  <c r="H18" i="21"/>
  <c r="L18" i="21"/>
  <c r="P18" i="21"/>
  <c r="FA18" i="21" s="1"/>
  <c r="T18" i="21"/>
  <c r="FB18" i="21" s="1"/>
  <c r="X18" i="21"/>
  <c r="AB18" i="21"/>
  <c r="FG18" i="21" s="1"/>
  <c r="AF18" i="21"/>
  <c r="FH18" i="21" s="1"/>
  <c r="AI18" i="21"/>
  <c r="AJ18" i="21" s="1"/>
  <c r="AN18" i="21"/>
  <c r="FL18" i="21" s="1"/>
  <c r="AR18" i="21"/>
  <c r="FO18" i="21" s="1"/>
  <c r="AV18" i="21"/>
  <c r="FP18" i="21" s="1"/>
  <c r="AZ18" i="21"/>
  <c r="FS18" i="21" s="1"/>
  <c r="BD18" i="21"/>
  <c r="FT18" i="21" s="1"/>
  <c r="BH18" i="21"/>
  <c r="FW18" i="21" s="1"/>
  <c r="BL18" i="21"/>
  <c r="BO18" i="21"/>
  <c r="BP18" i="21" s="1"/>
  <c r="FZ18" i="21" s="1"/>
  <c r="BT18" i="21"/>
  <c r="GC18" i="21" s="1"/>
  <c r="BX18" i="21"/>
  <c r="GD18" i="21" s="1"/>
  <c r="CB18" i="21"/>
  <c r="GG18" i="21" s="1"/>
  <c r="CF18" i="21"/>
  <c r="GH18" i="21" s="1"/>
  <c r="CJ18" i="21"/>
  <c r="GJ18" i="21" s="1"/>
  <c r="CN18" i="21"/>
  <c r="GM18" i="21" s="1"/>
  <c r="CR18" i="21"/>
  <c r="GO18" i="21" s="1"/>
  <c r="CV18" i="21"/>
  <c r="GQ18" i="21" s="1"/>
  <c r="CZ18" i="21"/>
  <c r="GS18" i="21" s="1"/>
  <c r="DD18" i="21"/>
  <c r="GU18" i="21" s="1"/>
  <c r="DH18" i="21"/>
  <c r="GW18" i="21" s="1"/>
  <c r="DP18" i="21"/>
  <c r="HA18" i="21" s="1"/>
  <c r="DT18" i="21"/>
  <c r="HC18" i="21" s="1"/>
  <c r="DX18" i="21"/>
  <c r="HD18" i="21" s="1"/>
  <c r="EB18" i="21"/>
  <c r="HF18" i="21" s="1"/>
  <c r="EF18" i="21"/>
  <c r="EJ18" i="21"/>
  <c r="HK18" i="21" s="1"/>
  <c r="HJ18" i="21"/>
  <c r="EN18" i="21"/>
  <c r="HL18" i="21"/>
  <c r="H19" i="21"/>
  <c r="EW19" i="21" s="1"/>
  <c r="L19" i="21"/>
  <c r="EX19" i="21" s="1"/>
  <c r="P19" i="21"/>
  <c r="FA19" i="21" s="1"/>
  <c r="T19" i="21"/>
  <c r="X19" i="21"/>
  <c r="FE19" i="21" s="1"/>
  <c r="AB19" i="21"/>
  <c r="AF19" i="21"/>
  <c r="AI19" i="21"/>
  <c r="AJ19" i="21" s="1"/>
  <c r="FK19" i="21" s="1"/>
  <c r="AN19" i="21"/>
  <c r="FM19" i="21" s="1"/>
  <c r="AR19" i="21"/>
  <c r="AV19" i="21"/>
  <c r="AZ19" i="21"/>
  <c r="BD19" i="21"/>
  <c r="FU19" i="21" s="1"/>
  <c r="BH19" i="21"/>
  <c r="FV19" i="21" s="1"/>
  <c r="BL19" i="21"/>
  <c r="FY19" i="21" s="1"/>
  <c r="BO19" i="21"/>
  <c r="BP19" i="21" s="1"/>
  <c r="FZ19" i="21" s="1"/>
  <c r="BT19" i="21"/>
  <c r="GB19" i="21" s="1"/>
  <c r="BX19" i="21"/>
  <c r="CB19" i="21"/>
  <c r="GG19" i="21" s="1"/>
  <c r="GF19" i="21"/>
  <c r="CF19" i="21"/>
  <c r="GH19" i="21" s="1"/>
  <c r="CJ19" i="21"/>
  <c r="GJ19" i="21" s="1"/>
  <c r="CN19" i="21"/>
  <c r="GM19" i="21" s="1"/>
  <c r="CR19" i="21"/>
  <c r="GO19" i="21" s="1"/>
  <c r="CV19" i="21"/>
  <c r="GP19" i="21" s="1"/>
  <c r="GQ19" i="21"/>
  <c r="CZ19" i="21"/>
  <c r="DD19" i="21"/>
  <c r="DH19" i="21"/>
  <c r="GW19" i="21"/>
  <c r="DP19" i="21"/>
  <c r="GZ19" i="21"/>
  <c r="DT19" i="21"/>
  <c r="HC19" i="21"/>
  <c r="DX19" i="21"/>
  <c r="HD19" i="21"/>
  <c r="EB19" i="21"/>
  <c r="EF19" i="21"/>
  <c r="EJ19" i="21"/>
  <c r="HK19" i="21"/>
  <c r="EN19" i="21"/>
  <c r="H20" i="21"/>
  <c r="L20" i="21"/>
  <c r="EY20" i="21" s="1"/>
  <c r="P20" i="21"/>
  <c r="FA20" i="21" s="1"/>
  <c r="T20" i="21"/>
  <c r="FB20" i="21" s="1"/>
  <c r="X20" i="21"/>
  <c r="AB20" i="21"/>
  <c r="FG20" i="21" s="1"/>
  <c r="AF20" i="21"/>
  <c r="AI20" i="21"/>
  <c r="AJ20" i="21"/>
  <c r="FJ20" i="21" s="1"/>
  <c r="AN20" i="21"/>
  <c r="FL20" i="21" s="1"/>
  <c r="AR20" i="21"/>
  <c r="FN20" i="21" s="1"/>
  <c r="AV20" i="21"/>
  <c r="FQ20" i="21" s="1"/>
  <c r="AZ20" i="21"/>
  <c r="BD20" i="21"/>
  <c r="FU20" i="21"/>
  <c r="BH20" i="21"/>
  <c r="BL20" i="21"/>
  <c r="FX20" i="21" s="1"/>
  <c r="BO20" i="21"/>
  <c r="BP20" i="21" s="1"/>
  <c r="BT20" i="21"/>
  <c r="GC20" i="21" s="1"/>
  <c r="BX20" i="21"/>
  <c r="GE20" i="21" s="1"/>
  <c r="CB20" i="21"/>
  <c r="GF20" i="21" s="1"/>
  <c r="CF20" i="21"/>
  <c r="GH20" i="21" s="1"/>
  <c r="CJ20" i="21"/>
  <c r="CN20" i="21"/>
  <c r="GM20" i="21"/>
  <c r="CR20" i="21"/>
  <c r="GO20" i="21"/>
  <c r="CV20" i="21"/>
  <c r="GQ20" i="21"/>
  <c r="CZ20" i="21"/>
  <c r="DD20" i="21"/>
  <c r="DH20" i="21"/>
  <c r="DP20" i="21"/>
  <c r="HA20" i="21" s="1"/>
  <c r="DT20" i="21"/>
  <c r="HC20" i="21" s="1"/>
  <c r="DX20" i="21"/>
  <c r="HE20" i="21" s="1"/>
  <c r="EB20" i="21"/>
  <c r="HF20" i="21" s="1"/>
  <c r="EF20" i="21"/>
  <c r="HH20" i="21" s="1"/>
  <c r="EJ20" i="21"/>
  <c r="HK20" i="21" s="1"/>
  <c r="EN20" i="21"/>
  <c r="H21" i="21"/>
  <c r="EV21" i="21"/>
  <c r="L21" i="21"/>
  <c r="EX21" i="21"/>
  <c r="P21" i="21"/>
  <c r="EZ21" i="21"/>
  <c r="T21" i="21"/>
  <c r="X21" i="21"/>
  <c r="FD21" i="21" s="1"/>
  <c r="AB21" i="21"/>
  <c r="FG21" i="21" s="1"/>
  <c r="AF21" i="21"/>
  <c r="AI21" i="21"/>
  <c r="AJ21" i="21"/>
  <c r="FJ21" i="21" s="1"/>
  <c r="AN21" i="21"/>
  <c r="AR21" i="21"/>
  <c r="FO21" i="21" s="1"/>
  <c r="AV21" i="21"/>
  <c r="AZ21" i="21"/>
  <c r="FR21" i="21" s="1"/>
  <c r="BD21" i="21"/>
  <c r="FU21" i="21" s="1"/>
  <c r="BH21" i="21"/>
  <c r="FV21" i="21" s="1"/>
  <c r="BL21" i="21"/>
  <c r="FX21" i="21" s="1"/>
  <c r="BO21" i="21"/>
  <c r="BP21" i="21" s="1"/>
  <c r="FZ21" i="21" s="1"/>
  <c r="BT21" i="21"/>
  <c r="GB21" i="21" s="1"/>
  <c r="BX21" i="21"/>
  <c r="GE21" i="21" s="1"/>
  <c r="CB21" i="21"/>
  <c r="GF21" i="21" s="1"/>
  <c r="CF21" i="21"/>
  <c r="CJ21" i="21"/>
  <c r="GJ21" i="21" s="1"/>
  <c r="CN21" i="21"/>
  <c r="CR21" i="21"/>
  <c r="CV21" i="21"/>
  <c r="GQ21" i="21" s="1"/>
  <c r="CZ21" i="21"/>
  <c r="GR21" i="21" s="1"/>
  <c r="DD21" i="21"/>
  <c r="GU21" i="21" s="1"/>
  <c r="DH21" i="21"/>
  <c r="GW21" i="21" s="1"/>
  <c r="DP21" i="21"/>
  <c r="HA21" i="21" s="1"/>
  <c r="DT21" i="21"/>
  <c r="HB21" i="21" s="1"/>
  <c r="DX21" i="21"/>
  <c r="EB21" i="21"/>
  <c r="HG21" i="21"/>
  <c r="EF21" i="21"/>
  <c r="HI21" i="21"/>
  <c r="EJ21" i="21"/>
  <c r="HK21" i="21"/>
  <c r="EN21" i="21"/>
  <c r="HL21" i="21"/>
  <c r="H22" i="21"/>
  <c r="EW22" i="21" s="1"/>
  <c r="L22" i="21"/>
  <c r="EY22" i="21"/>
  <c r="P22" i="21"/>
  <c r="T22" i="21"/>
  <c r="FC22" i="21" s="1"/>
  <c r="X22" i="21"/>
  <c r="FD22" i="21" s="1"/>
  <c r="AB22" i="21"/>
  <c r="FF22" i="21" s="1"/>
  <c r="AF22" i="21"/>
  <c r="AI22" i="21"/>
  <c r="AJ22" i="21" s="1"/>
  <c r="FJ22" i="21" s="1"/>
  <c r="AN22" i="21"/>
  <c r="FM22" i="21" s="1"/>
  <c r="AR22" i="21"/>
  <c r="FN22" i="21" s="1"/>
  <c r="AV22" i="21"/>
  <c r="AZ22" i="21"/>
  <c r="FR22" i="21" s="1"/>
  <c r="BD22" i="21"/>
  <c r="FU22" i="21" s="1"/>
  <c r="BH22" i="21"/>
  <c r="FW22" i="21" s="1"/>
  <c r="BL22" i="21"/>
  <c r="FX22" i="21" s="1"/>
  <c r="BO22" i="21"/>
  <c r="BP22" i="21" s="1"/>
  <c r="BT22" i="21"/>
  <c r="GC22" i="21" s="1"/>
  <c r="BX22" i="21"/>
  <c r="CB22" i="21"/>
  <c r="CF22" i="21"/>
  <c r="GI22" i="21" s="1"/>
  <c r="CJ22" i="21"/>
  <c r="CN22" i="21"/>
  <c r="GL22" i="21" s="1"/>
  <c r="CR22" i="21"/>
  <c r="CV22" i="21"/>
  <c r="GQ22" i="21" s="1"/>
  <c r="CZ22" i="21"/>
  <c r="GS22" i="21" s="1"/>
  <c r="DD22" i="21"/>
  <c r="GU22" i="21" s="1"/>
  <c r="DH22" i="21"/>
  <c r="GW22" i="21" s="1"/>
  <c r="DP22" i="21"/>
  <c r="GZ22" i="21" s="1"/>
  <c r="DT22" i="21"/>
  <c r="HB22" i="21" s="1"/>
  <c r="DX22" i="21"/>
  <c r="HE22" i="21" s="1"/>
  <c r="EB22" i="21"/>
  <c r="HG22" i="21" s="1"/>
  <c r="EF22" i="21"/>
  <c r="HH22" i="21" s="1"/>
  <c r="EJ22" i="21"/>
  <c r="HJ22" i="21" s="1"/>
  <c r="EN22" i="21"/>
  <c r="HL22" i="21" s="1"/>
  <c r="H23" i="21"/>
  <c r="L23" i="21"/>
  <c r="EX23" i="21" s="1"/>
  <c r="P23" i="21"/>
  <c r="T23" i="21"/>
  <c r="FB23" i="21" s="1"/>
  <c r="X23" i="21"/>
  <c r="FE23" i="21" s="1"/>
  <c r="AB23" i="21"/>
  <c r="FF23" i="21" s="1"/>
  <c r="AF23" i="21"/>
  <c r="FH23" i="21" s="1"/>
  <c r="AI23" i="21"/>
  <c r="AJ23" i="21" s="1"/>
  <c r="FJ23" i="21" s="1"/>
  <c r="AN23" i="21"/>
  <c r="FL23" i="21" s="1"/>
  <c r="AR23" i="21"/>
  <c r="FN23" i="21" s="1"/>
  <c r="AV23" i="21"/>
  <c r="FP23" i="21" s="1"/>
  <c r="AZ23" i="21"/>
  <c r="FR23" i="21" s="1"/>
  <c r="BD23" i="21"/>
  <c r="BH23" i="21"/>
  <c r="BL23" i="21"/>
  <c r="FX23" i="21" s="1"/>
  <c r="BO23" i="21"/>
  <c r="BP23" i="21" s="1"/>
  <c r="BT23" i="21"/>
  <c r="GB23" i="21" s="1"/>
  <c r="BX23" i="21"/>
  <c r="GD23" i="21" s="1"/>
  <c r="CB23" i="21"/>
  <c r="GG23" i="21" s="1"/>
  <c r="CF23" i="21"/>
  <c r="GH23" i="21" s="1"/>
  <c r="CJ23" i="21"/>
  <c r="GJ23" i="21" s="1"/>
  <c r="CN23" i="21"/>
  <c r="GL23" i="21" s="1"/>
  <c r="CR23" i="21"/>
  <c r="CV23" i="21"/>
  <c r="GQ23" i="21" s="1"/>
  <c r="CZ23" i="21"/>
  <c r="GR23" i="21" s="1"/>
  <c r="DD23" i="21"/>
  <c r="GT23" i="21" s="1"/>
  <c r="DH23" i="21"/>
  <c r="GW23" i="21" s="1"/>
  <c r="DP23" i="21"/>
  <c r="DT23" i="21"/>
  <c r="HB23" i="21" s="1"/>
  <c r="DX23" i="21"/>
  <c r="HE23" i="21" s="1"/>
  <c r="EB23" i="21"/>
  <c r="HG23" i="21" s="1"/>
  <c r="EF23" i="21"/>
  <c r="HH23" i="21" s="1"/>
  <c r="EJ23" i="21"/>
  <c r="HJ23" i="21" s="1"/>
  <c r="EN23" i="21"/>
  <c r="HL23" i="21" s="1"/>
  <c r="H24" i="21"/>
  <c r="EW24" i="21" s="1"/>
  <c r="L24" i="21"/>
  <c r="P24" i="21"/>
  <c r="EZ24" i="21" s="1"/>
  <c r="T24" i="21"/>
  <c r="FC24" i="21" s="1"/>
  <c r="X24" i="21"/>
  <c r="AB24" i="21"/>
  <c r="AF24" i="21"/>
  <c r="FI24" i="21" s="1"/>
  <c r="AI24" i="21"/>
  <c r="AJ24" i="21" s="1"/>
  <c r="AN24" i="21"/>
  <c r="FM24" i="21" s="1"/>
  <c r="AR24" i="21"/>
  <c r="AV24" i="21"/>
  <c r="AZ24" i="21"/>
  <c r="FS24" i="21" s="1"/>
  <c r="BD24" i="21"/>
  <c r="FU24" i="21" s="1"/>
  <c r="BH24" i="21"/>
  <c r="FV24" i="21" s="1"/>
  <c r="BL24" i="21"/>
  <c r="FY24" i="21" s="1"/>
  <c r="BO24" i="21"/>
  <c r="BP24" i="21" s="1"/>
  <c r="BT24" i="21"/>
  <c r="GC24" i="21" s="1"/>
  <c r="BX24" i="21"/>
  <c r="GD24" i="21" s="1"/>
  <c r="CB24" i="21"/>
  <c r="GF24" i="21" s="1"/>
  <c r="CF24" i="21"/>
  <c r="CJ24" i="21"/>
  <c r="CN24" i="21"/>
  <c r="CR24" i="21"/>
  <c r="CV24" i="21"/>
  <c r="CZ24" i="21"/>
  <c r="DD24" i="21"/>
  <c r="GU24" i="21" s="1"/>
  <c r="DH24" i="21"/>
  <c r="GW24" i="21" s="1"/>
  <c r="DL24" i="21"/>
  <c r="GX24" i="21" s="1"/>
  <c r="DP24" i="21"/>
  <c r="HA24" i="21" s="1"/>
  <c r="DT24" i="21"/>
  <c r="HB24" i="21" s="1"/>
  <c r="DX24" i="21"/>
  <c r="HD24" i="21" s="1"/>
  <c r="EB24" i="21"/>
  <c r="HF24" i="21" s="1"/>
  <c r="EF24" i="21"/>
  <c r="HI24" i="21" s="1"/>
  <c r="EJ24" i="21"/>
  <c r="HK24" i="21" s="1"/>
  <c r="EN24" i="21"/>
  <c r="HL24" i="21" s="1"/>
  <c r="H25" i="21"/>
  <c r="L25" i="21"/>
  <c r="EY25" i="21" s="1"/>
  <c r="P25" i="21"/>
  <c r="T25" i="21"/>
  <c r="FB25" i="21" s="1"/>
  <c r="X25" i="21"/>
  <c r="FE25" i="21" s="1"/>
  <c r="AB25" i="21"/>
  <c r="FG25" i="21" s="1"/>
  <c r="AF25" i="21"/>
  <c r="FI25" i="21" s="1"/>
  <c r="AI25" i="21"/>
  <c r="AJ25" i="21" s="1"/>
  <c r="AN25" i="21"/>
  <c r="FL25" i="21" s="1"/>
  <c r="AR25" i="21"/>
  <c r="AV25" i="21"/>
  <c r="AZ25" i="21"/>
  <c r="FS25" i="21" s="1"/>
  <c r="BD25" i="21"/>
  <c r="FU25" i="21" s="1"/>
  <c r="BH25" i="21"/>
  <c r="FW25" i="21" s="1"/>
  <c r="BL25" i="21"/>
  <c r="FX25" i="21" s="1"/>
  <c r="BO25" i="21"/>
  <c r="BP25" i="21" s="1"/>
  <c r="GA25" i="21" s="1"/>
  <c r="BT25" i="21"/>
  <c r="GC25" i="21" s="1"/>
  <c r="BX25" i="21"/>
  <c r="GE25" i="21" s="1"/>
  <c r="CB25" i="21"/>
  <c r="GF25" i="21" s="1"/>
  <c r="CF25" i="21"/>
  <c r="GI25" i="21" s="1"/>
  <c r="CJ25" i="21"/>
  <c r="GJ25" i="21" s="1"/>
  <c r="CN25" i="21"/>
  <c r="CR25" i="21"/>
  <c r="GO25" i="21" s="1"/>
  <c r="CV25" i="21"/>
  <c r="GP25" i="21" s="1"/>
  <c r="CZ25" i="21"/>
  <c r="GS25" i="21" s="1"/>
  <c r="DD25" i="21"/>
  <c r="GU25" i="21" s="1"/>
  <c r="DH25" i="21"/>
  <c r="DP25" i="21"/>
  <c r="GZ25" i="21" s="1"/>
  <c r="DT25" i="21"/>
  <c r="HB25" i="21" s="1"/>
  <c r="DX25" i="21"/>
  <c r="HD25" i="21" s="1"/>
  <c r="EB25" i="21"/>
  <c r="HF25" i="21" s="1"/>
  <c r="EF25" i="21"/>
  <c r="HI25" i="21" s="1"/>
  <c r="EJ25" i="21"/>
  <c r="HJ25" i="21" s="1"/>
  <c r="EN25" i="21"/>
  <c r="H26" i="21"/>
  <c r="EW26" i="21" s="1"/>
  <c r="L26" i="21"/>
  <c r="P26" i="21"/>
  <c r="FA26" i="21" s="1"/>
  <c r="T26" i="21"/>
  <c r="X26" i="21"/>
  <c r="FE26" i="21" s="1"/>
  <c r="AB26" i="21"/>
  <c r="FG26" i="21" s="1"/>
  <c r="AF26" i="21"/>
  <c r="FH26" i="21" s="1"/>
  <c r="AI26" i="21"/>
  <c r="AJ26" i="21" s="1"/>
  <c r="AN26" i="21"/>
  <c r="FL26" i="21" s="1"/>
  <c r="AR26" i="21"/>
  <c r="AV26" i="21"/>
  <c r="FQ26" i="21" s="1"/>
  <c r="AZ26" i="21"/>
  <c r="BD26" i="21"/>
  <c r="BH26" i="21"/>
  <c r="BL26" i="21"/>
  <c r="BO26" i="21"/>
  <c r="BP26" i="21" s="1"/>
  <c r="GA26" i="21" s="1"/>
  <c r="BT26" i="21"/>
  <c r="GB26" i="21" s="1"/>
  <c r="BX26" i="21"/>
  <c r="GD26" i="21" s="1"/>
  <c r="CB26" i="21"/>
  <c r="GF26" i="21" s="1"/>
  <c r="CF26" i="21"/>
  <c r="GH26" i="21" s="1"/>
  <c r="CJ26" i="21"/>
  <c r="CN26" i="21"/>
  <c r="GM26" i="21" s="1"/>
  <c r="CR26" i="21"/>
  <c r="GN26" i="21" s="1"/>
  <c r="CV26" i="21"/>
  <c r="CZ26" i="21"/>
  <c r="DD26" i="21"/>
  <c r="GU26" i="21" s="1"/>
  <c r="DH26" i="21"/>
  <c r="DP26" i="21"/>
  <c r="HA26" i="21" s="1"/>
  <c r="DT26" i="21"/>
  <c r="DX26" i="21"/>
  <c r="HD26" i="21" s="1"/>
  <c r="EB26" i="21"/>
  <c r="HG26" i="21" s="1"/>
  <c r="EF26" i="21"/>
  <c r="HI26" i="21" s="1"/>
  <c r="EJ26" i="21"/>
  <c r="HJ26" i="21" s="1"/>
  <c r="EN26" i="21"/>
  <c r="HM26" i="21" s="1"/>
  <c r="H27" i="21"/>
  <c r="L27" i="21"/>
  <c r="EY27" i="21" s="1"/>
  <c r="HT27" i="21" s="1"/>
  <c r="P27" i="21"/>
  <c r="T27" i="21"/>
  <c r="FC27" i="21" s="1"/>
  <c r="X27" i="21"/>
  <c r="AB27" i="21"/>
  <c r="FG27" i="21" s="1"/>
  <c r="AF27" i="21"/>
  <c r="FH27" i="21" s="1"/>
  <c r="AI27" i="21"/>
  <c r="AJ27" i="21" s="1"/>
  <c r="FJ27" i="21" s="1"/>
  <c r="AN27" i="21"/>
  <c r="FL27" i="21" s="1"/>
  <c r="AR27" i="21"/>
  <c r="FO27" i="21" s="1"/>
  <c r="AV27" i="21"/>
  <c r="AZ27" i="21"/>
  <c r="FS27" i="21" s="1"/>
  <c r="BD27" i="21"/>
  <c r="FT27" i="21" s="1"/>
  <c r="BH27" i="21"/>
  <c r="BL27" i="21"/>
  <c r="FY27" i="21" s="1"/>
  <c r="BO27" i="21"/>
  <c r="BP27" i="21" s="1"/>
  <c r="BT27" i="21"/>
  <c r="GB27" i="21" s="1"/>
  <c r="BX27" i="21"/>
  <c r="GD27" i="21" s="1"/>
  <c r="CB27" i="21"/>
  <c r="CF27" i="21"/>
  <c r="GI27" i="21" s="1"/>
  <c r="CJ27" i="21"/>
  <c r="GK27" i="21" s="1"/>
  <c r="CN27" i="21"/>
  <c r="GM27" i="21"/>
  <c r="CR27" i="21"/>
  <c r="GO27" i="21"/>
  <c r="CV27" i="21"/>
  <c r="GQ27" i="21"/>
  <c r="CZ27" i="21"/>
  <c r="GS27" i="21"/>
  <c r="DD27" i="21"/>
  <c r="DH27" i="21"/>
  <c r="GV27" i="21" s="1"/>
  <c r="DP27" i="21"/>
  <c r="DT27" i="21"/>
  <c r="HB27" i="21" s="1"/>
  <c r="DX27" i="21"/>
  <c r="EB27" i="21"/>
  <c r="HF27" i="21" s="1"/>
  <c r="EF27" i="21"/>
  <c r="HI27" i="21" s="1"/>
  <c r="EJ27" i="21"/>
  <c r="HK27" i="21" s="1"/>
  <c r="EN27" i="21"/>
  <c r="HL27" i="21" s="1"/>
  <c r="ET29" i="21"/>
  <c r="EN7" i="21"/>
  <c r="EJ7" i="21"/>
  <c r="HK7" i="21" s="1"/>
  <c r="EF7" i="21"/>
  <c r="HI7" i="21" s="1"/>
  <c r="EB7" i="21"/>
  <c r="HF7" i="21" s="1"/>
  <c r="DX7" i="21"/>
  <c r="DT7" i="21"/>
  <c r="DP7" i="21"/>
  <c r="CB7" i="21"/>
  <c r="GG7" i="21" s="1"/>
  <c r="BX7" i="21"/>
  <c r="GD7" i="21" s="1"/>
  <c r="BT7" i="21"/>
  <c r="GC7" i="21" s="1"/>
  <c r="BO7" i="21"/>
  <c r="BP7" i="21" s="1"/>
  <c r="BL7" i="21"/>
  <c r="FY7" i="21" s="1"/>
  <c r="BH7" i="21"/>
  <c r="BD7" i="21"/>
  <c r="FU7" i="21" s="1"/>
  <c r="AZ7" i="21"/>
  <c r="FR7" i="21" s="1"/>
  <c r="AV7" i="21"/>
  <c r="FP7" i="21" s="1"/>
  <c r="AR7" i="21"/>
  <c r="AN7" i="21"/>
  <c r="AI7" i="21"/>
  <c r="AJ7" i="21" s="1"/>
  <c r="FK7" i="21" s="1"/>
  <c r="AF7" i="21"/>
  <c r="AB7" i="21"/>
  <c r="FF7" i="21" s="1"/>
  <c r="X7" i="21"/>
  <c r="T7" i="21"/>
  <c r="FC7" i="21" s="1"/>
  <c r="P7" i="21"/>
  <c r="EZ7" i="21" s="1"/>
  <c r="L7" i="21"/>
  <c r="H7" i="21"/>
  <c r="EW7" i="21" s="1"/>
  <c r="DH8" i="12"/>
  <c r="GV8" i="12" s="1"/>
  <c r="DP8" i="12"/>
  <c r="DT8" i="12"/>
  <c r="HB8" i="12" s="1"/>
  <c r="DX8" i="12"/>
  <c r="HE8" i="12" s="1"/>
  <c r="EB8" i="12"/>
  <c r="HF8" i="12" s="1"/>
  <c r="EF8" i="12"/>
  <c r="HH8" i="12" s="1"/>
  <c r="EJ8" i="12"/>
  <c r="HJ8" i="12" s="1"/>
  <c r="EN8" i="12"/>
  <c r="HL8" i="12" s="1"/>
  <c r="DH9" i="12"/>
  <c r="GV9" i="12" s="1"/>
  <c r="DP9" i="12"/>
  <c r="GZ9" i="12" s="1"/>
  <c r="DT9" i="12"/>
  <c r="HC9" i="12" s="1"/>
  <c r="DX9" i="12"/>
  <c r="HE9" i="12" s="1"/>
  <c r="EB9" i="12"/>
  <c r="HF9" i="12" s="1"/>
  <c r="EF9" i="12"/>
  <c r="EJ9" i="12"/>
  <c r="HJ9" i="12" s="1"/>
  <c r="EN9" i="12"/>
  <c r="HM9" i="12" s="1"/>
  <c r="DH10" i="12"/>
  <c r="DP10" i="12"/>
  <c r="GZ10" i="12" s="1"/>
  <c r="DT10" i="12"/>
  <c r="HC10" i="12" s="1"/>
  <c r="DX10" i="12"/>
  <c r="HD10" i="12" s="1"/>
  <c r="EB10" i="12"/>
  <c r="HF10" i="12" s="1"/>
  <c r="EF10" i="12"/>
  <c r="EJ10" i="12"/>
  <c r="HK10" i="12" s="1"/>
  <c r="EN10" i="12"/>
  <c r="HM10" i="12" s="1"/>
  <c r="DH11" i="12"/>
  <c r="GW11" i="12" s="1"/>
  <c r="DP11" i="12"/>
  <c r="HA11" i="12" s="1"/>
  <c r="DT11" i="12"/>
  <c r="DX11" i="12"/>
  <c r="HE11" i="12" s="1"/>
  <c r="EB11" i="12"/>
  <c r="EF11" i="12"/>
  <c r="HI11" i="12" s="1"/>
  <c r="EJ11" i="12"/>
  <c r="HK11" i="12" s="1"/>
  <c r="EN11" i="12"/>
  <c r="HM11" i="12" s="1"/>
  <c r="DH12" i="12"/>
  <c r="DP12" i="12"/>
  <c r="GZ12" i="12" s="1"/>
  <c r="DT12" i="12"/>
  <c r="DX12" i="12"/>
  <c r="HE12" i="12" s="1"/>
  <c r="EB12" i="12"/>
  <c r="HG12" i="12" s="1"/>
  <c r="EF12" i="12"/>
  <c r="HH12" i="12" s="1"/>
  <c r="EJ12" i="12"/>
  <c r="HJ12" i="12" s="1"/>
  <c r="EN12" i="12"/>
  <c r="HM12" i="12" s="1"/>
  <c r="DH13" i="12"/>
  <c r="GV13" i="12" s="1"/>
  <c r="DP13" i="12"/>
  <c r="GZ13" i="12" s="1"/>
  <c r="DT13" i="12"/>
  <c r="HB13" i="12" s="1"/>
  <c r="DX13" i="12"/>
  <c r="HD13" i="12" s="1"/>
  <c r="EB13" i="12"/>
  <c r="HF13" i="12" s="1"/>
  <c r="EF13" i="12"/>
  <c r="HI13" i="12" s="1"/>
  <c r="EJ13" i="12"/>
  <c r="HK13" i="12" s="1"/>
  <c r="EN13" i="12"/>
  <c r="HL13" i="12" s="1"/>
  <c r="DH14" i="12"/>
  <c r="DP14" i="12"/>
  <c r="HA14" i="12" s="1"/>
  <c r="DT14" i="12"/>
  <c r="HC14" i="12" s="1"/>
  <c r="DX14" i="12"/>
  <c r="HE14" i="12" s="1"/>
  <c r="EB14" i="12"/>
  <c r="HF14" i="12" s="1"/>
  <c r="EF14" i="12"/>
  <c r="HI14" i="12" s="1"/>
  <c r="EJ14" i="12"/>
  <c r="HJ14" i="12" s="1"/>
  <c r="EN14" i="12"/>
  <c r="HM14" i="12" s="1"/>
  <c r="DH15" i="12"/>
  <c r="GW15" i="12" s="1"/>
  <c r="DP15" i="12"/>
  <c r="DT15" i="12"/>
  <c r="DX15" i="12"/>
  <c r="HE15" i="12" s="1"/>
  <c r="EB15" i="12"/>
  <c r="HG15" i="12" s="1"/>
  <c r="EF15" i="12"/>
  <c r="HH15" i="12" s="1"/>
  <c r="EJ15" i="12"/>
  <c r="HJ15" i="12" s="1"/>
  <c r="EN15" i="12"/>
  <c r="HL15" i="12" s="1"/>
  <c r="DH16" i="12"/>
  <c r="GV16" i="12" s="1"/>
  <c r="DP16" i="12"/>
  <c r="GZ16" i="12" s="1"/>
  <c r="DT16" i="12"/>
  <c r="HC16" i="12" s="1"/>
  <c r="DX16" i="12"/>
  <c r="HE16" i="12" s="1"/>
  <c r="EB16" i="12"/>
  <c r="HG16" i="12" s="1"/>
  <c r="EF16" i="12"/>
  <c r="EJ16" i="12"/>
  <c r="HK16" i="12" s="1"/>
  <c r="EN16" i="12"/>
  <c r="HL16" i="12" s="1"/>
  <c r="DH17" i="12"/>
  <c r="GW17" i="12" s="1"/>
  <c r="DP17" i="12"/>
  <c r="GZ17" i="12" s="1"/>
  <c r="DT17" i="12"/>
  <c r="HC17" i="12" s="1"/>
  <c r="DX17" i="12"/>
  <c r="EB17" i="12"/>
  <c r="EF17" i="12"/>
  <c r="EJ17" i="12"/>
  <c r="EN17" i="12"/>
  <c r="HM17" i="12" s="1"/>
  <c r="CZ18" i="12"/>
  <c r="GR18" i="12" s="1"/>
  <c r="DH18" i="12"/>
  <c r="DP18" i="12"/>
  <c r="DT18" i="12"/>
  <c r="DX18" i="12"/>
  <c r="HE18" i="12" s="1"/>
  <c r="EB18" i="12"/>
  <c r="EF18" i="12"/>
  <c r="HI18" i="12" s="1"/>
  <c r="EJ18" i="12"/>
  <c r="HK18" i="12" s="1"/>
  <c r="EN18" i="12"/>
  <c r="HL18" i="12" s="1"/>
  <c r="DH19" i="12"/>
  <c r="DP19" i="12"/>
  <c r="DT19" i="12"/>
  <c r="HB19" i="12" s="1"/>
  <c r="DX19" i="12"/>
  <c r="EB19" i="12"/>
  <c r="HF19" i="12" s="1"/>
  <c r="EF19" i="12"/>
  <c r="EJ19" i="12"/>
  <c r="EN19" i="12"/>
  <c r="HL19" i="12" s="1"/>
  <c r="DH20" i="12"/>
  <c r="GW20" i="12" s="1"/>
  <c r="DP20" i="12"/>
  <c r="DT20" i="12"/>
  <c r="HB20" i="12" s="1"/>
  <c r="DX20" i="12"/>
  <c r="EB20" i="12"/>
  <c r="HG20" i="12" s="1"/>
  <c r="EF20" i="12"/>
  <c r="HH20" i="12" s="1"/>
  <c r="EJ20" i="12"/>
  <c r="EN20" i="12"/>
  <c r="HM20" i="12" s="1"/>
  <c r="DH21" i="12"/>
  <c r="GV21" i="12" s="1"/>
  <c r="DP21" i="12"/>
  <c r="HA21" i="12" s="1"/>
  <c r="DT21" i="12"/>
  <c r="HB21" i="12" s="1"/>
  <c r="DX21" i="12"/>
  <c r="HD21" i="12" s="1"/>
  <c r="EB21" i="12"/>
  <c r="EF21" i="12"/>
  <c r="HI21" i="12"/>
  <c r="EJ21" i="12"/>
  <c r="EN21" i="12"/>
  <c r="DH22" i="12"/>
  <c r="GW22" i="12"/>
  <c r="DP22" i="12"/>
  <c r="DT22" i="12"/>
  <c r="HC22" i="12" s="1"/>
  <c r="DX22" i="12"/>
  <c r="HE22" i="12" s="1"/>
  <c r="EB22" i="12"/>
  <c r="HF22" i="12" s="1"/>
  <c r="EF22" i="12"/>
  <c r="HH22" i="12" s="1"/>
  <c r="EJ22" i="12"/>
  <c r="HJ22" i="12" s="1"/>
  <c r="EN22" i="12"/>
  <c r="HL22" i="12" s="1"/>
  <c r="DH23" i="12"/>
  <c r="DP23" i="12"/>
  <c r="HA23" i="12" s="1"/>
  <c r="DT23" i="12"/>
  <c r="DX23" i="12"/>
  <c r="HD23" i="12" s="1"/>
  <c r="EB23" i="12"/>
  <c r="HG23" i="12" s="1"/>
  <c r="EF23" i="12"/>
  <c r="HI23" i="12" s="1"/>
  <c r="EJ23" i="12"/>
  <c r="EN23" i="12"/>
  <c r="DH24" i="12"/>
  <c r="DP24" i="12"/>
  <c r="GZ24" i="12" s="1"/>
  <c r="DT24" i="12"/>
  <c r="HB24" i="12" s="1"/>
  <c r="DX24" i="12"/>
  <c r="HE24" i="12" s="1"/>
  <c r="EB24" i="12"/>
  <c r="HF24" i="12" s="1"/>
  <c r="EF24" i="12"/>
  <c r="HI24" i="12" s="1"/>
  <c r="EJ24" i="12"/>
  <c r="HJ24" i="12" s="1"/>
  <c r="EN24" i="12"/>
  <c r="HM24" i="12" s="1"/>
  <c r="DH25" i="12"/>
  <c r="DP25" i="12"/>
  <c r="HA25" i="12" s="1"/>
  <c r="DT25" i="12"/>
  <c r="DX25" i="12"/>
  <c r="HD25" i="12" s="1"/>
  <c r="EB25" i="12"/>
  <c r="EF25" i="12"/>
  <c r="HH25" i="12" s="1"/>
  <c r="EJ25" i="12"/>
  <c r="EN25" i="12"/>
  <c r="HL25" i="12" s="1"/>
  <c r="DH26" i="12"/>
  <c r="DP26" i="12"/>
  <c r="GZ26" i="12" s="1"/>
  <c r="DT26" i="12"/>
  <c r="HC26" i="12" s="1"/>
  <c r="DX26" i="12"/>
  <c r="HE26" i="12" s="1"/>
  <c r="EB26" i="12"/>
  <c r="HF26" i="12" s="1"/>
  <c r="EF26" i="12"/>
  <c r="HI26" i="12" s="1"/>
  <c r="EJ26" i="12"/>
  <c r="EN26" i="12"/>
  <c r="HM26" i="12" s="1"/>
  <c r="DH27" i="12"/>
  <c r="DP27" i="12"/>
  <c r="HA27" i="12" s="1"/>
  <c r="DT27" i="12"/>
  <c r="HC27" i="12" s="1"/>
  <c r="DX27" i="12"/>
  <c r="HE27" i="12" s="1"/>
  <c r="EB27" i="12"/>
  <c r="EF27" i="12"/>
  <c r="HH27" i="12" s="1"/>
  <c r="EJ27" i="12"/>
  <c r="EN27" i="12"/>
  <c r="HL27" i="12" s="1"/>
  <c r="DH28" i="12"/>
  <c r="GW28" i="12" s="1"/>
  <c r="DP28" i="12"/>
  <c r="GZ28" i="12" s="1"/>
  <c r="DT28" i="12"/>
  <c r="HB28" i="12" s="1"/>
  <c r="DX28" i="12"/>
  <c r="HE28" i="12" s="1"/>
  <c r="EB28" i="12"/>
  <c r="HF28" i="12" s="1"/>
  <c r="EF28" i="12"/>
  <c r="HH28" i="12" s="1"/>
  <c r="EJ28" i="12"/>
  <c r="HK28" i="12" s="1"/>
  <c r="EN28" i="12"/>
  <c r="HM28" i="12" s="1"/>
  <c r="DH29" i="12"/>
  <c r="GW29" i="12" s="1"/>
  <c r="DP29" i="12"/>
  <c r="HA29" i="12" s="1"/>
  <c r="DT29" i="12"/>
  <c r="HC29" i="12" s="1"/>
  <c r="DX29" i="12"/>
  <c r="HE29" i="12" s="1"/>
  <c r="EB29" i="12"/>
  <c r="HF29" i="12" s="1"/>
  <c r="EF29" i="12"/>
  <c r="HH29" i="12" s="1"/>
  <c r="EJ29" i="12"/>
  <c r="HJ29" i="12" s="1"/>
  <c r="EN29" i="12"/>
  <c r="HL29" i="12" s="1"/>
  <c r="DH30" i="12"/>
  <c r="DP30" i="12"/>
  <c r="GZ30" i="12" s="1"/>
  <c r="DT30" i="12"/>
  <c r="HC30" i="12" s="1"/>
  <c r="DX30" i="12"/>
  <c r="HE30" i="12" s="1"/>
  <c r="EB30" i="12"/>
  <c r="HG30" i="12" s="1"/>
  <c r="EF30" i="12"/>
  <c r="HH30" i="12" s="1"/>
  <c r="EJ30" i="12"/>
  <c r="HK30" i="12" s="1"/>
  <c r="EN30" i="12"/>
  <c r="DH31" i="12"/>
  <c r="DP31" i="12"/>
  <c r="DT31" i="12"/>
  <c r="HB31" i="12" s="1"/>
  <c r="DX31" i="12"/>
  <c r="HE31" i="12" s="1"/>
  <c r="EB31" i="12"/>
  <c r="HF31" i="12" s="1"/>
  <c r="EF31" i="12"/>
  <c r="EJ31" i="12"/>
  <c r="HK31" i="12" s="1"/>
  <c r="EN31" i="12"/>
  <c r="DH32" i="12"/>
  <c r="GV32" i="12" s="1"/>
  <c r="DP32" i="12"/>
  <c r="GZ32" i="12" s="1"/>
  <c r="DT32" i="12"/>
  <c r="HB32" i="12" s="1"/>
  <c r="DX32" i="12"/>
  <c r="HE32" i="12" s="1"/>
  <c r="EB32" i="12"/>
  <c r="EF32" i="12"/>
  <c r="HH32" i="12" s="1"/>
  <c r="EJ32" i="12"/>
  <c r="HK32" i="12" s="1"/>
  <c r="EN32" i="12"/>
  <c r="HM32" i="12" s="1"/>
  <c r="DH33" i="12"/>
  <c r="GV33" i="12" s="1"/>
  <c r="DP33" i="12"/>
  <c r="DT33" i="12"/>
  <c r="HB33" i="12" s="1"/>
  <c r="DX33" i="12"/>
  <c r="EB33" i="12"/>
  <c r="HG33" i="12" s="1"/>
  <c r="EF33" i="12"/>
  <c r="HH33" i="12" s="1"/>
  <c r="EJ33" i="12"/>
  <c r="HJ33" i="12" s="1"/>
  <c r="EN33" i="12"/>
  <c r="HM33" i="12" s="1"/>
  <c r="DH34" i="12"/>
  <c r="DP34" i="12"/>
  <c r="GZ34" i="12" s="1"/>
  <c r="DT34" i="12"/>
  <c r="DX34" i="12"/>
  <c r="HE34" i="12" s="1"/>
  <c r="EB34" i="12"/>
  <c r="HG34" i="12" s="1"/>
  <c r="EF34" i="12"/>
  <c r="HH34" i="12" s="1"/>
  <c r="EJ34" i="12"/>
  <c r="HK34" i="12" s="1"/>
  <c r="EN34" i="12"/>
  <c r="HL34" i="12" s="1"/>
  <c r="DH35" i="12"/>
  <c r="DP35" i="12"/>
  <c r="DT35" i="12"/>
  <c r="HC35" i="12" s="1"/>
  <c r="DX35" i="12"/>
  <c r="HE35" i="12" s="1"/>
  <c r="EB35" i="12"/>
  <c r="HF35" i="12" s="1"/>
  <c r="EF35" i="12"/>
  <c r="HH35" i="12" s="1"/>
  <c r="EJ35" i="12"/>
  <c r="HK35" i="12" s="1"/>
  <c r="EN35" i="12"/>
  <c r="HL35" i="12" s="1"/>
  <c r="DH36" i="12"/>
  <c r="DP36" i="12"/>
  <c r="HA36" i="12" s="1"/>
  <c r="DT36" i="12"/>
  <c r="HB36" i="12" s="1"/>
  <c r="DX36" i="12"/>
  <c r="HD36" i="12" s="1"/>
  <c r="EB36" i="12"/>
  <c r="HG36" i="12" s="1"/>
  <c r="EF36" i="12"/>
  <c r="HH36" i="12" s="1"/>
  <c r="EJ36" i="12"/>
  <c r="HJ36" i="12" s="1"/>
  <c r="EN36" i="12"/>
  <c r="HM36" i="12" s="1"/>
  <c r="DH37" i="12"/>
  <c r="DP37" i="12"/>
  <c r="HA37" i="12" s="1"/>
  <c r="DT37" i="12"/>
  <c r="HB37" i="12" s="1"/>
  <c r="DX37" i="12"/>
  <c r="EB37" i="12"/>
  <c r="HF37" i="12" s="1"/>
  <c r="EF37" i="12"/>
  <c r="HH37" i="12" s="1"/>
  <c r="EJ37" i="12"/>
  <c r="HJ37" i="12" s="1"/>
  <c r="EN37" i="12"/>
  <c r="HM37" i="12" s="1"/>
  <c r="DH38" i="12"/>
  <c r="GV38" i="12" s="1"/>
  <c r="DP38" i="12"/>
  <c r="HA38" i="12" s="1"/>
  <c r="DT38" i="12"/>
  <c r="DX38" i="12"/>
  <c r="HD38" i="12" s="1"/>
  <c r="EB38" i="12"/>
  <c r="HG38" i="12" s="1"/>
  <c r="EF38" i="12"/>
  <c r="HI38" i="12" s="1"/>
  <c r="EJ38" i="12"/>
  <c r="HJ38" i="12" s="1"/>
  <c r="EN38" i="12"/>
  <c r="DH39" i="12"/>
  <c r="DP39" i="12"/>
  <c r="GZ39" i="12" s="1"/>
  <c r="DT39" i="12"/>
  <c r="DX39" i="12"/>
  <c r="EB39" i="12"/>
  <c r="HG39" i="12" s="1"/>
  <c r="EF39" i="12"/>
  <c r="EJ39" i="12"/>
  <c r="HJ39" i="12" s="1"/>
  <c r="EN39" i="12"/>
  <c r="HL39" i="12" s="1"/>
  <c r="DH40" i="12"/>
  <c r="GW40" i="12" s="1"/>
  <c r="DP40" i="12"/>
  <c r="HA40" i="12" s="1"/>
  <c r="DT40" i="12"/>
  <c r="HB40" i="12" s="1"/>
  <c r="DX40" i="12"/>
  <c r="EB40" i="12"/>
  <c r="EF40" i="12"/>
  <c r="HH40" i="12" s="1"/>
  <c r="EJ40" i="12"/>
  <c r="HK40" i="12" s="1"/>
  <c r="EN40" i="12"/>
  <c r="DH41" i="12"/>
  <c r="GV41" i="12" s="1"/>
  <c r="DP41" i="12"/>
  <c r="GZ41" i="12" s="1"/>
  <c r="DT41" i="12"/>
  <c r="HB41" i="12" s="1"/>
  <c r="DX41" i="12"/>
  <c r="EB41" i="12"/>
  <c r="EF41" i="12"/>
  <c r="HH41" i="12" s="1"/>
  <c r="EJ41" i="12"/>
  <c r="HK41" i="12" s="1"/>
  <c r="EN41" i="12"/>
  <c r="DH42" i="12"/>
  <c r="DP42" i="12"/>
  <c r="GZ42" i="12" s="1"/>
  <c r="DT42" i="12"/>
  <c r="HB42" i="12" s="1"/>
  <c r="DX42" i="12"/>
  <c r="HD42" i="12" s="1"/>
  <c r="EB42" i="12"/>
  <c r="HG42" i="12" s="1"/>
  <c r="EF42" i="12"/>
  <c r="HH42" i="12" s="1"/>
  <c r="EJ42" i="12"/>
  <c r="HJ42" i="12" s="1"/>
  <c r="EN42" i="12"/>
  <c r="HL42" i="12" s="1"/>
  <c r="DH43" i="12"/>
  <c r="GW43" i="12" s="1"/>
  <c r="DP43" i="12"/>
  <c r="HA43" i="12" s="1"/>
  <c r="DT43" i="12"/>
  <c r="HC43" i="12" s="1"/>
  <c r="DX43" i="12"/>
  <c r="EB43" i="12"/>
  <c r="HF43" i="12" s="1"/>
  <c r="EF43" i="12"/>
  <c r="HH43" i="12" s="1"/>
  <c r="EJ43" i="12"/>
  <c r="EN43" i="12"/>
  <c r="DH44" i="12"/>
  <c r="GV44" i="12" s="1"/>
  <c r="DP44" i="12"/>
  <c r="GZ44" i="12" s="1"/>
  <c r="HX44" i="12" s="1"/>
  <c r="DT44" i="12"/>
  <c r="DX44" i="12"/>
  <c r="HD44" i="12" s="1"/>
  <c r="EB44" i="12"/>
  <c r="HF44" i="12" s="1"/>
  <c r="EF44" i="12"/>
  <c r="EJ44" i="12"/>
  <c r="EN44" i="12"/>
  <c r="HM44" i="12" s="1"/>
  <c r="EN7" i="12"/>
  <c r="HM7" i="12" s="1"/>
  <c r="EJ7" i="12"/>
  <c r="HK7" i="12" s="1"/>
  <c r="EF7" i="12"/>
  <c r="HI7" i="12" s="1"/>
  <c r="EB7" i="12"/>
  <c r="HG7" i="12" s="1"/>
  <c r="DX7" i="12"/>
  <c r="DT7" i="12"/>
  <c r="HC7" i="12" s="1"/>
  <c r="DP7" i="12"/>
  <c r="DH7" i="12"/>
  <c r="CB8" i="12"/>
  <c r="CB9" i="12"/>
  <c r="GG9" i="12" s="1"/>
  <c r="CB10" i="12"/>
  <c r="CB11" i="12"/>
  <c r="GG11" i="12" s="1"/>
  <c r="CB12" i="12"/>
  <c r="GF12" i="12" s="1"/>
  <c r="CB13" i="12"/>
  <c r="GG13" i="12" s="1"/>
  <c r="CB14" i="12"/>
  <c r="CB15" i="12"/>
  <c r="CB16" i="12"/>
  <c r="CB17" i="12"/>
  <c r="GF17" i="12" s="1"/>
  <c r="CB18" i="12"/>
  <c r="GG18" i="12" s="1"/>
  <c r="CB19" i="12"/>
  <c r="CB20" i="12"/>
  <c r="CB21" i="12"/>
  <c r="GF21" i="12" s="1"/>
  <c r="CB22" i="12"/>
  <c r="CB23" i="12"/>
  <c r="CB24" i="12"/>
  <c r="CB25" i="12"/>
  <c r="GG25" i="12" s="1"/>
  <c r="CB26" i="12"/>
  <c r="GF26" i="12" s="1"/>
  <c r="CB27" i="12"/>
  <c r="GG27" i="12" s="1"/>
  <c r="CB28" i="12"/>
  <c r="GG28" i="12" s="1"/>
  <c r="CB29" i="12"/>
  <c r="GF29" i="12" s="1"/>
  <c r="CB30" i="12"/>
  <c r="CB31" i="12"/>
  <c r="GF31" i="12" s="1"/>
  <c r="CB32" i="12"/>
  <c r="CB33" i="12"/>
  <c r="GF33" i="12" s="1"/>
  <c r="CB34" i="12"/>
  <c r="CB35" i="12"/>
  <c r="GF35" i="12" s="1"/>
  <c r="CB36" i="12"/>
  <c r="GG36" i="12" s="1"/>
  <c r="CB37" i="12"/>
  <c r="CB38" i="12"/>
  <c r="GF38" i="12" s="1"/>
  <c r="CB39" i="12"/>
  <c r="GG39" i="12" s="1"/>
  <c r="CB40" i="12"/>
  <c r="GF40" i="12" s="1"/>
  <c r="CB41" i="12"/>
  <c r="CB42" i="12"/>
  <c r="GG42" i="12" s="1"/>
  <c r="CB43" i="12"/>
  <c r="GF43" i="12" s="1"/>
  <c r="CB44" i="12"/>
  <c r="GF44" i="12"/>
  <c r="CB7" i="12"/>
  <c r="GF7" i="12" s="1"/>
  <c r="BX8" i="12"/>
  <c r="GD8" i="12" s="1"/>
  <c r="BX9" i="12"/>
  <c r="GE9" i="12" s="1"/>
  <c r="BX10" i="12"/>
  <c r="GD10" i="12" s="1"/>
  <c r="BX11" i="12"/>
  <c r="GE11" i="12" s="1"/>
  <c r="BX12" i="12"/>
  <c r="GD12" i="12" s="1"/>
  <c r="BX13" i="12"/>
  <c r="BX14" i="12"/>
  <c r="BX15" i="12"/>
  <c r="BX16" i="12"/>
  <c r="GD16" i="12" s="1"/>
  <c r="BX17" i="12"/>
  <c r="GE17" i="12" s="1"/>
  <c r="BX18" i="12"/>
  <c r="GD18" i="12" s="1"/>
  <c r="BX19" i="12"/>
  <c r="GD19" i="12" s="1"/>
  <c r="BX20" i="12"/>
  <c r="GD20" i="12" s="1"/>
  <c r="BX21" i="12"/>
  <c r="BX22" i="12"/>
  <c r="BX23" i="12"/>
  <c r="BX24" i="12"/>
  <c r="BX25" i="12"/>
  <c r="GE25" i="12" s="1"/>
  <c r="BX26" i="12"/>
  <c r="GD26" i="12" s="1"/>
  <c r="BX27" i="12"/>
  <c r="BX28" i="12"/>
  <c r="GE28" i="12" s="1"/>
  <c r="BX29" i="12"/>
  <c r="GE29" i="12" s="1"/>
  <c r="BX30" i="12"/>
  <c r="BX31" i="12"/>
  <c r="BX32" i="12"/>
  <c r="GE32" i="12" s="1"/>
  <c r="BX33" i="12"/>
  <c r="BX34" i="12"/>
  <c r="GE34" i="12" s="1"/>
  <c r="BX35" i="12"/>
  <c r="BX36" i="12"/>
  <c r="GE36" i="12" s="1"/>
  <c r="BX37" i="12"/>
  <c r="BX38" i="12"/>
  <c r="GE38" i="12" s="1"/>
  <c r="BX39" i="12"/>
  <c r="BX40" i="12"/>
  <c r="BX41" i="12"/>
  <c r="GE41" i="12" s="1"/>
  <c r="BX42" i="12"/>
  <c r="GE42" i="12" s="1"/>
  <c r="BX43" i="12"/>
  <c r="BX44" i="12"/>
  <c r="BX7" i="12"/>
  <c r="BT8" i="12"/>
  <c r="GB8" i="12" s="1"/>
  <c r="BT9" i="12"/>
  <c r="GB9" i="12" s="1"/>
  <c r="BT10" i="12"/>
  <c r="GC10" i="12" s="1"/>
  <c r="BT11" i="12"/>
  <c r="GB11" i="12" s="1"/>
  <c r="BT12" i="12"/>
  <c r="GC12" i="12" s="1"/>
  <c r="BT13" i="12"/>
  <c r="GC13" i="12" s="1"/>
  <c r="BT14" i="12"/>
  <c r="GB14" i="12" s="1"/>
  <c r="BT15" i="12"/>
  <c r="GC15" i="12" s="1"/>
  <c r="BT16" i="12"/>
  <c r="GC16" i="12" s="1"/>
  <c r="BT17" i="12"/>
  <c r="GC17" i="12" s="1"/>
  <c r="BT18" i="12"/>
  <c r="BT19" i="12"/>
  <c r="GC19" i="12" s="1"/>
  <c r="BT20" i="12"/>
  <c r="GB20" i="12" s="1"/>
  <c r="BT21" i="12"/>
  <c r="GC21" i="12" s="1"/>
  <c r="BT22" i="12"/>
  <c r="GB22" i="12" s="1"/>
  <c r="BT23" i="12"/>
  <c r="GC23" i="12" s="1"/>
  <c r="BT24" i="12"/>
  <c r="GC24" i="12" s="1"/>
  <c r="BT25" i="12"/>
  <c r="GC25" i="12" s="1"/>
  <c r="BT26" i="12"/>
  <c r="GC26" i="12" s="1"/>
  <c r="BT27" i="12"/>
  <c r="GB27" i="12" s="1"/>
  <c r="BT28" i="12"/>
  <c r="GB28" i="12" s="1"/>
  <c r="BT29" i="12"/>
  <c r="GC29" i="12" s="1"/>
  <c r="BT30" i="12"/>
  <c r="GB30" i="12" s="1"/>
  <c r="BT31" i="12"/>
  <c r="GB31" i="12" s="1"/>
  <c r="BT32" i="12"/>
  <c r="GB32" i="12" s="1"/>
  <c r="BT33" i="12"/>
  <c r="GC33" i="12" s="1"/>
  <c r="BT34" i="12"/>
  <c r="GB34" i="12" s="1"/>
  <c r="BT35" i="12"/>
  <c r="GC35" i="12" s="1"/>
  <c r="BT36" i="12"/>
  <c r="GC36" i="12" s="1"/>
  <c r="BT37" i="12"/>
  <c r="GC37" i="12" s="1"/>
  <c r="BT38" i="12"/>
  <c r="GC38" i="12" s="1"/>
  <c r="BT39" i="12"/>
  <c r="GC39" i="12" s="1"/>
  <c r="BT40" i="12"/>
  <c r="GC40" i="12" s="1"/>
  <c r="BT41" i="12"/>
  <c r="GB41" i="12" s="1"/>
  <c r="BT42" i="12"/>
  <c r="GB42" i="12" s="1"/>
  <c r="BT43" i="12"/>
  <c r="GB43" i="12" s="1"/>
  <c r="BT44" i="12"/>
  <c r="GC44" i="12" s="1"/>
  <c r="BT7" i="12"/>
  <c r="GB7" i="12" s="1"/>
  <c r="BO8" i="12"/>
  <c r="BP8" i="12" s="1"/>
  <c r="GA8" i="12" s="1"/>
  <c r="BO9" i="12"/>
  <c r="BP9" i="12" s="1"/>
  <c r="GA9" i="12" s="1"/>
  <c r="BO10" i="12"/>
  <c r="BP10" i="12" s="1"/>
  <c r="FZ10" i="12" s="1"/>
  <c r="BO11" i="12"/>
  <c r="BP11" i="12" s="1"/>
  <c r="GA11" i="12" s="1"/>
  <c r="BO12" i="12"/>
  <c r="BP12" i="12" s="1"/>
  <c r="BO13" i="12"/>
  <c r="BP13" i="12"/>
  <c r="FZ13" i="12" s="1"/>
  <c r="BO14" i="12"/>
  <c r="BP14" i="12" s="1"/>
  <c r="FZ14" i="12" s="1"/>
  <c r="BO15" i="12"/>
  <c r="BP15" i="12" s="1"/>
  <c r="GA15" i="12" s="1"/>
  <c r="BO16" i="12"/>
  <c r="BP16" i="12" s="1"/>
  <c r="BO17" i="12"/>
  <c r="BP17" i="12" s="1"/>
  <c r="GA17" i="12" s="1"/>
  <c r="BO18" i="12"/>
  <c r="BP18" i="12" s="1"/>
  <c r="FZ18" i="12" s="1"/>
  <c r="BO19" i="12"/>
  <c r="BP19" i="12" s="1"/>
  <c r="BO20" i="12"/>
  <c r="BP20" i="12"/>
  <c r="GA20" i="12" s="1"/>
  <c r="BO21" i="12"/>
  <c r="BP21" i="12" s="1"/>
  <c r="FZ21" i="12" s="1"/>
  <c r="BO22" i="12"/>
  <c r="BP22" i="12" s="1"/>
  <c r="GA22" i="12" s="1"/>
  <c r="BO23" i="12"/>
  <c r="BP23" i="12" s="1"/>
  <c r="BO24" i="12"/>
  <c r="BP24" i="12" s="1"/>
  <c r="BO25" i="12"/>
  <c r="BP25" i="12" s="1"/>
  <c r="GA25" i="12" s="1"/>
  <c r="BO26" i="12"/>
  <c r="BP26" i="12" s="1"/>
  <c r="BO27" i="12"/>
  <c r="BP27" i="12" s="1"/>
  <c r="BO28" i="12"/>
  <c r="BP28" i="12" s="1"/>
  <c r="GA28" i="12" s="1"/>
  <c r="BO29" i="12"/>
  <c r="BP29" i="12" s="1"/>
  <c r="BO31" i="12"/>
  <c r="BP31" i="12" s="1"/>
  <c r="FZ31" i="12" s="1"/>
  <c r="BO32" i="12"/>
  <c r="BP32" i="12" s="1"/>
  <c r="BO33" i="12"/>
  <c r="BP33" i="12" s="1"/>
  <c r="GA33" i="12" s="1"/>
  <c r="BO34" i="12"/>
  <c r="BP34" i="12" s="1"/>
  <c r="BO35" i="12"/>
  <c r="BP35" i="12" s="1"/>
  <c r="BO36" i="12"/>
  <c r="BP36" i="12" s="1"/>
  <c r="GA36" i="12" s="1"/>
  <c r="BO37" i="12"/>
  <c r="BP37" i="12" s="1"/>
  <c r="FZ37" i="12" s="1"/>
  <c r="BO38" i="12"/>
  <c r="BP38" i="12" s="1"/>
  <c r="BO39" i="12"/>
  <c r="BP39" i="12" s="1"/>
  <c r="FZ39" i="12" s="1"/>
  <c r="BO40" i="12"/>
  <c r="BP40" i="12" s="1"/>
  <c r="BO41" i="12"/>
  <c r="BP41" i="12" s="1"/>
  <c r="BO42" i="12"/>
  <c r="BP42" i="12" s="1"/>
  <c r="FZ42" i="12" s="1"/>
  <c r="BO43" i="12"/>
  <c r="BP43" i="12" s="1"/>
  <c r="GA43" i="12" s="1"/>
  <c r="BO44" i="12"/>
  <c r="BP44" i="12" s="1"/>
  <c r="GA44" i="12" s="1"/>
  <c r="BO7" i="12"/>
  <c r="BP7" i="12" s="1"/>
  <c r="BL8" i="12"/>
  <c r="FX8" i="12" s="1"/>
  <c r="BL9" i="12"/>
  <c r="FY9" i="12" s="1"/>
  <c r="BL10" i="12"/>
  <c r="BL11" i="12"/>
  <c r="FX11" i="12" s="1"/>
  <c r="BL12" i="12"/>
  <c r="FX12" i="12" s="1"/>
  <c r="BL13" i="12"/>
  <c r="FX13" i="12" s="1"/>
  <c r="BL14" i="12"/>
  <c r="FY14" i="12" s="1"/>
  <c r="BL15" i="12"/>
  <c r="FX15" i="12" s="1"/>
  <c r="BL16" i="12"/>
  <c r="FY16" i="12" s="1"/>
  <c r="BL17" i="12"/>
  <c r="FX17" i="12" s="1"/>
  <c r="BL18" i="12"/>
  <c r="FY18" i="12" s="1"/>
  <c r="BL19" i="12"/>
  <c r="BL20" i="12"/>
  <c r="FX20" i="12" s="1"/>
  <c r="BL21" i="12"/>
  <c r="FX21" i="12" s="1"/>
  <c r="BL22" i="12"/>
  <c r="BL23" i="12"/>
  <c r="BL24" i="12"/>
  <c r="BL25" i="12"/>
  <c r="FX25" i="12" s="1"/>
  <c r="BL26" i="12"/>
  <c r="FX26" i="12" s="1"/>
  <c r="BL27" i="12"/>
  <c r="BL28" i="12"/>
  <c r="BL29" i="12"/>
  <c r="BL30" i="12"/>
  <c r="FX30" i="12" s="1"/>
  <c r="BL31" i="12"/>
  <c r="BL32" i="12"/>
  <c r="FX32" i="12" s="1"/>
  <c r="BL33" i="12"/>
  <c r="FY33" i="12" s="1"/>
  <c r="BL34" i="12"/>
  <c r="BL35" i="12"/>
  <c r="FX35" i="12" s="1"/>
  <c r="BL36" i="12"/>
  <c r="BL37" i="12"/>
  <c r="FX37" i="12" s="1"/>
  <c r="BL38" i="12"/>
  <c r="BL39" i="12"/>
  <c r="BL40" i="12"/>
  <c r="FY40" i="12" s="1"/>
  <c r="BL41" i="12"/>
  <c r="BL42" i="12"/>
  <c r="BL43" i="12"/>
  <c r="BL44" i="12"/>
  <c r="FY44" i="12" s="1"/>
  <c r="BL7" i="12"/>
  <c r="BH8" i="12"/>
  <c r="FV8" i="12" s="1"/>
  <c r="BH9" i="12"/>
  <c r="FW9" i="12" s="1"/>
  <c r="BH10" i="12"/>
  <c r="FV10" i="12" s="1"/>
  <c r="BH11" i="12"/>
  <c r="FW11" i="12" s="1"/>
  <c r="BH12" i="12"/>
  <c r="FV12" i="12" s="1"/>
  <c r="BH13" i="12"/>
  <c r="FV13" i="12" s="1"/>
  <c r="BH14" i="12"/>
  <c r="BH15" i="12"/>
  <c r="FV15" i="12" s="1"/>
  <c r="BH16" i="12"/>
  <c r="BH17" i="12"/>
  <c r="FW17" i="12" s="1"/>
  <c r="BH18" i="12"/>
  <c r="FV18" i="12" s="1"/>
  <c r="BH19" i="12"/>
  <c r="FV19" i="12" s="1"/>
  <c r="BH20" i="12"/>
  <c r="FW20" i="12" s="1"/>
  <c r="BH21" i="12"/>
  <c r="FW21" i="12" s="1"/>
  <c r="BH22" i="12"/>
  <c r="FW22" i="12" s="1"/>
  <c r="BH23" i="12"/>
  <c r="BH24" i="12"/>
  <c r="FW24" i="12" s="1"/>
  <c r="BH25" i="12"/>
  <c r="FV25" i="12" s="1"/>
  <c r="BH26" i="12"/>
  <c r="BH27" i="12"/>
  <c r="FV27" i="12" s="1"/>
  <c r="BH28" i="12"/>
  <c r="BH29" i="12"/>
  <c r="FW29" i="12" s="1"/>
  <c r="BH30" i="12"/>
  <c r="BH31" i="12"/>
  <c r="FW31" i="12" s="1"/>
  <c r="BH32" i="12"/>
  <c r="FV32" i="12" s="1"/>
  <c r="BH33" i="12"/>
  <c r="FW33" i="12" s="1"/>
  <c r="BH34" i="12"/>
  <c r="FW34" i="12" s="1"/>
  <c r="BH35" i="12"/>
  <c r="FW35" i="12" s="1"/>
  <c r="BH36" i="12"/>
  <c r="FV36" i="12" s="1"/>
  <c r="BH37" i="12"/>
  <c r="FV37" i="12" s="1"/>
  <c r="BH38" i="12"/>
  <c r="BH39" i="12"/>
  <c r="FW39" i="12" s="1"/>
  <c r="BH40" i="12"/>
  <c r="FW40" i="12" s="1"/>
  <c r="BH41" i="12"/>
  <c r="FV41" i="12" s="1"/>
  <c r="BH42" i="12"/>
  <c r="BH43" i="12"/>
  <c r="FV43" i="12" s="1"/>
  <c r="BH44" i="12"/>
  <c r="FV44" i="12" s="1"/>
  <c r="BH7" i="12"/>
  <c r="BD8" i="12"/>
  <c r="FT8" i="12" s="1"/>
  <c r="BD9" i="12"/>
  <c r="FT9" i="12" s="1"/>
  <c r="BD10" i="12"/>
  <c r="FU10" i="12" s="1"/>
  <c r="BD11" i="12"/>
  <c r="FT11" i="12" s="1"/>
  <c r="BD12" i="12"/>
  <c r="FT12" i="12" s="1"/>
  <c r="BD13" i="12"/>
  <c r="BD14" i="12"/>
  <c r="FU14" i="12" s="1"/>
  <c r="BD15" i="12"/>
  <c r="BD16" i="12"/>
  <c r="FU16" i="12" s="1"/>
  <c r="BD17" i="12"/>
  <c r="FT17" i="12" s="1"/>
  <c r="BD18" i="12"/>
  <c r="FU18" i="12" s="1"/>
  <c r="BD19" i="12"/>
  <c r="FT19" i="12" s="1"/>
  <c r="BD20" i="12"/>
  <c r="BD21" i="12"/>
  <c r="FU21" i="12" s="1"/>
  <c r="BD22" i="12"/>
  <c r="FU22" i="12" s="1"/>
  <c r="BD23" i="12"/>
  <c r="FT23" i="12" s="1"/>
  <c r="BD24" i="12"/>
  <c r="BD25" i="12"/>
  <c r="FT25" i="12" s="1"/>
  <c r="BD26" i="12"/>
  <c r="FT26" i="12" s="1"/>
  <c r="BD27" i="12"/>
  <c r="FU27" i="12" s="1"/>
  <c r="BD28" i="12"/>
  <c r="FU28" i="12" s="1"/>
  <c r="BD29" i="12"/>
  <c r="FT29" i="12" s="1"/>
  <c r="BD30" i="12"/>
  <c r="FU30" i="12" s="1"/>
  <c r="BD31" i="12"/>
  <c r="FU31" i="12" s="1"/>
  <c r="BD32" i="12"/>
  <c r="FU32" i="12" s="1"/>
  <c r="BD33" i="12"/>
  <c r="FT33" i="12" s="1"/>
  <c r="BD34" i="12"/>
  <c r="BD35" i="12"/>
  <c r="FT35" i="12" s="1"/>
  <c r="BD36" i="12"/>
  <c r="FT36" i="12" s="1"/>
  <c r="BD37" i="12"/>
  <c r="FT37" i="12" s="1"/>
  <c r="BD38" i="12"/>
  <c r="FT38" i="12" s="1"/>
  <c r="BD39" i="12"/>
  <c r="BD40" i="12"/>
  <c r="FU40" i="12" s="1"/>
  <c r="BD41" i="12"/>
  <c r="BD42" i="12"/>
  <c r="FU42" i="12" s="1"/>
  <c r="BD43" i="12"/>
  <c r="FU43" i="12" s="1"/>
  <c r="BD44" i="12"/>
  <c r="FU44" i="12" s="1"/>
  <c r="BD7" i="12"/>
  <c r="FT7" i="12" s="1"/>
  <c r="AZ8" i="12"/>
  <c r="FR8" i="12" s="1"/>
  <c r="AZ9" i="12"/>
  <c r="FR9" i="12" s="1"/>
  <c r="AZ10" i="12"/>
  <c r="FS10" i="12" s="1"/>
  <c r="AZ11" i="12"/>
  <c r="FS11" i="12" s="1"/>
  <c r="AZ12" i="12"/>
  <c r="AZ13" i="12"/>
  <c r="FS13" i="12" s="1"/>
  <c r="AZ14" i="12"/>
  <c r="AZ15" i="12"/>
  <c r="FS15" i="12" s="1"/>
  <c r="AZ16" i="12"/>
  <c r="AZ17" i="12"/>
  <c r="FR17" i="12"/>
  <c r="AZ18" i="12"/>
  <c r="AZ19" i="12"/>
  <c r="FR19" i="12" s="1"/>
  <c r="AZ20" i="12"/>
  <c r="FR20" i="12" s="1"/>
  <c r="AZ21" i="12"/>
  <c r="FS21" i="12" s="1"/>
  <c r="AZ22" i="12"/>
  <c r="FR22" i="12" s="1"/>
  <c r="AZ23" i="12"/>
  <c r="FS23" i="12" s="1"/>
  <c r="AZ24" i="12"/>
  <c r="AZ25" i="12"/>
  <c r="FR25" i="12" s="1"/>
  <c r="AZ26" i="12"/>
  <c r="FR26" i="12" s="1"/>
  <c r="AZ27" i="12"/>
  <c r="FS27" i="12" s="1"/>
  <c r="AZ28" i="12"/>
  <c r="FS28" i="12" s="1"/>
  <c r="AZ29" i="12"/>
  <c r="FR29" i="12" s="1"/>
  <c r="AZ30" i="12"/>
  <c r="FS30" i="12" s="1"/>
  <c r="AZ31" i="12"/>
  <c r="FS31" i="12" s="1"/>
  <c r="AZ32" i="12"/>
  <c r="FR32" i="12" s="1"/>
  <c r="AZ33" i="12"/>
  <c r="FS33" i="12" s="1"/>
  <c r="AZ34" i="12"/>
  <c r="FS34" i="12" s="1"/>
  <c r="AZ35" i="12"/>
  <c r="FR35" i="12" s="1"/>
  <c r="AZ36" i="12"/>
  <c r="FR36" i="12" s="1"/>
  <c r="AZ37" i="12"/>
  <c r="FS37" i="12" s="1"/>
  <c r="AZ38" i="12"/>
  <c r="FS38" i="12" s="1"/>
  <c r="AZ39" i="12"/>
  <c r="FS39" i="12" s="1"/>
  <c r="AZ40" i="12"/>
  <c r="FS40" i="12" s="1"/>
  <c r="AZ41" i="12"/>
  <c r="FR41" i="12" s="1"/>
  <c r="AZ42" i="12"/>
  <c r="FR42" i="12" s="1"/>
  <c r="AZ43" i="12"/>
  <c r="FS43" i="12" s="1"/>
  <c r="AZ44" i="12"/>
  <c r="FS44" i="12" s="1"/>
  <c r="AZ7" i="12"/>
  <c r="AV8" i="12"/>
  <c r="AV9" i="12"/>
  <c r="FQ9" i="12" s="1"/>
  <c r="AV10" i="12"/>
  <c r="FQ10" i="12" s="1"/>
  <c r="AV11" i="12"/>
  <c r="FQ11" i="12" s="1"/>
  <c r="AV12" i="12"/>
  <c r="AV13" i="12"/>
  <c r="FP13" i="12" s="1"/>
  <c r="AV14" i="12"/>
  <c r="FP14" i="12" s="1"/>
  <c r="AV15" i="12"/>
  <c r="AV16" i="12"/>
  <c r="AV17" i="12"/>
  <c r="FP17" i="12" s="1"/>
  <c r="AV18" i="12"/>
  <c r="FQ18" i="12" s="1"/>
  <c r="AV19" i="12"/>
  <c r="AV20" i="12"/>
  <c r="FQ20" i="12" s="1"/>
  <c r="AV21" i="12"/>
  <c r="FP21" i="12" s="1"/>
  <c r="AV22" i="12"/>
  <c r="FP22" i="12" s="1"/>
  <c r="AV23" i="12"/>
  <c r="FQ23" i="12" s="1"/>
  <c r="AV24" i="12"/>
  <c r="FQ24" i="12" s="1"/>
  <c r="AV25" i="12"/>
  <c r="FQ25" i="12" s="1"/>
  <c r="AV26" i="12"/>
  <c r="FQ26" i="12" s="1"/>
  <c r="AV27" i="12"/>
  <c r="FQ27" i="12" s="1"/>
  <c r="AV28" i="12"/>
  <c r="FP28" i="12" s="1"/>
  <c r="AV29" i="12"/>
  <c r="FP29" i="12" s="1"/>
  <c r="AV30" i="12"/>
  <c r="FP30" i="12" s="1"/>
  <c r="AV31" i="12"/>
  <c r="FQ31" i="12" s="1"/>
  <c r="AV32" i="12"/>
  <c r="AV33" i="12"/>
  <c r="AV34" i="12"/>
  <c r="FQ34" i="12" s="1"/>
  <c r="HU34" i="12" s="1"/>
  <c r="AV35" i="12"/>
  <c r="AV36" i="12"/>
  <c r="AV37" i="12"/>
  <c r="FP37" i="12"/>
  <c r="AV38" i="12"/>
  <c r="AV39" i="12"/>
  <c r="FQ39" i="12" s="1"/>
  <c r="AV40" i="12"/>
  <c r="FP40" i="12" s="1"/>
  <c r="AV41" i="12"/>
  <c r="FQ41" i="12" s="1"/>
  <c r="AV42" i="12"/>
  <c r="FQ42" i="12" s="1"/>
  <c r="AV43" i="12"/>
  <c r="FP43" i="12" s="1"/>
  <c r="AV44" i="12"/>
  <c r="FP44" i="12" s="1"/>
  <c r="AV7" i="12"/>
  <c r="AR8" i="12"/>
  <c r="FO8" i="12" s="1"/>
  <c r="AR9" i="12"/>
  <c r="FN9" i="12" s="1"/>
  <c r="AR10" i="12"/>
  <c r="FN10" i="12" s="1"/>
  <c r="AR11" i="12"/>
  <c r="FO11" i="12" s="1"/>
  <c r="AR12" i="12"/>
  <c r="FN12" i="12" s="1"/>
  <c r="AR13" i="12"/>
  <c r="AR14" i="12"/>
  <c r="FN14" i="12" s="1"/>
  <c r="AR15" i="12"/>
  <c r="AR16" i="12"/>
  <c r="AR17" i="12"/>
  <c r="FO17" i="12" s="1"/>
  <c r="AR18" i="12"/>
  <c r="FN18" i="12" s="1"/>
  <c r="AR19" i="12"/>
  <c r="AR20" i="12"/>
  <c r="FN20" i="12" s="1"/>
  <c r="AR21" i="12"/>
  <c r="AR22" i="12"/>
  <c r="AR23" i="12"/>
  <c r="FO23" i="12" s="1"/>
  <c r="AR24" i="12"/>
  <c r="AR25" i="12"/>
  <c r="AR26" i="12"/>
  <c r="FO26" i="12" s="1"/>
  <c r="AR27" i="12"/>
  <c r="FN27" i="12" s="1"/>
  <c r="AR28" i="12"/>
  <c r="AR29" i="12"/>
  <c r="FO29" i="12" s="1"/>
  <c r="AR30" i="12"/>
  <c r="AR31" i="12"/>
  <c r="AR32" i="12"/>
  <c r="FO32" i="12" s="1"/>
  <c r="AR33" i="12"/>
  <c r="AR34" i="12"/>
  <c r="AR35" i="12"/>
  <c r="FO35" i="12" s="1"/>
  <c r="AR36" i="12"/>
  <c r="FN36" i="12" s="1"/>
  <c r="AR37" i="12"/>
  <c r="AR38" i="12"/>
  <c r="FO38" i="12" s="1"/>
  <c r="AR39" i="12"/>
  <c r="FN39" i="12" s="1"/>
  <c r="AR40" i="12"/>
  <c r="FO40" i="12" s="1"/>
  <c r="AR41" i="12"/>
  <c r="FO41" i="12" s="1"/>
  <c r="AR42" i="12"/>
  <c r="AR43" i="12"/>
  <c r="FO43" i="12" s="1"/>
  <c r="AR44" i="12"/>
  <c r="AR7" i="12"/>
  <c r="FN7" i="12" s="1"/>
  <c r="AN8" i="12"/>
  <c r="FL8" i="12" s="1"/>
  <c r="AN9" i="12"/>
  <c r="FL9" i="12" s="1"/>
  <c r="AN10" i="12"/>
  <c r="AN11" i="12"/>
  <c r="AN12" i="12"/>
  <c r="FL12" i="12" s="1"/>
  <c r="AN13" i="12"/>
  <c r="FM13" i="12" s="1"/>
  <c r="AN14" i="12"/>
  <c r="FM14" i="12" s="1"/>
  <c r="AN15" i="12"/>
  <c r="FL15" i="12" s="1"/>
  <c r="AN16" i="12"/>
  <c r="FM16" i="12" s="1"/>
  <c r="AN17" i="12"/>
  <c r="AN18" i="12"/>
  <c r="FM18" i="12" s="1"/>
  <c r="AN19" i="12"/>
  <c r="FL19" i="12" s="1"/>
  <c r="AN20" i="12"/>
  <c r="FM20" i="12" s="1"/>
  <c r="AN21" i="12"/>
  <c r="AN22" i="12"/>
  <c r="AN23" i="12"/>
  <c r="FL23" i="12" s="1"/>
  <c r="AN24" i="12"/>
  <c r="AN25" i="12"/>
  <c r="AN26" i="12"/>
  <c r="FM26" i="12" s="1"/>
  <c r="AN27" i="12"/>
  <c r="FL27" i="12" s="1"/>
  <c r="AN28" i="12"/>
  <c r="AN29" i="12"/>
  <c r="FM29" i="12" s="1"/>
  <c r="AN30" i="12"/>
  <c r="FM30" i="12" s="1"/>
  <c r="AN31" i="12"/>
  <c r="FM31" i="12" s="1"/>
  <c r="AN32" i="12"/>
  <c r="AN33" i="12"/>
  <c r="FM33" i="12" s="1"/>
  <c r="AN34" i="12"/>
  <c r="AN35" i="12"/>
  <c r="FL35" i="12" s="1"/>
  <c r="AN36" i="12"/>
  <c r="AN37" i="12"/>
  <c r="FL37" i="12" s="1"/>
  <c r="AN38" i="12"/>
  <c r="AN39" i="12"/>
  <c r="FM39" i="12" s="1"/>
  <c r="AN40" i="12"/>
  <c r="AN41" i="12"/>
  <c r="AN42" i="12"/>
  <c r="FL42" i="12" s="1"/>
  <c r="AN43" i="12"/>
  <c r="FL43" i="12" s="1"/>
  <c r="AN44" i="12"/>
  <c r="AN7" i="12"/>
  <c r="FM7" i="12" s="1"/>
  <c r="AI8" i="12"/>
  <c r="AJ8" i="12" s="1"/>
  <c r="FJ8" i="12" s="1"/>
  <c r="AI9" i="12"/>
  <c r="AJ9" i="12" s="1"/>
  <c r="FK9" i="12" s="1"/>
  <c r="AI10" i="12"/>
  <c r="AJ10" i="12" s="1"/>
  <c r="AI11" i="12"/>
  <c r="AJ11" i="12" s="1"/>
  <c r="AI12" i="12"/>
  <c r="AJ12" i="12" s="1"/>
  <c r="AI13" i="12"/>
  <c r="AJ13" i="12" s="1"/>
  <c r="FJ13" i="12" s="1"/>
  <c r="AI14" i="12"/>
  <c r="AJ14" i="12" s="1"/>
  <c r="AI15" i="12"/>
  <c r="AJ15" i="12" s="1"/>
  <c r="AI16" i="12"/>
  <c r="AJ16" i="12" s="1"/>
  <c r="FJ16" i="12" s="1"/>
  <c r="AI17" i="12"/>
  <c r="AJ17" i="12" s="1"/>
  <c r="AI18" i="12"/>
  <c r="AJ18" i="12" s="1"/>
  <c r="FJ18" i="12" s="1"/>
  <c r="AI19" i="12"/>
  <c r="AJ19" i="12" s="1"/>
  <c r="AI20" i="12"/>
  <c r="AJ20" i="12" s="1"/>
  <c r="AI21" i="12"/>
  <c r="AJ21" i="12" s="1"/>
  <c r="FK21" i="12" s="1"/>
  <c r="AI22" i="12"/>
  <c r="AJ22" i="12" s="1"/>
  <c r="AI23" i="12"/>
  <c r="AJ23" i="12" s="1"/>
  <c r="AI24" i="12"/>
  <c r="AJ24" i="12" s="1"/>
  <c r="FJ24" i="12" s="1"/>
  <c r="AI25" i="12"/>
  <c r="AJ25" i="12" s="1"/>
  <c r="AI26" i="12"/>
  <c r="AJ26" i="12" s="1"/>
  <c r="FJ26" i="12" s="1"/>
  <c r="AI27" i="12"/>
  <c r="AJ27" i="12" s="1"/>
  <c r="FK27" i="12" s="1"/>
  <c r="AI28" i="12"/>
  <c r="AJ28" i="12" s="1"/>
  <c r="AI29" i="12"/>
  <c r="AJ29" i="12" s="1"/>
  <c r="FJ29" i="12" s="1"/>
  <c r="AI30" i="12"/>
  <c r="AJ30" i="12" s="1"/>
  <c r="AI31" i="12"/>
  <c r="AJ31" i="12" s="1"/>
  <c r="FJ31" i="12" s="1"/>
  <c r="AI32" i="12"/>
  <c r="AJ32" i="12" s="1"/>
  <c r="FJ32" i="12" s="1"/>
  <c r="AI33" i="12"/>
  <c r="AJ33" i="12" s="1"/>
  <c r="AI34" i="12"/>
  <c r="AJ34" i="12" s="1"/>
  <c r="AI35" i="12"/>
  <c r="AJ35" i="12" s="1"/>
  <c r="AI36" i="12"/>
  <c r="AJ36" i="12" s="1"/>
  <c r="AI37" i="12"/>
  <c r="AJ37" i="12" s="1"/>
  <c r="FK37" i="12" s="1"/>
  <c r="AI38" i="12"/>
  <c r="AI39" i="12"/>
  <c r="AJ39" i="12" s="1"/>
  <c r="FJ39" i="12" s="1"/>
  <c r="AI40" i="12"/>
  <c r="AJ40" i="12" s="1"/>
  <c r="AI41" i="12"/>
  <c r="AJ41" i="12" s="1"/>
  <c r="FK41" i="12" s="1"/>
  <c r="AI42" i="12"/>
  <c r="AJ42" i="12" s="1"/>
  <c r="AI43" i="12"/>
  <c r="AJ43" i="12" s="1"/>
  <c r="AI44" i="12"/>
  <c r="AJ44" i="12" s="1"/>
  <c r="AI7" i="12"/>
  <c r="AJ7" i="12" s="1"/>
  <c r="FJ7" i="12" s="1"/>
  <c r="AF8" i="12"/>
  <c r="FH8" i="12" s="1"/>
  <c r="AF9" i="12"/>
  <c r="FH9" i="12"/>
  <c r="AF10" i="12"/>
  <c r="FH10" i="12" s="1"/>
  <c r="AF11" i="12"/>
  <c r="FH11" i="12" s="1"/>
  <c r="AF12" i="12"/>
  <c r="FH12" i="12" s="1"/>
  <c r="AF13" i="12"/>
  <c r="FI13" i="12" s="1"/>
  <c r="AF14" i="12"/>
  <c r="AF15" i="12"/>
  <c r="FH15" i="12" s="1"/>
  <c r="AF16" i="12"/>
  <c r="FH16" i="12" s="1"/>
  <c r="AF17" i="12"/>
  <c r="AF18" i="12"/>
  <c r="AF19" i="12"/>
  <c r="FI19" i="12" s="1"/>
  <c r="AF20" i="12"/>
  <c r="FH20" i="12" s="1"/>
  <c r="AF21" i="12"/>
  <c r="AF22" i="12"/>
  <c r="FI22" i="12" s="1"/>
  <c r="AF23" i="12"/>
  <c r="FH23" i="12" s="1"/>
  <c r="AF24" i="12"/>
  <c r="FH24" i="12" s="1"/>
  <c r="HU24" i="12" s="1"/>
  <c r="AF25" i="12"/>
  <c r="FH25" i="12" s="1"/>
  <c r="AF26" i="12"/>
  <c r="AF27" i="12"/>
  <c r="FH27" i="12" s="1"/>
  <c r="AF28" i="12"/>
  <c r="FH28" i="12" s="1"/>
  <c r="AF29" i="12"/>
  <c r="AF30" i="12"/>
  <c r="FI30" i="12" s="1"/>
  <c r="AF31" i="12"/>
  <c r="FI31" i="12" s="1"/>
  <c r="AF32" i="12"/>
  <c r="FH32" i="12" s="1"/>
  <c r="AF33" i="12"/>
  <c r="AF34" i="12"/>
  <c r="FH34" i="12" s="1"/>
  <c r="AF35" i="12"/>
  <c r="FI35" i="12" s="1"/>
  <c r="AF36" i="12"/>
  <c r="AF37" i="12"/>
  <c r="AF38" i="12"/>
  <c r="FH38" i="12" s="1"/>
  <c r="AF39" i="12"/>
  <c r="AF40" i="12"/>
  <c r="FI40" i="12" s="1"/>
  <c r="AF41" i="12"/>
  <c r="AF42" i="12"/>
  <c r="FH42" i="12" s="1"/>
  <c r="AF43" i="12"/>
  <c r="FH43" i="12" s="1"/>
  <c r="AF44" i="12"/>
  <c r="FH44" i="12" s="1"/>
  <c r="AF7" i="12"/>
  <c r="AB8" i="12"/>
  <c r="FF8" i="12" s="1"/>
  <c r="AB9" i="12"/>
  <c r="FF9" i="12" s="1"/>
  <c r="AB10" i="12"/>
  <c r="FG10" i="12" s="1"/>
  <c r="AB11" i="12"/>
  <c r="AB12" i="12"/>
  <c r="FF12" i="12" s="1"/>
  <c r="AB13" i="12"/>
  <c r="AB14" i="12"/>
  <c r="AB15" i="12"/>
  <c r="AB16" i="12"/>
  <c r="FF16" i="12" s="1"/>
  <c r="AB17" i="12"/>
  <c r="FG17" i="12" s="1"/>
  <c r="AB18" i="12"/>
  <c r="FF18" i="12" s="1"/>
  <c r="AB19" i="12"/>
  <c r="FF19" i="12" s="1"/>
  <c r="AB20" i="12"/>
  <c r="FG20" i="12" s="1"/>
  <c r="AB21" i="12"/>
  <c r="FG21" i="12" s="1"/>
  <c r="AB22" i="12"/>
  <c r="AB23" i="12"/>
  <c r="FF23" i="12" s="1"/>
  <c r="AB24" i="12"/>
  <c r="AB25" i="12"/>
  <c r="AB26" i="12"/>
  <c r="FG26" i="12" s="1"/>
  <c r="AB27" i="12"/>
  <c r="AB28" i="12"/>
  <c r="AB29" i="12"/>
  <c r="FG29" i="12" s="1"/>
  <c r="AB30" i="12"/>
  <c r="FG30" i="12" s="1"/>
  <c r="AB31" i="12"/>
  <c r="AB32" i="12"/>
  <c r="FF32" i="12" s="1"/>
  <c r="AB33" i="12"/>
  <c r="FG33" i="12" s="1"/>
  <c r="AB34" i="12"/>
  <c r="FF34" i="12" s="1"/>
  <c r="AB35" i="12"/>
  <c r="FG35" i="12" s="1"/>
  <c r="AB36" i="12"/>
  <c r="FG36" i="12" s="1"/>
  <c r="AB37" i="12"/>
  <c r="FF37" i="12" s="1"/>
  <c r="AB38" i="12"/>
  <c r="FG38" i="12" s="1"/>
  <c r="AB39" i="12"/>
  <c r="FF39" i="12" s="1"/>
  <c r="AB40" i="12"/>
  <c r="FF40" i="12" s="1"/>
  <c r="AB41" i="12"/>
  <c r="AB42" i="12"/>
  <c r="FG42" i="12" s="1"/>
  <c r="AB43" i="12"/>
  <c r="AB44" i="12"/>
  <c r="AB7" i="12"/>
  <c r="FG7" i="12" s="1"/>
  <c r="X8" i="12"/>
  <c r="X9" i="12"/>
  <c r="FD9" i="12" s="1"/>
  <c r="X10" i="12"/>
  <c r="FD10" i="12" s="1"/>
  <c r="X11" i="12"/>
  <c r="FE11" i="12" s="1"/>
  <c r="X12" i="12"/>
  <c r="FD12" i="12" s="1"/>
  <c r="X13" i="12"/>
  <c r="FD13" i="12" s="1"/>
  <c r="X14" i="12"/>
  <c r="X15" i="12"/>
  <c r="FE15" i="12" s="1"/>
  <c r="X16" i="12"/>
  <c r="X17" i="12"/>
  <c r="X18" i="12"/>
  <c r="FD18" i="12" s="1"/>
  <c r="X19" i="12"/>
  <c r="FD19" i="12" s="1"/>
  <c r="X20" i="12"/>
  <c r="X21" i="12"/>
  <c r="FE21" i="12" s="1"/>
  <c r="X22" i="12"/>
  <c r="X23" i="12"/>
  <c r="FD23" i="12" s="1"/>
  <c r="X24" i="12"/>
  <c r="FD24" i="12" s="1"/>
  <c r="X25" i="12"/>
  <c r="X26" i="12"/>
  <c r="FD26" i="12" s="1"/>
  <c r="X27" i="12"/>
  <c r="FD27" i="12" s="1"/>
  <c r="X28" i="12"/>
  <c r="X29" i="12"/>
  <c r="FD29" i="12" s="1"/>
  <c r="X30" i="12"/>
  <c r="X31" i="12"/>
  <c r="FE31" i="12" s="1"/>
  <c r="X32" i="12"/>
  <c r="FE32" i="12" s="1"/>
  <c r="X33" i="12"/>
  <c r="FE33" i="12" s="1"/>
  <c r="X34" i="12"/>
  <c r="FD34" i="12" s="1"/>
  <c r="X35" i="12"/>
  <c r="FD35" i="12" s="1"/>
  <c r="X36" i="12"/>
  <c r="FE36" i="12" s="1"/>
  <c r="X37" i="12"/>
  <c r="FD37" i="12" s="1"/>
  <c r="X38" i="12"/>
  <c r="X39" i="12"/>
  <c r="FE39" i="12" s="1"/>
  <c r="X40" i="12"/>
  <c r="FD40" i="12" s="1"/>
  <c r="X41" i="12"/>
  <c r="FD41" i="12" s="1"/>
  <c r="X42" i="12"/>
  <c r="X43" i="12"/>
  <c r="X44" i="12"/>
  <c r="FE44" i="12" s="1"/>
  <c r="X7" i="12"/>
  <c r="T8" i="12"/>
  <c r="FB8" i="12" s="1"/>
  <c r="T9" i="12"/>
  <c r="FB9" i="12" s="1"/>
  <c r="T10" i="12"/>
  <c r="FC10" i="12" s="1"/>
  <c r="T11" i="12"/>
  <c r="FC11" i="12" s="1"/>
  <c r="T12" i="12"/>
  <c r="FC12" i="12" s="1"/>
  <c r="T13" i="12"/>
  <c r="FB13" i="12" s="1"/>
  <c r="T14" i="12"/>
  <c r="FB14" i="12" s="1"/>
  <c r="T15" i="12"/>
  <c r="FC15" i="12" s="1"/>
  <c r="T16" i="12"/>
  <c r="FC16" i="12" s="1"/>
  <c r="T17" i="12"/>
  <c r="FC17" i="12" s="1"/>
  <c r="T18" i="12"/>
  <c r="FC18" i="12" s="1"/>
  <c r="T19" i="12"/>
  <c r="FC19" i="12" s="1"/>
  <c r="T20" i="12"/>
  <c r="FC20" i="12" s="1"/>
  <c r="T21" i="12"/>
  <c r="FC21" i="12" s="1"/>
  <c r="T22" i="12"/>
  <c r="T23" i="12"/>
  <c r="T24" i="12"/>
  <c r="T25" i="12"/>
  <c r="FB25" i="12" s="1"/>
  <c r="T26" i="12"/>
  <c r="FC26" i="12" s="1"/>
  <c r="T27" i="12"/>
  <c r="FB27" i="12" s="1"/>
  <c r="T28" i="12"/>
  <c r="FC28" i="12" s="1"/>
  <c r="T29" i="12"/>
  <c r="FC29" i="12" s="1"/>
  <c r="T30" i="12"/>
  <c r="FB30" i="12" s="1"/>
  <c r="T31" i="12"/>
  <c r="T32" i="12"/>
  <c r="FC32" i="12" s="1"/>
  <c r="T33" i="12"/>
  <c r="FB33" i="12" s="1"/>
  <c r="T34" i="12"/>
  <c r="FB34" i="12" s="1"/>
  <c r="T35" i="12"/>
  <c r="T36" i="12"/>
  <c r="T37" i="12"/>
  <c r="FB37" i="12" s="1"/>
  <c r="T38" i="12"/>
  <c r="T39" i="12"/>
  <c r="FB39" i="12" s="1"/>
  <c r="T40" i="12"/>
  <c r="T41" i="12"/>
  <c r="FB41" i="12" s="1"/>
  <c r="T42" i="12"/>
  <c r="FC42" i="12" s="1"/>
  <c r="T43" i="12"/>
  <c r="FC43" i="12" s="1"/>
  <c r="T44" i="12"/>
  <c r="FC44" i="12"/>
  <c r="T7" i="12"/>
  <c r="P8" i="12"/>
  <c r="FA8" i="12" s="1"/>
  <c r="P9" i="12"/>
  <c r="P10" i="12"/>
  <c r="P11" i="12"/>
  <c r="P12" i="12"/>
  <c r="EZ12" i="12" s="1"/>
  <c r="P13" i="12"/>
  <c r="P14" i="12"/>
  <c r="P15" i="12"/>
  <c r="FA15" i="12" s="1"/>
  <c r="P16" i="12"/>
  <c r="EZ16" i="12" s="1"/>
  <c r="P17" i="12"/>
  <c r="EZ17" i="12" s="1"/>
  <c r="P18" i="12"/>
  <c r="FA18" i="12" s="1"/>
  <c r="P19" i="12"/>
  <c r="P20" i="12"/>
  <c r="EZ20" i="12" s="1"/>
  <c r="P21" i="12"/>
  <c r="FA21" i="12" s="1"/>
  <c r="P22" i="12"/>
  <c r="P23" i="12"/>
  <c r="EZ23" i="12" s="1"/>
  <c r="P24" i="12"/>
  <c r="FA24" i="12" s="1"/>
  <c r="P25" i="12"/>
  <c r="EZ25" i="12" s="1"/>
  <c r="P26" i="12"/>
  <c r="P27" i="12"/>
  <c r="FA27" i="12" s="1"/>
  <c r="P28" i="12"/>
  <c r="EZ28" i="12" s="1"/>
  <c r="P29" i="12"/>
  <c r="FA29" i="12" s="1"/>
  <c r="P30" i="12"/>
  <c r="EZ30" i="12" s="1"/>
  <c r="P31" i="12"/>
  <c r="P32" i="12"/>
  <c r="FA32" i="12" s="1"/>
  <c r="P33" i="12"/>
  <c r="P34" i="12"/>
  <c r="EZ34" i="12" s="1"/>
  <c r="P35" i="12"/>
  <c r="EZ35" i="12" s="1"/>
  <c r="P36" i="12"/>
  <c r="P37" i="12"/>
  <c r="P38" i="12"/>
  <c r="FA38" i="12" s="1"/>
  <c r="P39" i="12"/>
  <c r="EZ39" i="12" s="1"/>
  <c r="P40" i="12"/>
  <c r="P41" i="12"/>
  <c r="EZ41" i="12" s="1"/>
  <c r="P42" i="12"/>
  <c r="FA42" i="12" s="1"/>
  <c r="P43" i="12"/>
  <c r="FA43" i="12" s="1"/>
  <c r="P44" i="12"/>
  <c r="P7" i="12"/>
  <c r="EZ7" i="12" s="1"/>
  <c r="L8" i="12"/>
  <c r="EY8" i="12" s="1"/>
  <c r="L9" i="12"/>
  <c r="EX9" i="12" s="1"/>
  <c r="L10" i="12"/>
  <c r="EX10" i="12" s="1"/>
  <c r="L11" i="12"/>
  <c r="L12" i="12"/>
  <c r="L13" i="12"/>
  <c r="EX13" i="12" s="1"/>
  <c r="L14" i="12"/>
  <c r="EX14" i="12" s="1"/>
  <c r="L15" i="12"/>
  <c r="EY15" i="12" s="1"/>
  <c r="L16" i="12"/>
  <c r="EX16" i="12" s="1"/>
  <c r="L17" i="12"/>
  <c r="EY17" i="12" s="1"/>
  <c r="L18" i="12"/>
  <c r="L19" i="12"/>
  <c r="L20" i="12"/>
  <c r="EY20" i="12" s="1"/>
  <c r="L21" i="12"/>
  <c r="EY21" i="12" s="1"/>
  <c r="L22" i="12"/>
  <c r="L23" i="12"/>
  <c r="L24" i="12"/>
  <c r="EY24" i="12" s="1"/>
  <c r="L25" i="12"/>
  <c r="EX25" i="12" s="1"/>
  <c r="L26" i="12"/>
  <c r="L27" i="12"/>
  <c r="EX27" i="12" s="1"/>
  <c r="L28" i="12"/>
  <c r="EX28" i="12" s="1"/>
  <c r="L29" i="12"/>
  <c r="L30" i="12"/>
  <c r="L31" i="12"/>
  <c r="L32" i="12"/>
  <c r="L33" i="12"/>
  <c r="EY33" i="12" s="1"/>
  <c r="L34" i="12"/>
  <c r="L35" i="12"/>
  <c r="EY35" i="12" s="1"/>
  <c r="L36" i="12"/>
  <c r="EY36" i="12" s="1"/>
  <c r="L37" i="12"/>
  <c r="L38" i="12"/>
  <c r="L39" i="12"/>
  <c r="EX39" i="12" s="1"/>
  <c r="L40" i="12"/>
  <c r="EX40" i="12" s="1"/>
  <c r="L41" i="12"/>
  <c r="EX41" i="12" s="1"/>
  <c r="L42" i="12"/>
  <c r="EX42" i="12" s="1"/>
  <c r="L43" i="12"/>
  <c r="EY43" i="12" s="1"/>
  <c r="L44" i="12"/>
  <c r="L7" i="12"/>
  <c r="H8" i="12"/>
  <c r="EW8" i="12" s="1"/>
  <c r="H9" i="12"/>
  <c r="H10" i="12"/>
  <c r="EV10" i="12" s="1"/>
  <c r="H11" i="12"/>
  <c r="H12" i="12"/>
  <c r="EW12" i="12" s="1"/>
  <c r="H13" i="12"/>
  <c r="EV13" i="12" s="1"/>
  <c r="H14" i="12"/>
  <c r="EW14" i="12" s="1"/>
  <c r="H15" i="12"/>
  <c r="EV15" i="12" s="1"/>
  <c r="H16" i="12"/>
  <c r="EW16" i="12" s="1"/>
  <c r="H17" i="12"/>
  <c r="H18" i="12"/>
  <c r="EV18" i="12" s="1"/>
  <c r="H19" i="12"/>
  <c r="EV19" i="12" s="1"/>
  <c r="H20" i="12"/>
  <c r="EW20" i="12" s="1"/>
  <c r="H21" i="12"/>
  <c r="EV21" i="12" s="1"/>
  <c r="H22" i="12"/>
  <c r="EV22" i="12" s="1"/>
  <c r="H23" i="12"/>
  <c r="EV23" i="12" s="1"/>
  <c r="H24" i="12"/>
  <c r="H25" i="12"/>
  <c r="EW25" i="12" s="1"/>
  <c r="H26" i="12"/>
  <c r="EW26" i="12" s="1"/>
  <c r="H27" i="12"/>
  <c r="H28" i="12"/>
  <c r="H29" i="12"/>
  <c r="EW29" i="12" s="1"/>
  <c r="H30" i="12"/>
  <c r="EW30" i="12" s="1"/>
  <c r="H31" i="12"/>
  <c r="EW31" i="12" s="1"/>
  <c r="H32" i="12"/>
  <c r="H33" i="12"/>
  <c r="EW33" i="12" s="1"/>
  <c r="H34" i="12"/>
  <c r="EV34" i="12"/>
  <c r="H35" i="12"/>
  <c r="H36" i="12"/>
  <c r="H37" i="12"/>
  <c r="H38" i="12"/>
  <c r="H39" i="12"/>
  <c r="H40" i="12"/>
  <c r="H41" i="12"/>
  <c r="H42" i="12"/>
  <c r="EV42" i="12" s="1"/>
  <c r="H43" i="12"/>
  <c r="EW43" i="12" s="1"/>
  <c r="H44" i="12"/>
  <c r="EW44" i="12" s="1"/>
  <c r="H7" i="12"/>
  <c r="EW7" i="12" s="1"/>
  <c r="IX6" i="33"/>
  <c r="FQ12" i="33"/>
  <c r="FS12" i="33"/>
  <c r="FU12" i="33"/>
  <c r="FW12" i="33"/>
  <c r="GK12" i="33"/>
  <c r="FY7" i="33"/>
  <c r="GS7" i="33"/>
  <c r="FS8" i="33"/>
  <c r="FY8" i="33"/>
  <c r="FQ13" i="33"/>
  <c r="GG13" i="33"/>
  <c r="GK13" i="33"/>
  <c r="FQ11" i="33"/>
  <c r="FS11" i="33"/>
  <c r="FU11" i="33"/>
  <c r="GM11" i="33"/>
  <c r="HT6" i="32"/>
  <c r="HU6" i="32"/>
  <c r="FC7" i="32"/>
  <c r="FG7" i="32"/>
  <c r="FK7" i="32"/>
  <c r="FS7" i="32"/>
  <c r="FC8" i="32"/>
  <c r="FI8" i="32"/>
  <c r="FU8" i="32"/>
  <c r="FY8" i="32"/>
  <c r="GG8" i="32"/>
  <c r="FC9" i="32"/>
  <c r="FQ9" i="32"/>
  <c r="FE10" i="32"/>
  <c r="FQ10" i="32"/>
  <c r="FU10" i="32"/>
  <c r="FY10" i="32"/>
  <c r="GE10" i="32"/>
  <c r="EW11" i="32"/>
  <c r="FC11" i="32"/>
  <c r="FK11" i="32"/>
  <c r="FM11" i="32"/>
  <c r="FO11" i="32"/>
  <c r="FS11" i="32"/>
  <c r="GG11" i="32"/>
  <c r="FG12" i="32"/>
  <c r="FK12" i="32"/>
  <c r="FU12" i="32"/>
  <c r="GA12" i="32"/>
  <c r="EW13" i="32"/>
  <c r="EY13" i="32"/>
  <c r="FA13" i="32"/>
  <c r="FC13" i="32"/>
  <c r="FG13" i="32"/>
  <c r="FO13" i="32"/>
  <c r="FS13" i="32"/>
  <c r="FU13" i="32"/>
  <c r="GA13" i="32"/>
  <c r="GC13" i="32"/>
  <c r="GG13" i="32"/>
  <c r="FC14" i="32"/>
  <c r="FI14" i="32"/>
  <c r="FM14" i="32"/>
  <c r="FK15" i="32"/>
  <c r="FO15" i="32"/>
  <c r="FQ15" i="32"/>
  <c r="GA15" i="32"/>
  <c r="GC15" i="32"/>
  <c r="GG15" i="32"/>
  <c r="FA16" i="32"/>
  <c r="FU16" i="32"/>
  <c r="FG17" i="32"/>
  <c r="FK17" i="32"/>
  <c r="FS17" i="32"/>
  <c r="FW17" i="32"/>
  <c r="GE17" i="32"/>
  <c r="FI18" i="32"/>
  <c r="FQ18" i="32"/>
  <c r="FY18" i="32"/>
  <c r="GC18" i="32"/>
  <c r="GE18" i="32"/>
  <c r="EW19" i="32"/>
  <c r="FC19" i="32"/>
  <c r="FE19" i="32"/>
  <c r="FK19" i="32"/>
  <c r="FO19" i="32"/>
  <c r="FS19" i="32"/>
  <c r="FY19" i="32"/>
  <c r="GE19" i="32"/>
  <c r="GG19" i="32"/>
  <c r="FC20" i="32"/>
  <c r="FK20" i="32"/>
  <c r="FU20" i="32"/>
  <c r="FY20" i="32"/>
  <c r="EY21" i="32"/>
  <c r="FO21" i="32"/>
  <c r="FS21" i="32"/>
  <c r="GC21" i="32"/>
  <c r="FC22" i="32"/>
  <c r="FI22" i="32"/>
  <c r="FM22" i="32"/>
  <c r="FQ22" i="32"/>
  <c r="FU22" i="32"/>
  <c r="FE23" i="32"/>
  <c r="FG23" i="32"/>
  <c r="FK23" i="32"/>
  <c r="FM23" i="32"/>
  <c r="FO23" i="32"/>
  <c r="FW23" i="32"/>
  <c r="GA23" i="32"/>
  <c r="GG23" i="32"/>
  <c r="FG24" i="32"/>
  <c r="FK24" i="32"/>
  <c r="FU24" i="32"/>
  <c r="GC24" i="32"/>
  <c r="EY26" i="32"/>
  <c r="FG26" i="32"/>
  <c r="FI26" i="32"/>
  <c r="FM26" i="32"/>
  <c r="FO26" i="32"/>
  <c r="FQ26" i="32"/>
  <c r="FS26" i="32"/>
  <c r="FW26" i="32"/>
  <c r="GG26" i="32"/>
  <c r="FA27" i="32"/>
  <c r="FC27" i="32"/>
  <c r="FI27" i="32"/>
  <c r="FM27" i="32"/>
  <c r="GE27" i="32"/>
  <c r="FE28" i="32"/>
  <c r="FG28" i="32"/>
  <c r="FI28" i="32"/>
  <c r="FK28" i="32"/>
  <c r="FO28" i="32"/>
  <c r="FQ28" i="32"/>
  <c r="FW28" i="32"/>
  <c r="GE28" i="32"/>
  <c r="GG28" i="32"/>
  <c r="FE29" i="32"/>
  <c r="FI29" i="32"/>
  <c r="FU29" i="32"/>
  <c r="FY29" i="32"/>
  <c r="FC30" i="32"/>
  <c r="FE30" i="32"/>
  <c r="FG30" i="32"/>
  <c r="FK30" i="32"/>
  <c r="FS30" i="32"/>
  <c r="FW30" i="32"/>
  <c r="GC30" i="32"/>
  <c r="FC31" i="32"/>
  <c r="FE31" i="32"/>
  <c r="FI31" i="32"/>
  <c r="FM31" i="32"/>
  <c r="FQ31" i="32"/>
  <c r="FS31" i="32"/>
  <c r="GC31" i="32"/>
  <c r="EW32" i="32"/>
  <c r="FE32" i="32"/>
  <c r="FG32" i="32"/>
  <c r="FK32" i="32"/>
  <c r="FO32" i="32"/>
  <c r="FQ32" i="32"/>
  <c r="FW32" i="32"/>
  <c r="GA32" i="32"/>
  <c r="GG32" i="32"/>
  <c r="FG37" i="32"/>
  <c r="FM37" i="32"/>
  <c r="GA37" i="32"/>
  <c r="BK8" i="24"/>
  <c r="BL8" i="24" s="1"/>
  <c r="BK9" i="24"/>
  <c r="BL9" i="24" s="1"/>
  <c r="GF9" i="24" s="1"/>
  <c r="BK10" i="24"/>
  <c r="BL10" i="24" s="1"/>
  <c r="BK11" i="24"/>
  <c r="BL11" i="24" s="1"/>
  <c r="GF11" i="24" s="1"/>
  <c r="BK12" i="24"/>
  <c r="BL12" i="24" s="1"/>
  <c r="BK13" i="24"/>
  <c r="BL13" i="24" s="1"/>
  <c r="GG13" i="24" s="1"/>
  <c r="BK14" i="24"/>
  <c r="BL14" i="24"/>
  <c r="GF14" i="24" s="1"/>
  <c r="BK15" i="24"/>
  <c r="BL15" i="24" s="1"/>
  <c r="GF15" i="24" s="1"/>
  <c r="BK16" i="24"/>
  <c r="BL16" i="24" s="1"/>
  <c r="BK18" i="24"/>
  <c r="BL18" i="24"/>
  <c r="GG18" i="24" s="1"/>
  <c r="BK17" i="24"/>
  <c r="BL17" i="24" s="1"/>
  <c r="GF17" i="24" s="1"/>
  <c r="BK7" i="24"/>
  <c r="BL7" i="24" s="1"/>
  <c r="CM7" i="25"/>
  <c r="CN7" i="25" s="1"/>
  <c r="CM8" i="25"/>
  <c r="CN8" i="25" s="1"/>
  <c r="CM9" i="25"/>
  <c r="CN9" i="25" s="1"/>
  <c r="CM10" i="25"/>
  <c r="CN10" i="25" s="1"/>
  <c r="CM11" i="25"/>
  <c r="CN11" i="25" s="1"/>
  <c r="CM12" i="25"/>
  <c r="CN12" i="25" s="1"/>
  <c r="CM13" i="25"/>
  <c r="CN13" i="25" s="1"/>
  <c r="CM14" i="25"/>
  <c r="CN14" i="25" s="1"/>
  <c r="CM15" i="25"/>
  <c r="CN15" i="25" s="1"/>
  <c r="CM16" i="25"/>
  <c r="CN16" i="25" s="1"/>
  <c r="CM18" i="25"/>
  <c r="CN18" i="25" s="1"/>
  <c r="HC18" i="25" s="1"/>
  <c r="BO8" i="23"/>
  <c r="BP8" i="23" s="1"/>
  <c r="BO9" i="23"/>
  <c r="BP9" i="23"/>
  <c r="GM9" i="23" s="1"/>
  <c r="BO10" i="23"/>
  <c r="BP10" i="23" s="1"/>
  <c r="BO11" i="23"/>
  <c r="BP11" i="23" s="1"/>
  <c r="BO12" i="23"/>
  <c r="BP12" i="23"/>
  <c r="BO13" i="23"/>
  <c r="BP13" i="23"/>
  <c r="BO14" i="23"/>
  <c r="BP14" i="23"/>
  <c r="GM14" i="23" s="1"/>
  <c r="BO15" i="23"/>
  <c r="BP15" i="23" s="1"/>
  <c r="BO16" i="23"/>
  <c r="BP16" i="23" s="1"/>
  <c r="BO17" i="23"/>
  <c r="BP17" i="23" s="1"/>
  <c r="BO18" i="23"/>
  <c r="BP18" i="23" s="1"/>
  <c r="BO19" i="23"/>
  <c r="BP19" i="23" s="1"/>
  <c r="BO20" i="23"/>
  <c r="BP20" i="23" s="1"/>
  <c r="GM20" i="23" s="1"/>
  <c r="BO7" i="23"/>
  <c r="BP7" i="23" s="1"/>
  <c r="BP7" i="25"/>
  <c r="GP7" i="25"/>
  <c r="BX7" i="25"/>
  <c r="GT7" i="25"/>
  <c r="BT7" i="25"/>
  <c r="GR7" i="25"/>
  <c r="CJ7" i="25"/>
  <c r="CB7" i="25"/>
  <c r="GW7" i="25" s="1"/>
  <c r="BP8" i="25"/>
  <c r="BX8" i="25"/>
  <c r="BT8" i="25"/>
  <c r="CJ8" i="25"/>
  <c r="GZ8" i="25" s="1"/>
  <c r="CB8" i="25"/>
  <c r="GV8" i="25" s="1"/>
  <c r="BP9" i="25"/>
  <c r="GQ9" i="25" s="1"/>
  <c r="BX9" i="25"/>
  <c r="GT9" i="25" s="1"/>
  <c r="BT9" i="25"/>
  <c r="CJ9" i="25"/>
  <c r="GZ9" i="25" s="1"/>
  <c r="CB9" i="25"/>
  <c r="BL9" i="25"/>
  <c r="GN9" i="25" s="1"/>
  <c r="BP10" i="25"/>
  <c r="GQ10" i="25" s="1"/>
  <c r="BX10" i="25"/>
  <c r="GT10" i="25" s="1"/>
  <c r="BT10" i="25"/>
  <c r="CJ10" i="25"/>
  <c r="HA10" i="25" s="1"/>
  <c r="CB10" i="25"/>
  <c r="GV10" i="25" s="1"/>
  <c r="BP11" i="25"/>
  <c r="GQ11" i="25" s="1"/>
  <c r="BX11" i="25"/>
  <c r="BT11" i="25"/>
  <c r="CJ11" i="25"/>
  <c r="CB11" i="25"/>
  <c r="GV11" i="25" s="1"/>
  <c r="BP12" i="25"/>
  <c r="GQ12" i="25" s="1"/>
  <c r="BX12" i="25"/>
  <c r="BT12" i="25"/>
  <c r="CJ12" i="25"/>
  <c r="CB12" i="25"/>
  <c r="GW12" i="25" s="1"/>
  <c r="BL12" i="25"/>
  <c r="GN12" i="25" s="1"/>
  <c r="BP13" i="25"/>
  <c r="GP13" i="25" s="1"/>
  <c r="BX13" i="25"/>
  <c r="GU13" i="25" s="1"/>
  <c r="BT13" i="25"/>
  <c r="GS13" i="25" s="1"/>
  <c r="CJ13" i="25"/>
  <c r="GZ13" i="25" s="1"/>
  <c r="CB13" i="25"/>
  <c r="BP14" i="25"/>
  <c r="GP14" i="25" s="1"/>
  <c r="BX14" i="25"/>
  <c r="BT14" i="25"/>
  <c r="GS14" i="25" s="1"/>
  <c r="CJ14" i="25"/>
  <c r="GZ14" i="25" s="1"/>
  <c r="CB14" i="25"/>
  <c r="GV14" i="25" s="1"/>
  <c r="BP15" i="25"/>
  <c r="GP15" i="25" s="1"/>
  <c r="BX15" i="25"/>
  <c r="GU15" i="25" s="1"/>
  <c r="BT15" i="25"/>
  <c r="CJ15" i="25"/>
  <c r="HA15" i="25" s="1"/>
  <c r="CB15" i="25"/>
  <c r="GV15" i="25" s="1"/>
  <c r="BP16" i="25"/>
  <c r="GQ16" i="25" s="1"/>
  <c r="BX16" i="25"/>
  <c r="BT16" i="25"/>
  <c r="CJ16" i="25"/>
  <c r="CB16" i="25"/>
  <c r="BP8" i="24"/>
  <c r="GH8" i="24" s="1"/>
  <c r="CJ8" i="24"/>
  <c r="CB8" i="24"/>
  <c r="GN8" i="24" s="1"/>
  <c r="CF8" i="24"/>
  <c r="BH8" i="24"/>
  <c r="GE8" i="24" s="1"/>
  <c r="BD8" i="24"/>
  <c r="GC8" i="24" s="1"/>
  <c r="BX8" i="24"/>
  <c r="GM8" i="24" s="1"/>
  <c r="BT8" i="24"/>
  <c r="BP9" i="24"/>
  <c r="CJ9" i="24"/>
  <c r="GS9" i="24" s="1"/>
  <c r="CB9" i="24"/>
  <c r="GN9" i="24" s="1"/>
  <c r="CF9" i="24"/>
  <c r="GP9" i="24" s="1"/>
  <c r="BH9" i="24"/>
  <c r="BD9" i="24"/>
  <c r="GB9" i="24" s="1"/>
  <c r="BX9" i="24"/>
  <c r="GL9" i="24" s="1"/>
  <c r="BT9" i="24"/>
  <c r="GJ9" i="24" s="1"/>
  <c r="BP10" i="24"/>
  <c r="CJ10" i="24"/>
  <c r="GR10" i="24" s="1"/>
  <c r="CB10" i="24"/>
  <c r="CF10" i="24"/>
  <c r="BH10" i="24"/>
  <c r="GD10" i="24" s="1"/>
  <c r="BD10" i="24"/>
  <c r="BX10" i="24"/>
  <c r="BT10" i="24"/>
  <c r="GJ10" i="24" s="1"/>
  <c r="BP11" i="24"/>
  <c r="GH11" i="24" s="1"/>
  <c r="CJ11" i="24"/>
  <c r="GS11" i="24" s="1"/>
  <c r="CB11" i="24"/>
  <c r="GN11" i="24" s="1"/>
  <c r="CF11" i="24"/>
  <c r="GQ11" i="24" s="1"/>
  <c r="BH11" i="24"/>
  <c r="GD11" i="24" s="1"/>
  <c r="BD11" i="24"/>
  <c r="GC11" i="24" s="1"/>
  <c r="BX11" i="24"/>
  <c r="GM11" i="24" s="1"/>
  <c r="BT11" i="24"/>
  <c r="GJ11" i="24" s="1"/>
  <c r="BP12" i="24"/>
  <c r="CJ12" i="24"/>
  <c r="GS12" i="24" s="1"/>
  <c r="CB12" i="24"/>
  <c r="GO12" i="24" s="1"/>
  <c r="CF12" i="24"/>
  <c r="GQ12" i="24" s="1"/>
  <c r="BH12" i="24"/>
  <c r="BD12" i="24"/>
  <c r="GB12" i="24" s="1"/>
  <c r="BX12" i="24"/>
  <c r="GL12" i="24" s="1"/>
  <c r="BT12" i="24"/>
  <c r="GJ12" i="24" s="1"/>
  <c r="BP13" i="24"/>
  <c r="CJ13" i="24"/>
  <c r="GS13" i="24" s="1"/>
  <c r="CB13" i="24"/>
  <c r="GN13" i="24" s="1"/>
  <c r="CF13" i="24"/>
  <c r="GQ13" i="24" s="1"/>
  <c r="BH13" i="24"/>
  <c r="BD13" i="24"/>
  <c r="GC13" i="24" s="1"/>
  <c r="BX13" i="24"/>
  <c r="BT13" i="24"/>
  <c r="BP14" i="24"/>
  <c r="GH14" i="24" s="1"/>
  <c r="CJ14" i="24"/>
  <c r="GR14" i="24" s="1"/>
  <c r="CB14" i="24"/>
  <c r="GO14" i="24" s="1"/>
  <c r="CF14" i="24"/>
  <c r="GP14" i="24" s="1"/>
  <c r="BH14" i="24"/>
  <c r="BD14" i="24"/>
  <c r="GC14" i="24" s="1"/>
  <c r="BX14" i="24"/>
  <c r="GM14" i="24" s="1"/>
  <c r="BT14" i="24"/>
  <c r="BP15" i="24"/>
  <c r="GI15" i="24" s="1"/>
  <c r="CJ15" i="24"/>
  <c r="GS15" i="24" s="1"/>
  <c r="CB15" i="24"/>
  <c r="GN15" i="24" s="1"/>
  <c r="CF15" i="24"/>
  <c r="BH15" i="24"/>
  <c r="BD15" i="24"/>
  <c r="GC15" i="24" s="1"/>
  <c r="BX15" i="24"/>
  <c r="GL15" i="24" s="1"/>
  <c r="BT15" i="24"/>
  <c r="GK15" i="24" s="1"/>
  <c r="BP16" i="24"/>
  <c r="GH16" i="24" s="1"/>
  <c r="CJ16" i="24"/>
  <c r="GR16" i="24" s="1"/>
  <c r="CB16" i="24"/>
  <c r="CF16" i="24"/>
  <c r="GQ16" i="24" s="1"/>
  <c r="BH16" i="24"/>
  <c r="BD16" i="24"/>
  <c r="GC16" i="24" s="1"/>
  <c r="BX16" i="24"/>
  <c r="GM16" i="24" s="1"/>
  <c r="BT16" i="24"/>
  <c r="BP18" i="24"/>
  <c r="GH18" i="24" s="1"/>
  <c r="CJ18" i="24"/>
  <c r="CB18" i="24"/>
  <c r="GN18" i="24" s="1"/>
  <c r="CF18" i="24"/>
  <c r="GQ18" i="24" s="1"/>
  <c r="BH18" i="24"/>
  <c r="GD18" i="24" s="1"/>
  <c r="BD18" i="24"/>
  <c r="BX18" i="24"/>
  <c r="GM18" i="24" s="1"/>
  <c r="BT18" i="24"/>
  <c r="GK18" i="24" s="1"/>
  <c r="GJ18" i="24"/>
  <c r="BP17" i="24"/>
  <c r="GI17" i="24" s="1"/>
  <c r="CJ17" i="24"/>
  <c r="GS17" i="24" s="1"/>
  <c r="CB17" i="24"/>
  <c r="GN17" i="24" s="1"/>
  <c r="CF17" i="24"/>
  <c r="GQ17" i="24" s="1"/>
  <c r="BH17" i="24"/>
  <c r="GD17" i="24" s="1"/>
  <c r="BD17" i="24"/>
  <c r="GC17" i="24" s="1"/>
  <c r="BX17" i="24"/>
  <c r="GL17" i="24" s="1"/>
  <c r="BT17" i="24"/>
  <c r="GK17" i="24" s="1"/>
  <c r="BP7" i="24"/>
  <c r="GH7" i="24" s="1"/>
  <c r="CJ7" i="24"/>
  <c r="GR7" i="24" s="1"/>
  <c r="CB7" i="24"/>
  <c r="GN7" i="24" s="1"/>
  <c r="CF7" i="24"/>
  <c r="GP7" i="24" s="1"/>
  <c r="BH7" i="24"/>
  <c r="GD7" i="24" s="1"/>
  <c r="BD7" i="24"/>
  <c r="BX7" i="24"/>
  <c r="BT7" i="24"/>
  <c r="GK7" i="24" s="1"/>
  <c r="CF8" i="23"/>
  <c r="GU8" i="23" s="1"/>
  <c r="BL8" i="23"/>
  <c r="GK8" i="23" s="1"/>
  <c r="BX8" i="23"/>
  <c r="GQ8" i="23" s="1"/>
  <c r="CB8" i="23"/>
  <c r="GR8" i="23" s="1"/>
  <c r="BH8" i="23"/>
  <c r="GI8" i="23" s="1"/>
  <c r="BT8" i="23"/>
  <c r="GO8" i="23" s="1"/>
  <c r="CF9" i="23"/>
  <c r="GU9" i="23" s="1"/>
  <c r="BL9" i="23"/>
  <c r="GK9" i="23" s="1"/>
  <c r="BX9" i="23"/>
  <c r="GP9" i="23" s="1"/>
  <c r="BH9" i="23"/>
  <c r="GI9" i="23" s="1"/>
  <c r="BT9" i="23"/>
  <c r="CF10" i="23"/>
  <c r="GU10" i="23" s="1"/>
  <c r="BL10" i="23"/>
  <c r="GK10" i="23" s="1"/>
  <c r="BX10" i="23"/>
  <c r="CB10" i="23"/>
  <c r="GR10" i="23" s="1"/>
  <c r="BH10" i="23"/>
  <c r="GI10" i="23" s="1"/>
  <c r="BT10" i="23"/>
  <c r="GN10" i="23" s="1"/>
  <c r="CF11" i="23"/>
  <c r="GU11" i="23" s="1"/>
  <c r="BL11" i="23"/>
  <c r="GK11" i="23" s="1"/>
  <c r="BX11" i="23"/>
  <c r="GP11" i="23" s="1"/>
  <c r="CB11" i="23"/>
  <c r="GS11" i="23" s="1"/>
  <c r="BH11" i="23"/>
  <c r="BT11" i="23"/>
  <c r="CF12" i="23"/>
  <c r="GT12" i="23" s="1"/>
  <c r="BL12" i="23"/>
  <c r="BX12" i="23"/>
  <c r="GQ12" i="23" s="1"/>
  <c r="CB12" i="23"/>
  <c r="GR12" i="23" s="1"/>
  <c r="BH12" i="23"/>
  <c r="GH12" i="23" s="1"/>
  <c r="BT12" i="23"/>
  <c r="GN12" i="23" s="1"/>
  <c r="CF13" i="23"/>
  <c r="GT13" i="23" s="1"/>
  <c r="BL13" i="23"/>
  <c r="GJ13" i="23" s="1"/>
  <c r="BX13" i="23"/>
  <c r="GP13" i="23" s="1"/>
  <c r="CB13" i="23"/>
  <c r="GS13" i="23" s="1"/>
  <c r="BH13" i="23"/>
  <c r="BT13" i="23"/>
  <c r="GN13" i="23" s="1"/>
  <c r="CF14" i="23"/>
  <c r="GT14" i="23" s="1"/>
  <c r="BL14" i="23"/>
  <c r="GJ14" i="23" s="1"/>
  <c r="BX14" i="23"/>
  <c r="GQ14" i="23" s="1"/>
  <c r="CB14" i="23"/>
  <c r="BH14" i="23"/>
  <c r="GH14" i="23" s="1"/>
  <c r="BT14" i="23"/>
  <c r="GO14" i="23" s="1"/>
  <c r="CF15" i="23"/>
  <c r="GU15" i="23" s="1"/>
  <c r="BL15" i="23"/>
  <c r="GK15" i="23" s="1"/>
  <c r="BX15" i="23"/>
  <c r="GQ15" i="23" s="1"/>
  <c r="BH15" i="23"/>
  <c r="GI15" i="23" s="1"/>
  <c r="BT15" i="23"/>
  <c r="GO15" i="23" s="1"/>
  <c r="CF16" i="23"/>
  <c r="GT16" i="23" s="1"/>
  <c r="BL16" i="23"/>
  <c r="GJ16" i="23" s="1"/>
  <c r="BX16" i="23"/>
  <c r="GP16" i="23" s="1"/>
  <c r="CB16" i="23"/>
  <c r="GR16" i="23" s="1"/>
  <c r="BH16" i="23"/>
  <c r="GI16" i="23" s="1"/>
  <c r="BT16" i="23"/>
  <c r="BX17" i="23"/>
  <c r="GP17" i="23" s="1"/>
  <c r="BH17" i="23"/>
  <c r="GH17" i="23" s="1"/>
  <c r="BL17" i="23"/>
  <c r="GJ17" i="23" s="1"/>
  <c r="BT17" i="23"/>
  <c r="GO17" i="23" s="1"/>
  <c r="CF17" i="23"/>
  <c r="GU17" i="23" s="1"/>
  <c r="CF18" i="23"/>
  <c r="BL18" i="23"/>
  <c r="BX18" i="23"/>
  <c r="CB18" i="23"/>
  <c r="GR18" i="23" s="1"/>
  <c r="BH18" i="23"/>
  <c r="GI18" i="23" s="1"/>
  <c r="BT18" i="23"/>
  <c r="GO18" i="23" s="1"/>
  <c r="CF19" i="23"/>
  <c r="GU19" i="23" s="1"/>
  <c r="BL19" i="23"/>
  <c r="GJ19" i="23" s="1"/>
  <c r="BX19" i="23"/>
  <c r="CB19" i="23"/>
  <c r="GS19" i="23" s="1"/>
  <c r="BH19" i="23"/>
  <c r="GH19" i="23" s="1"/>
  <c r="BT19" i="23"/>
  <c r="CF20" i="23"/>
  <c r="GT20" i="23" s="1"/>
  <c r="BL20" i="23"/>
  <c r="GJ20" i="23" s="1"/>
  <c r="BX20" i="23"/>
  <c r="GP20" i="23" s="1"/>
  <c r="BH20" i="23"/>
  <c r="BT20" i="23"/>
  <c r="GO20" i="23" s="1"/>
  <c r="CF7" i="23"/>
  <c r="GT7" i="23" s="1"/>
  <c r="BL7" i="23"/>
  <c r="GK7" i="23" s="1"/>
  <c r="BX7" i="23"/>
  <c r="GP7" i="23" s="1"/>
  <c r="BH7" i="23"/>
  <c r="GI7" i="23" s="1"/>
  <c r="BT7" i="23"/>
  <c r="IN6" i="23"/>
  <c r="HV6" i="22"/>
  <c r="HV6" i="21"/>
  <c r="HV6" i="12"/>
  <c r="AF17" i="23"/>
  <c r="FT17" i="23" s="1"/>
  <c r="AI17" i="23"/>
  <c r="AJ17" i="23" s="1"/>
  <c r="AB17" i="23"/>
  <c r="FS17" i="23" s="1"/>
  <c r="X17" i="23"/>
  <c r="T17" i="23"/>
  <c r="FN17" i="23" s="1"/>
  <c r="P17" i="23"/>
  <c r="FM17" i="23" s="1"/>
  <c r="L17" i="23"/>
  <c r="FK17" i="23" s="1"/>
  <c r="H17" i="23"/>
  <c r="BD17" i="23"/>
  <c r="DT17" i="23"/>
  <c r="HO17" i="23" s="1"/>
  <c r="DX17" i="23"/>
  <c r="HP17" i="23" s="1"/>
  <c r="EB17" i="23"/>
  <c r="HR17" i="23" s="1"/>
  <c r="EF17" i="23"/>
  <c r="HT17" i="23" s="1"/>
  <c r="EJ17" i="23"/>
  <c r="HW17" i="23" s="1"/>
  <c r="EN17" i="23"/>
  <c r="HX17" i="23" s="1"/>
  <c r="C48" i="24"/>
  <c r="C47" i="24"/>
  <c r="C46" i="24"/>
  <c r="HU6" i="12"/>
  <c r="HT6" i="12"/>
  <c r="EU6" i="12"/>
  <c r="HU6" i="21"/>
  <c r="HT6" i="21"/>
  <c r="EU6" i="21"/>
  <c r="FK6" i="25"/>
  <c r="HU6" i="22"/>
  <c r="HT6" i="22"/>
  <c r="EU6" i="22"/>
  <c r="IM6" i="23"/>
  <c r="IL6" i="23"/>
  <c r="IJ6" i="24"/>
  <c r="FC6" i="24"/>
  <c r="T16" i="25"/>
  <c r="FS16" i="25" s="1"/>
  <c r="P16" i="25"/>
  <c r="FP16" i="25" s="1"/>
  <c r="L16" i="25"/>
  <c r="FN16" i="25" s="1"/>
  <c r="H16" i="25"/>
  <c r="FL16" i="25" s="1"/>
  <c r="T15" i="25"/>
  <c r="P15" i="25"/>
  <c r="FQ15" i="25" s="1"/>
  <c r="L15" i="25"/>
  <c r="FO15" i="25" s="1"/>
  <c r="H15" i="25"/>
  <c r="FM15" i="25" s="1"/>
  <c r="T14" i="25"/>
  <c r="FR14" i="25" s="1"/>
  <c r="P14" i="25"/>
  <c r="L14" i="25"/>
  <c r="FN14" i="25" s="1"/>
  <c r="H14" i="25"/>
  <c r="T22" i="25"/>
  <c r="FS22" i="25" s="1"/>
  <c r="P22" i="25"/>
  <c r="FP22" i="25" s="1"/>
  <c r="L22" i="25"/>
  <c r="FN22" i="25" s="1"/>
  <c r="H22" i="25"/>
  <c r="FM22" i="25" s="1"/>
  <c r="T13" i="25"/>
  <c r="P13" i="25"/>
  <c r="L13" i="25"/>
  <c r="H13" i="25"/>
  <c r="FL13" i="25" s="1"/>
  <c r="T12" i="25"/>
  <c r="FS12" i="25" s="1"/>
  <c r="P12" i="25"/>
  <c r="L12" i="25"/>
  <c r="FN12" i="25" s="1"/>
  <c r="H12" i="25"/>
  <c r="FL12" i="25" s="1"/>
  <c r="T11" i="25"/>
  <c r="FS11" i="25" s="1"/>
  <c r="P11" i="25"/>
  <c r="L11" i="25"/>
  <c r="FO11" i="25" s="1"/>
  <c r="H11" i="25"/>
  <c r="T21" i="25"/>
  <c r="P21" i="25"/>
  <c r="FQ21" i="25" s="1"/>
  <c r="L21" i="25"/>
  <c r="FN21" i="25" s="1"/>
  <c r="H21" i="25"/>
  <c r="FL21" i="25" s="1"/>
  <c r="T10" i="25"/>
  <c r="FR10" i="25" s="1"/>
  <c r="P10" i="25"/>
  <c r="L10" i="25"/>
  <c r="FO10" i="25" s="1"/>
  <c r="H10" i="25"/>
  <c r="T9" i="25"/>
  <c r="FS9" i="25" s="1"/>
  <c r="P9" i="25"/>
  <c r="FP9" i="25" s="1"/>
  <c r="L9" i="25"/>
  <c r="FO9" i="25" s="1"/>
  <c r="H9" i="25"/>
  <c r="FM9" i="25" s="1"/>
  <c r="T8" i="25"/>
  <c r="FR8" i="25" s="1"/>
  <c r="P8" i="25"/>
  <c r="FQ8" i="25" s="1"/>
  <c r="L8" i="25"/>
  <c r="H8" i="25"/>
  <c r="FL8" i="25" s="1"/>
  <c r="T7" i="25"/>
  <c r="FR7" i="25" s="1"/>
  <c r="P7" i="25"/>
  <c r="FP7" i="25" s="1"/>
  <c r="L7" i="25"/>
  <c r="H7" i="25"/>
  <c r="FL7" i="25" s="1"/>
  <c r="T20" i="25"/>
  <c r="P20" i="25"/>
  <c r="FP20" i="25" s="1"/>
  <c r="L20" i="25"/>
  <c r="FO20" i="25" s="1"/>
  <c r="H20" i="25"/>
  <c r="FL20" i="25" s="1"/>
  <c r="T18" i="25"/>
  <c r="FR18" i="25" s="1"/>
  <c r="P18" i="25"/>
  <c r="FQ18" i="25" s="1"/>
  <c r="L18" i="25"/>
  <c r="FN18" i="25" s="1"/>
  <c r="H18" i="25"/>
  <c r="FL18" i="25" s="1"/>
  <c r="T19" i="25"/>
  <c r="P19" i="25"/>
  <c r="FQ19" i="25" s="1"/>
  <c r="L19" i="25"/>
  <c r="FN19" i="25" s="1"/>
  <c r="H19" i="25"/>
  <c r="T21" i="23"/>
  <c r="FO21" i="23" s="1"/>
  <c r="P21" i="23"/>
  <c r="L21" i="23"/>
  <c r="FK21" i="23" s="1"/>
  <c r="H21" i="23"/>
  <c r="T20" i="23"/>
  <c r="P20" i="23"/>
  <c r="FM20" i="23" s="1"/>
  <c r="L20" i="23"/>
  <c r="FJ20" i="23" s="1"/>
  <c r="H20" i="23"/>
  <c r="T19" i="23"/>
  <c r="FO19" i="23" s="1"/>
  <c r="P19" i="23"/>
  <c r="L19" i="23"/>
  <c r="FJ19" i="23" s="1"/>
  <c r="H19" i="23"/>
  <c r="T18" i="23"/>
  <c r="P18" i="23"/>
  <c r="FM18" i="23" s="1"/>
  <c r="L18" i="23"/>
  <c r="H18" i="23"/>
  <c r="T16" i="23"/>
  <c r="P16" i="23"/>
  <c r="FL16" i="23" s="1"/>
  <c r="L16" i="23"/>
  <c r="FK16" i="23" s="1"/>
  <c r="H16" i="23"/>
  <c r="T15" i="23"/>
  <c r="FO15" i="23" s="1"/>
  <c r="P15" i="23"/>
  <c r="FL15" i="23" s="1"/>
  <c r="L15" i="23"/>
  <c r="FJ15" i="23" s="1"/>
  <c r="H15" i="23"/>
  <c r="T14" i="23"/>
  <c r="P14" i="23"/>
  <c r="FL14" i="23" s="1"/>
  <c r="L14" i="23"/>
  <c r="H14" i="23"/>
  <c r="T13" i="23"/>
  <c r="FN13" i="23" s="1"/>
  <c r="P13" i="23"/>
  <c r="FL13" i="23" s="1"/>
  <c r="L13" i="23"/>
  <c r="H13" i="23"/>
  <c r="T12" i="23"/>
  <c r="FO12" i="23" s="1"/>
  <c r="P12" i="23"/>
  <c r="FL12" i="23" s="1"/>
  <c r="L12" i="23"/>
  <c r="FK12" i="23" s="1"/>
  <c r="H12" i="23"/>
  <c r="T11" i="23"/>
  <c r="P11" i="23"/>
  <c r="FM11" i="23" s="1"/>
  <c r="L11" i="23"/>
  <c r="FK11" i="23" s="1"/>
  <c r="H11" i="23"/>
  <c r="T10" i="23"/>
  <c r="P10" i="23"/>
  <c r="FL10" i="23" s="1"/>
  <c r="L10" i="23"/>
  <c r="H10" i="23"/>
  <c r="T9" i="23"/>
  <c r="FO9" i="23" s="1"/>
  <c r="P9" i="23"/>
  <c r="L9" i="23"/>
  <c r="H9" i="23"/>
  <c r="T8" i="23"/>
  <c r="FO8" i="23" s="1"/>
  <c r="P8" i="23"/>
  <c r="FM8" i="23" s="1"/>
  <c r="L8" i="23"/>
  <c r="FJ8" i="23" s="1"/>
  <c r="H8" i="23"/>
  <c r="T7" i="23"/>
  <c r="P7" i="23"/>
  <c r="FL7" i="23" s="1"/>
  <c r="L7" i="23"/>
  <c r="FJ7" i="23" s="1"/>
  <c r="H7" i="23"/>
  <c r="AF9" i="25"/>
  <c r="FX9" i="25" s="1"/>
  <c r="AI9" i="25"/>
  <c r="AJ9" i="25" s="1"/>
  <c r="FZ9" i="25" s="1"/>
  <c r="AN9" i="25"/>
  <c r="AR9" i="25"/>
  <c r="GD9" i="25" s="1"/>
  <c r="AV9" i="25"/>
  <c r="GG9" i="25" s="1"/>
  <c r="AZ9" i="25"/>
  <c r="X12" i="25"/>
  <c r="FT12" i="25" s="1"/>
  <c r="AV12" i="25"/>
  <c r="AB12" i="25"/>
  <c r="FV12" i="25" s="1"/>
  <c r="AF12" i="25"/>
  <c r="FX12" i="25" s="1"/>
  <c r="AI12" i="25"/>
  <c r="AJ12" i="25" s="1"/>
  <c r="AN12" i="25"/>
  <c r="AR12" i="25"/>
  <c r="GD12" i="25" s="1"/>
  <c r="AZ12" i="25"/>
  <c r="GI12" i="25" s="1"/>
  <c r="AI18" i="25"/>
  <c r="AJ18" i="25" s="1"/>
  <c r="FZ18" i="25" s="1"/>
  <c r="AI7" i="25"/>
  <c r="AJ7" i="25" s="1"/>
  <c r="AI8" i="25"/>
  <c r="AJ8" i="25" s="1"/>
  <c r="GA8" i="25" s="1"/>
  <c r="AI10" i="25"/>
  <c r="AJ10" i="25" s="1"/>
  <c r="AI21" i="25"/>
  <c r="AJ21" i="25" s="1"/>
  <c r="AI11" i="25"/>
  <c r="AJ11" i="25" s="1"/>
  <c r="AI13" i="25"/>
  <c r="AJ13" i="25" s="1"/>
  <c r="AI14" i="25"/>
  <c r="AJ14" i="25" s="1"/>
  <c r="AI15" i="25"/>
  <c r="AJ15" i="25" s="1"/>
  <c r="AI16" i="25"/>
  <c r="AJ16" i="25" s="1"/>
  <c r="AI19" i="25"/>
  <c r="AJ19" i="25" s="1"/>
  <c r="AA7" i="24"/>
  <c r="AB7" i="24" s="1"/>
  <c r="FO7" i="24" s="1"/>
  <c r="AA8" i="24"/>
  <c r="AB8" i="24" s="1"/>
  <c r="FO8" i="24" s="1"/>
  <c r="AA9" i="24"/>
  <c r="AB9" i="24" s="1"/>
  <c r="AA10" i="24"/>
  <c r="AB10" i="24" s="1"/>
  <c r="FO10" i="24" s="1"/>
  <c r="AA11" i="24"/>
  <c r="AB11" i="24" s="1"/>
  <c r="AA12" i="24"/>
  <c r="AB12" i="24"/>
  <c r="FO12" i="24" s="1"/>
  <c r="AA13" i="24"/>
  <c r="AB13" i="24" s="1"/>
  <c r="AA14" i="24"/>
  <c r="AB14" i="24" s="1"/>
  <c r="FO14" i="24" s="1"/>
  <c r="AA15" i="24"/>
  <c r="AB15" i="24"/>
  <c r="FO15" i="24" s="1"/>
  <c r="AA16" i="24"/>
  <c r="AB16" i="24" s="1"/>
  <c r="AA18" i="24"/>
  <c r="AB18" i="24" s="1"/>
  <c r="AA17" i="24"/>
  <c r="AB17" i="24"/>
  <c r="FN17" i="24" s="1"/>
  <c r="AI8" i="23"/>
  <c r="AJ8" i="23" s="1"/>
  <c r="AI9" i="23"/>
  <c r="AJ9" i="23" s="1"/>
  <c r="AI10" i="23"/>
  <c r="AJ10" i="23" s="1"/>
  <c r="AI11" i="23"/>
  <c r="AJ11" i="23" s="1"/>
  <c r="AI12" i="23"/>
  <c r="AJ12" i="23" s="1"/>
  <c r="AI13" i="23"/>
  <c r="AJ13" i="23" s="1"/>
  <c r="AI14" i="23"/>
  <c r="AJ14" i="23" s="1"/>
  <c r="AI15" i="23"/>
  <c r="AJ15" i="23" s="1"/>
  <c r="AI16" i="23"/>
  <c r="AJ16" i="23" s="1"/>
  <c r="AI18" i="23"/>
  <c r="AJ18" i="23" s="1"/>
  <c r="AI19" i="23"/>
  <c r="AJ19" i="23" s="1"/>
  <c r="FW19" i="23" s="1"/>
  <c r="AI20" i="23"/>
  <c r="AJ20" i="23" s="1"/>
  <c r="AI7" i="23"/>
  <c r="AJ7" i="23" s="1"/>
  <c r="AR21" i="23"/>
  <c r="GA21" i="23" s="1"/>
  <c r="X21" i="23"/>
  <c r="FP21" i="23" s="1"/>
  <c r="AB21" i="23"/>
  <c r="FS21" i="23" s="1"/>
  <c r="AF21" i="23"/>
  <c r="FU21" i="23" s="1"/>
  <c r="AJ21" i="23"/>
  <c r="FV21" i="23" s="1"/>
  <c r="AN21" i="23"/>
  <c r="FY21" i="23" s="1"/>
  <c r="AV21" i="23"/>
  <c r="GC21" i="23" s="1"/>
  <c r="AZ21" i="23"/>
  <c r="GD21" i="23" s="1"/>
  <c r="X8" i="23"/>
  <c r="FP8" i="23" s="1"/>
  <c r="AB8" i="23"/>
  <c r="FR8" i="23" s="1"/>
  <c r="AF8" i="23"/>
  <c r="AN8" i="23"/>
  <c r="FX8" i="23" s="1"/>
  <c r="AR8" i="23"/>
  <c r="FZ8" i="23" s="1"/>
  <c r="AV8" i="23"/>
  <c r="GC8" i="23" s="1"/>
  <c r="AZ8" i="23"/>
  <c r="GE8" i="23" s="1"/>
  <c r="AZ9" i="23"/>
  <c r="X9" i="23"/>
  <c r="FQ9" i="23" s="1"/>
  <c r="AB9" i="23"/>
  <c r="AF9" i="23"/>
  <c r="FU9" i="23" s="1"/>
  <c r="AR9" i="23"/>
  <c r="AV9" i="23"/>
  <c r="GB9" i="23" s="1"/>
  <c r="X10" i="23"/>
  <c r="FP10" i="23" s="1"/>
  <c r="AB10" i="23"/>
  <c r="FR10" i="23" s="1"/>
  <c r="AF10" i="23"/>
  <c r="FU10" i="23" s="1"/>
  <c r="AN10" i="23"/>
  <c r="FX10" i="23" s="1"/>
  <c r="AR10" i="23"/>
  <c r="AV10" i="23"/>
  <c r="GB10" i="23" s="1"/>
  <c r="AZ10" i="23"/>
  <c r="GE10" i="23" s="1"/>
  <c r="AZ11" i="23"/>
  <c r="GD11" i="23" s="1"/>
  <c r="X11" i="23"/>
  <c r="FQ11" i="23" s="1"/>
  <c r="AB11" i="23"/>
  <c r="FR11" i="23" s="1"/>
  <c r="AF11" i="23"/>
  <c r="FT11" i="23" s="1"/>
  <c r="AN11" i="23"/>
  <c r="FX11" i="23" s="1"/>
  <c r="AR11" i="23"/>
  <c r="FZ11" i="23" s="1"/>
  <c r="AV11" i="23"/>
  <c r="GB11" i="23" s="1"/>
  <c r="AZ12" i="23"/>
  <c r="X12" i="23"/>
  <c r="FQ12" i="23" s="1"/>
  <c r="AB12" i="23"/>
  <c r="FR12" i="23" s="1"/>
  <c r="AF12" i="23"/>
  <c r="FU12" i="23" s="1"/>
  <c r="AN12" i="23"/>
  <c r="FY12" i="23" s="1"/>
  <c r="AR12" i="23"/>
  <c r="FZ12" i="23" s="1"/>
  <c r="AV12" i="23"/>
  <c r="AF13" i="23"/>
  <c r="X13" i="23"/>
  <c r="FQ13" i="23" s="1"/>
  <c r="AB13" i="23"/>
  <c r="FR13" i="23" s="1"/>
  <c r="AN13" i="23"/>
  <c r="FX13" i="23" s="1"/>
  <c r="AR13" i="23"/>
  <c r="FZ13" i="23" s="1"/>
  <c r="AV13" i="23"/>
  <c r="GC13" i="23" s="1"/>
  <c r="AZ13" i="23"/>
  <c r="GD13" i="23" s="1"/>
  <c r="X14" i="23"/>
  <c r="FP14" i="23" s="1"/>
  <c r="AZ14" i="23"/>
  <c r="GD14" i="23" s="1"/>
  <c r="AB14" i="23"/>
  <c r="FR14" i="23" s="1"/>
  <c r="AF14" i="23"/>
  <c r="AN14" i="23"/>
  <c r="FY14" i="23" s="1"/>
  <c r="AR14" i="23"/>
  <c r="AV14" i="23"/>
  <c r="GB14" i="23" s="1"/>
  <c r="X15" i="23"/>
  <c r="AB15" i="23"/>
  <c r="FR15" i="23" s="1"/>
  <c r="AF15" i="23"/>
  <c r="FU15" i="23" s="1"/>
  <c r="AR15" i="23"/>
  <c r="GA15" i="23" s="1"/>
  <c r="AV15" i="23"/>
  <c r="GB15" i="23" s="1"/>
  <c r="AZ15" i="23"/>
  <c r="X16" i="23"/>
  <c r="FP16" i="23" s="1"/>
  <c r="AB16" i="23"/>
  <c r="FS16" i="23" s="1"/>
  <c r="AF16" i="23"/>
  <c r="FU16" i="23" s="1"/>
  <c r="AN16" i="23"/>
  <c r="AR16" i="23"/>
  <c r="GA16" i="23" s="1"/>
  <c r="AV16" i="23"/>
  <c r="AZ16" i="23"/>
  <c r="GE16" i="23" s="1"/>
  <c r="X18" i="23"/>
  <c r="FQ18" i="23" s="1"/>
  <c r="AB18" i="23"/>
  <c r="FR18" i="23" s="1"/>
  <c r="AF18" i="23"/>
  <c r="FU18" i="23" s="1"/>
  <c r="AN18" i="23"/>
  <c r="FY18" i="23" s="1"/>
  <c r="AR18" i="23"/>
  <c r="FZ18" i="23" s="1"/>
  <c r="AV18" i="23"/>
  <c r="GC18" i="23" s="1"/>
  <c r="AZ18" i="23"/>
  <c r="GE18" i="23" s="1"/>
  <c r="AZ19" i="23"/>
  <c r="GD19" i="23" s="1"/>
  <c r="X19" i="23"/>
  <c r="FQ19" i="23" s="1"/>
  <c r="AB19" i="23"/>
  <c r="FR19" i="23" s="1"/>
  <c r="AF19" i="23"/>
  <c r="AN19" i="23"/>
  <c r="FY19" i="23" s="1"/>
  <c r="AR19" i="23"/>
  <c r="FZ19" i="23" s="1"/>
  <c r="AV19" i="23"/>
  <c r="AZ20" i="23"/>
  <c r="GD20" i="23" s="1"/>
  <c r="X20" i="23"/>
  <c r="FP20" i="23" s="1"/>
  <c r="AB20" i="23"/>
  <c r="FS20" i="23" s="1"/>
  <c r="AF20" i="23"/>
  <c r="FU20" i="23" s="1"/>
  <c r="FZ20" i="23"/>
  <c r="AV20" i="23"/>
  <c r="GB20" i="23" s="1"/>
  <c r="X7" i="23"/>
  <c r="FQ7" i="23" s="1"/>
  <c r="AZ7" i="23"/>
  <c r="GD7" i="23" s="1"/>
  <c r="AF7" i="23"/>
  <c r="FT7" i="23" s="1"/>
  <c r="AB7" i="23"/>
  <c r="FR7" i="23" s="1"/>
  <c r="AN7" i="23"/>
  <c r="FX7" i="23" s="1"/>
  <c r="AR7" i="23"/>
  <c r="FZ7" i="23" s="1"/>
  <c r="AV7" i="23"/>
  <c r="GB7" i="23" s="1"/>
  <c r="BD8" i="23"/>
  <c r="GG8" i="23" s="1"/>
  <c r="EN8" i="23"/>
  <c r="HX8" i="23" s="1"/>
  <c r="EJ8" i="23"/>
  <c r="HV8" i="23" s="1"/>
  <c r="EF8" i="23"/>
  <c r="HT8" i="23" s="1"/>
  <c r="EB8" i="23"/>
  <c r="HS8" i="23" s="1"/>
  <c r="DX8" i="23"/>
  <c r="HP8" i="23" s="1"/>
  <c r="DT8" i="23"/>
  <c r="HN8" i="23" s="1"/>
  <c r="X19" i="25"/>
  <c r="FT19" i="25" s="1"/>
  <c r="AB19" i="25"/>
  <c r="FW19" i="25" s="1"/>
  <c r="AF19" i="25"/>
  <c r="FY19" i="25" s="1"/>
  <c r="AN19" i="25"/>
  <c r="AR19" i="25"/>
  <c r="GD19" i="25" s="1"/>
  <c r="AV19" i="25"/>
  <c r="AZ19" i="25"/>
  <c r="GH19" i="25" s="1"/>
  <c r="BD19" i="25"/>
  <c r="GJ19" i="25" s="1"/>
  <c r="BH19" i="25"/>
  <c r="GM19" i="25" s="1"/>
  <c r="BL19" i="25"/>
  <c r="GO19" i="25" s="1"/>
  <c r="BP19" i="25"/>
  <c r="GQ19" i="25" s="1"/>
  <c r="BT19" i="25"/>
  <c r="BX19" i="25"/>
  <c r="GT19" i="25" s="1"/>
  <c r="CB19" i="25"/>
  <c r="GW19" i="25" s="1"/>
  <c r="CF19" i="25"/>
  <c r="GY19" i="25" s="1"/>
  <c r="CJ19" i="25"/>
  <c r="GZ19" i="25" s="1"/>
  <c r="CN19" i="25"/>
  <c r="HB19" i="25" s="1"/>
  <c r="CR19" i="25"/>
  <c r="CV19" i="25"/>
  <c r="HG19" i="25" s="1"/>
  <c r="CZ19" i="25"/>
  <c r="HI19" i="25" s="1"/>
  <c r="DD19" i="25"/>
  <c r="HJ19" i="25" s="1"/>
  <c r="DH19" i="25"/>
  <c r="HL19" i="25" s="1"/>
  <c r="DL19" i="25"/>
  <c r="HN19" i="25" s="1"/>
  <c r="DP19" i="25"/>
  <c r="HP19" i="25" s="1"/>
  <c r="DT19" i="25"/>
  <c r="HR19" i="25" s="1"/>
  <c r="DX19" i="25"/>
  <c r="HU19" i="25" s="1"/>
  <c r="HW19" i="25"/>
  <c r="EF19" i="25"/>
  <c r="EJ19" i="25"/>
  <c r="IF19" i="25" s="1"/>
  <c r="EN19" i="25"/>
  <c r="IB19" i="25" s="1"/>
  <c r="FD19" i="25"/>
  <c r="IJ19" i="25" s="1"/>
  <c r="X18" i="25"/>
  <c r="FU18" i="25" s="1"/>
  <c r="AB18" i="25"/>
  <c r="FV18" i="25" s="1"/>
  <c r="AF18" i="25"/>
  <c r="FX18" i="25" s="1"/>
  <c r="AN18" i="25"/>
  <c r="GB18" i="25" s="1"/>
  <c r="AR18" i="25"/>
  <c r="GD18" i="25" s="1"/>
  <c r="AV18" i="25"/>
  <c r="GG18" i="25" s="1"/>
  <c r="AZ18" i="25"/>
  <c r="GH18" i="25" s="1"/>
  <c r="BD18" i="25"/>
  <c r="GJ18" i="25" s="1"/>
  <c r="BH18" i="25"/>
  <c r="BL18" i="25"/>
  <c r="GN18" i="25" s="1"/>
  <c r="BP18" i="25"/>
  <c r="GP18" i="25" s="1"/>
  <c r="BT18" i="25"/>
  <c r="GR18" i="25" s="1"/>
  <c r="BX18" i="25"/>
  <c r="GT18" i="25" s="1"/>
  <c r="CB18" i="25"/>
  <c r="GV18" i="25" s="1"/>
  <c r="CF18" i="25"/>
  <c r="GY18" i="25" s="1"/>
  <c r="CJ18" i="25"/>
  <c r="GZ18" i="25" s="1"/>
  <c r="CR18" i="25"/>
  <c r="HD18" i="25" s="1"/>
  <c r="CV18" i="25"/>
  <c r="HG18" i="25" s="1"/>
  <c r="CZ18" i="25"/>
  <c r="HI18" i="25" s="1"/>
  <c r="DD18" i="25"/>
  <c r="DH18" i="25"/>
  <c r="HL18" i="25" s="1"/>
  <c r="DL18" i="25"/>
  <c r="HN18" i="25" s="1"/>
  <c r="DP18" i="25"/>
  <c r="HP18" i="25" s="1"/>
  <c r="DT18" i="25"/>
  <c r="HS18" i="25" s="1"/>
  <c r="DX18" i="25"/>
  <c r="HU18" i="25" s="1"/>
  <c r="HV18" i="25"/>
  <c r="EF18" i="25"/>
  <c r="HY18" i="25" s="1"/>
  <c r="EJ18" i="25"/>
  <c r="EN18" i="25"/>
  <c r="IB18" i="25" s="1"/>
  <c r="IC18" i="25"/>
  <c r="X20" i="25"/>
  <c r="FT20" i="25" s="1"/>
  <c r="AB20" i="25"/>
  <c r="AF20" i="25"/>
  <c r="FY20" i="25" s="1"/>
  <c r="AJ20" i="25"/>
  <c r="GA20" i="25" s="1"/>
  <c r="AN20" i="25"/>
  <c r="AR20" i="25"/>
  <c r="GE20" i="25" s="1"/>
  <c r="AV20" i="25"/>
  <c r="GF20" i="25" s="1"/>
  <c r="AZ20" i="25"/>
  <c r="GH20" i="25" s="1"/>
  <c r="BD20" i="25"/>
  <c r="GK20" i="25" s="1"/>
  <c r="BH20" i="25"/>
  <c r="GL20" i="25" s="1"/>
  <c r="BL20" i="25"/>
  <c r="GN20" i="25" s="1"/>
  <c r="BP20" i="25"/>
  <c r="GQ20" i="25" s="1"/>
  <c r="BT20" i="25"/>
  <c r="GS20" i="25" s="1"/>
  <c r="BX20" i="25"/>
  <c r="CB20" i="25"/>
  <c r="GV20" i="25" s="1"/>
  <c r="CF20" i="25"/>
  <c r="GX20" i="25" s="1"/>
  <c r="CJ20" i="25"/>
  <c r="HA20" i="25" s="1"/>
  <c r="CN20" i="25"/>
  <c r="HB20" i="25" s="1"/>
  <c r="CR20" i="25"/>
  <c r="HD20" i="25" s="1"/>
  <c r="CV20" i="25"/>
  <c r="HG20" i="25" s="1"/>
  <c r="CZ20" i="25"/>
  <c r="HH20" i="25" s="1"/>
  <c r="DD20" i="25"/>
  <c r="HK20" i="25" s="1"/>
  <c r="DH20" i="25"/>
  <c r="DL20" i="25"/>
  <c r="HN20" i="25" s="1"/>
  <c r="DP20" i="25"/>
  <c r="HP20" i="25" s="1"/>
  <c r="DT20" i="25"/>
  <c r="HR20" i="25" s="1"/>
  <c r="DX20" i="25"/>
  <c r="HU20" i="25" s="1"/>
  <c r="HV20" i="25"/>
  <c r="EF20" i="25"/>
  <c r="HX20" i="25" s="1"/>
  <c r="EJ20" i="25"/>
  <c r="IF20" i="25" s="1"/>
  <c r="EN20" i="25"/>
  <c r="IB20" i="25" s="1"/>
  <c r="FD20" i="25"/>
  <c r="IK20" i="25" s="1"/>
  <c r="FM20" i="25"/>
  <c r="X7" i="25"/>
  <c r="FU7" i="25" s="1"/>
  <c r="AB7" i="25"/>
  <c r="FV7" i="25" s="1"/>
  <c r="AF7" i="25"/>
  <c r="FX7" i="25" s="1"/>
  <c r="AN7" i="25"/>
  <c r="GC7" i="25" s="1"/>
  <c r="AR7" i="25"/>
  <c r="GE7" i="25" s="1"/>
  <c r="AV7" i="25"/>
  <c r="GG7" i="25" s="1"/>
  <c r="AZ7" i="25"/>
  <c r="GI7" i="25" s="1"/>
  <c r="BD7" i="25"/>
  <c r="GK7" i="25" s="1"/>
  <c r="BH7" i="25"/>
  <c r="GL7" i="25" s="1"/>
  <c r="BL7" i="25"/>
  <c r="GO7" i="25" s="1"/>
  <c r="CF7" i="25"/>
  <c r="GY7" i="25" s="1"/>
  <c r="EB7" i="25"/>
  <c r="HW7" i="25" s="1"/>
  <c r="EF7" i="25"/>
  <c r="EJ7" i="25"/>
  <c r="IA7" i="25" s="1"/>
  <c r="EN7" i="25"/>
  <c r="IC7" i="25" s="1"/>
  <c r="AB8" i="25"/>
  <c r="FV8" i="25" s="1"/>
  <c r="AF8" i="25"/>
  <c r="FY8" i="25" s="1"/>
  <c r="AN8" i="25"/>
  <c r="GC8" i="25" s="1"/>
  <c r="AR8" i="25"/>
  <c r="GD8" i="25" s="1"/>
  <c r="AV8" i="25"/>
  <c r="GG8" i="25" s="1"/>
  <c r="AZ8" i="25"/>
  <c r="GI8" i="25" s="1"/>
  <c r="BD8" i="25"/>
  <c r="BH8" i="25"/>
  <c r="GM8" i="25" s="1"/>
  <c r="BL8" i="25"/>
  <c r="CF8" i="25"/>
  <c r="GY8" i="25" s="1"/>
  <c r="EB8" i="25"/>
  <c r="HW8" i="25" s="1"/>
  <c r="EF8" i="25"/>
  <c r="HX8" i="25" s="1"/>
  <c r="EJ8" i="25"/>
  <c r="HZ8" i="25" s="1"/>
  <c r="EN8" i="25"/>
  <c r="IC8" i="25" s="1"/>
  <c r="BD9" i="25"/>
  <c r="GJ9" i="25" s="1"/>
  <c r="BH9" i="25"/>
  <c r="GM9" i="25" s="1"/>
  <c r="CF9" i="25"/>
  <c r="EB9" i="25"/>
  <c r="HW9" i="25" s="1"/>
  <c r="EF9" i="25"/>
  <c r="EJ9" i="25"/>
  <c r="IA9" i="25" s="1"/>
  <c r="EN9" i="25"/>
  <c r="IB9" i="25" s="1"/>
  <c r="X10" i="25"/>
  <c r="AB10" i="25"/>
  <c r="FW10" i="25" s="1"/>
  <c r="AF10" i="25"/>
  <c r="AN10" i="25"/>
  <c r="GB10" i="25" s="1"/>
  <c r="AR10" i="25"/>
  <c r="AV10" i="25"/>
  <c r="GF10" i="25" s="1"/>
  <c r="AZ10" i="25"/>
  <c r="BD10" i="25"/>
  <c r="GK10" i="25" s="1"/>
  <c r="BH10" i="25"/>
  <c r="BL10" i="25"/>
  <c r="GN10" i="25" s="1"/>
  <c r="CF10" i="25"/>
  <c r="EB10" i="25"/>
  <c r="HV10" i="25" s="1"/>
  <c r="EF10" i="25"/>
  <c r="HY10" i="25" s="1"/>
  <c r="EJ10" i="25"/>
  <c r="HZ10" i="25" s="1"/>
  <c r="EN10" i="25"/>
  <c r="IB10" i="25" s="1"/>
  <c r="X21" i="25"/>
  <c r="FU21" i="25" s="1"/>
  <c r="AB21" i="25"/>
  <c r="FW21" i="25" s="1"/>
  <c r="AF21" i="25"/>
  <c r="FY21" i="25" s="1"/>
  <c r="AN21" i="25"/>
  <c r="GB21" i="25" s="1"/>
  <c r="AR21" i="25"/>
  <c r="GD21" i="25" s="1"/>
  <c r="AV21" i="25"/>
  <c r="AZ21" i="25"/>
  <c r="GI21" i="25" s="1"/>
  <c r="BD21" i="25"/>
  <c r="GK21" i="25" s="1"/>
  <c r="BH21" i="25"/>
  <c r="GM21" i="25" s="1"/>
  <c r="BL21" i="25"/>
  <c r="GN21" i="25" s="1"/>
  <c r="BP21" i="25"/>
  <c r="GQ21" i="25" s="1"/>
  <c r="BT21" i="25"/>
  <c r="GS21" i="25" s="1"/>
  <c r="BX21" i="25"/>
  <c r="GU21" i="25" s="1"/>
  <c r="CB21" i="25"/>
  <c r="GW21" i="25" s="1"/>
  <c r="CF21" i="25"/>
  <c r="GX21" i="25" s="1"/>
  <c r="CJ21" i="25"/>
  <c r="HA21" i="25" s="1"/>
  <c r="CN21" i="25"/>
  <c r="HB21" i="25" s="1"/>
  <c r="CR21" i="25"/>
  <c r="HD21" i="25" s="1"/>
  <c r="CV21" i="25"/>
  <c r="CZ21" i="25"/>
  <c r="HH21" i="25" s="1"/>
  <c r="DD21" i="25"/>
  <c r="HK21" i="25" s="1"/>
  <c r="DH21" i="25"/>
  <c r="HL21" i="25" s="1"/>
  <c r="DL21" i="25"/>
  <c r="HO21" i="25" s="1"/>
  <c r="DP21" i="25"/>
  <c r="HQ21" i="25" s="1"/>
  <c r="DT21" i="25"/>
  <c r="HS21" i="25" s="1"/>
  <c r="DX21" i="25"/>
  <c r="HT21" i="25" s="1"/>
  <c r="HV21" i="25"/>
  <c r="EF21" i="25"/>
  <c r="HX21" i="25" s="1"/>
  <c r="EJ21" i="25"/>
  <c r="IF21" i="25" s="1"/>
  <c r="EN21" i="25"/>
  <c r="IB21" i="25" s="1"/>
  <c r="FD21" i="25"/>
  <c r="X11" i="25"/>
  <c r="FU11" i="25" s="1"/>
  <c r="AB11" i="25"/>
  <c r="AF11" i="25"/>
  <c r="FX11" i="25" s="1"/>
  <c r="AN11" i="25"/>
  <c r="AR11" i="25"/>
  <c r="GE11" i="25" s="1"/>
  <c r="AV11" i="25"/>
  <c r="AZ11" i="25"/>
  <c r="GI11" i="25" s="1"/>
  <c r="BD11" i="25"/>
  <c r="GJ11" i="25" s="1"/>
  <c r="BH11" i="25"/>
  <c r="GM11" i="25" s="1"/>
  <c r="BL11" i="25"/>
  <c r="GN11" i="25" s="1"/>
  <c r="CF11" i="25"/>
  <c r="EB11" i="25"/>
  <c r="HV11" i="25" s="1"/>
  <c r="EF11" i="25"/>
  <c r="HY11" i="25" s="1"/>
  <c r="EJ11" i="25"/>
  <c r="IA11" i="25" s="1"/>
  <c r="EN11" i="25"/>
  <c r="IB11" i="25" s="1"/>
  <c r="BD12" i="25"/>
  <c r="GJ12" i="25" s="1"/>
  <c r="BH12" i="25"/>
  <c r="GL12" i="25" s="1"/>
  <c r="CF12" i="25"/>
  <c r="EB12" i="25"/>
  <c r="EF12" i="25"/>
  <c r="HY12" i="25" s="1"/>
  <c r="EJ12" i="25"/>
  <c r="HZ12" i="25" s="1"/>
  <c r="EN12" i="25"/>
  <c r="IB12" i="25" s="1"/>
  <c r="X13" i="25"/>
  <c r="FU13" i="25" s="1"/>
  <c r="AB13" i="25"/>
  <c r="FW13" i="25" s="1"/>
  <c r="AF13" i="25"/>
  <c r="FX13" i="25" s="1"/>
  <c r="AN13" i="25"/>
  <c r="AR13" i="25"/>
  <c r="AV13" i="25"/>
  <c r="GF13" i="25" s="1"/>
  <c r="AZ13" i="25"/>
  <c r="GH13" i="25" s="1"/>
  <c r="BD13" i="25"/>
  <c r="GK13" i="25" s="1"/>
  <c r="BH13" i="25"/>
  <c r="GL13" i="25" s="1"/>
  <c r="BL13" i="25"/>
  <c r="GO13" i="25" s="1"/>
  <c r="CF13" i="25"/>
  <c r="EB13" i="25"/>
  <c r="HV13" i="25" s="1"/>
  <c r="EF13" i="25"/>
  <c r="HY13" i="25" s="1"/>
  <c r="EJ13" i="25"/>
  <c r="IA13" i="25" s="1"/>
  <c r="EN13" i="25"/>
  <c r="IB13" i="25" s="1"/>
  <c r="X22" i="25"/>
  <c r="FT22" i="25" s="1"/>
  <c r="AB22" i="25"/>
  <c r="FW22" i="25" s="1"/>
  <c r="AF22" i="25"/>
  <c r="FX22" i="25" s="1"/>
  <c r="AJ22" i="25"/>
  <c r="FZ22" i="25" s="1"/>
  <c r="AN22" i="25"/>
  <c r="AR22" i="25"/>
  <c r="GE22" i="25" s="1"/>
  <c r="AV22" i="25"/>
  <c r="GG22" i="25" s="1"/>
  <c r="AZ22" i="25"/>
  <c r="GH22" i="25" s="1"/>
  <c r="BD22" i="25"/>
  <c r="GK22" i="25" s="1"/>
  <c r="BH22" i="25"/>
  <c r="GL22" i="25" s="1"/>
  <c r="BL22" i="25"/>
  <c r="GN22" i="25" s="1"/>
  <c r="BP22" i="25"/>
  <c r="GQ22" i="25" s="1"/>
  <c r="BT22" i="25"/>
  <c r="GR22" i="25" s="1"/>
  <c r="BX22" i="25"/>
  <c r="GU22" i="25" s="1"/>
  <c r="CB22" i="25"/>
  <c r="GW22" i="25" s="1"/>
  <c r="CF22" i="25"/>
  <c r="GX22" i="25" s="1"/>
  <c r="CJ22" i="25"/>
  <c r="HA22" i="25" s="1"/>
  <c r="CN22" i="25"/>
  <c r="HC22" i="25" s="1"/>
  <c r="CR22" i="25"/>
  <c r="HE22" i="25" s="1"/>
  <c r="CV22" i="25"/>
  <c r="HG22" i="25" s="1"/>
  <c r="CZ22" i="25"/>
  <c r="HI22" i="25" s="1"/>
  <c r="DD22" i="25"/>
  <c r="HJ22" i="25" s="1"/>
  <c r="DH22" i="25"/>
  <c r="HM22" i="25" s="1"/>
  <c r="DL22" i="25"/>
  <c r="HO22" i="25" s="1"/>
  <c r="DP22" i="25"/>
  <c r="HP22" i="25" s="1"/>
  <c r="DT22" i="25"/>
  <c r="HS22" i="25" s="1"/>
  <c r="DX22" i="25"/>
  <c r="HT22" i="25" s="1"/>
  <c r="HW22" i="25"/>
  <c r="EF22" i="25"/>
  <c r="HY22" i="25" s="1"/>
  <c r="EJ22" i="25"/>
  <c r="IF22" i="25" s="1"/>
  <c r="EN22" i="25"/>
  <c r="II22" i="25" s="1"/>
  <c r="FD22" i="25"/>
  <c r="IJ22" i="25" s="1"/>
  <c r="FQ22" i="25"/>
  <c r="X14" i="25"/>
  <c r="AB14" i="25"/>
  <c r="FW14" i="25" s="1"/>
  <c r="AF14" i="25"/>
  <c r="AN14" i="25"/>
  <c r="GB14" i="25" s="1"/>
  <c r="AR14" i="25"/>
  <c r="GD14" i="25" s="1"/>
  <c r="AV14" i="25"/>
  <c r="AZ14" i="25"/>
  <c r="BD14" i="25"/>
  <c r="GJ14" i="25" s="1"/>
  <c r="BH14" i="25"/>
  <c r="BL14" i="25"/>
  <c r="GO14" i="25" s="1"/>
  <c r="CF14" i="25"/>
  <c r="GY14" i="25" s="1"/>
  <c r="EB14" i="25"/>
  <c r="EF14" i="25"/>
  <c r="HX14" i="25" s="1"/>
  <c r="EJ14" i="25"/>
  <c r="IA14" i="25" s="1"/>
  <c r="EN14" i="25"/>
  <c r="IB14" i="25" s="1"/>
  <c r="X15" i="25"/>
  <c r="AB15" i="25"/>
  <c r="AF15" i="25"/>
  <c r="FX15" i="25" s="1"/>
  <c r="AN15" i="25"/>
  <c r="GB15" i="25" s="1"/>
  <c r="AR15" i="25"/>
  <c r="AV15" i="25"/>
  <c r="GG15" i="25" s="1"/>
  <c r="AZ15" i="25"/>
  <c r="BD15" i="25"/>
  <c r="GK15" i="25" s="1"/>
  <c r="BH15" i="25"/>
  <c r="GM15" i="25" s="1"/>
  <c r="BL15" i="25"/>
  <c r="GO15" i="25" s="1"/>
  <c r="CF15" i="25"/>
  <c r="GY15" i="25" s="1"/>
  <c r="EB15" i="25"/>
  <c r="HV15" i="25" s="1"/>
  <c r="EF15" i="25"/>
  <c r="EJ15" i="25"/>
  <c r="HZ15" i="25" s="1"/>
  <c r="EN15" i="25"/>
  <c r="IC15" i="25" s="1"/>
  <c r="X16" i="25"/>
  <c r="FU16" i="25" s="1"/>
  <c r="AB16" i="25"/>
  <c r="FV16" i="25" s="1"/>
  <c r="AF16" i="25"/>
  <c r="FY16" i="25" s="1"/>
  <c r="AN16" i="25"/>
  <c r="AR16" i="25"/>
  <c r="GD16" i="25" s="1"/>
  <c r="AV16" i="25"/>
  <c r="GF16" i="25" s="1"/>
  <c r="AZ16" i="25"/>
  <c r="GI16" i="25" s="1"/>
  <c r="BD16" i="25"/>
  <c r="GK16" i="25" s="1"/>
  <c r="BH16" i="25"/>
  <c r="BL16" i="25"/>
  <c r="GN16" i="25" s="1"/>
  <c r="CF16" i="25"/>
  <c r="GY16" i="25" s="1"/>
  <c r="EB16" i="25"/>
  <c r="HV16" i="25" s="1"/>
  <c r="EF16" i="25"/>
  <c r="HY16" i="25" s="1"/>
  <c r="EJ16" i="25"/>
  <c r="HZ16" i="25" s="1"/>
  <c r="EN16" i="25"/>
  <c r="IC16" i="25" s="1"/>
  <c r="T17" i="24"/>
  <c r="FK17" i="24" s="1"/>
  <c r="P17" i="24"/>
  <c r="FI17" i="24" s="1"/>
  <c r="L17" i="24"/>
  <c r="FG17" i="24" s="1"/>
  <c r="H17" i="24"/>
  <c r="T19" i="24"/>
  <c r="FJ19" i="24" s="1"/>
  <c r="P19" i="24"/>
  <c r="FH19" i="24" s="1"/>
  <c r="L19" i="24"/>
  <c r="FF19" i="24" s="1"/>
  <c r="H19" i="24"/>
  <c r="FE19" i="24" s="1"/>
  <c r="T18" i="24"/>
  <c r="P18" i="24"/>
  <c r="FI18" i="24" s="1"/>
  <c r="FH18" i="24"/>
  <c r="L18" i="24"/>
  <c r="FG18" i="24"/>
  <c r="H18" i="24"/>
  <c r="FD18" i="24"/>
  <c r="T23" i="24"/>
  <c r="P23" i="24"/>
  <c r="L23" i="24"/>
  <c r="FG23" i="24"/>
  <c r="H23" i="24"/>
  <c r="FD23" i="24"/>
  <c r="T22" i="24"/>
  <c r="FJ22" i="24"/>
  <c r="FK22" i="24"/>
  <c r="P22" i="24"/>
  <c r="FH22" i="24" s="1"/>
  <c r="L22" i="24"/>
  <c r="FG22" i="24" s="1"/>
  <c r="H22" i="24"/>
  <c r="FD22" i="24" s="1"/>
  <c r="T16" i="24"/>
  <c r="FK16" i="24" s="1"/>
  <c r="P16" i="24"/>
  <c r="L16" i="24"/>
  <c r="FG16" i="24"/>
  <c r="H16" i="24"/>
  <c r="FE16" i="24" s="1"/>
  <c r="T15" i="24"/>
  <c r="P15" i="24"/>
  <c r="L15" i="24"/>
  <c r="FG15" i="24"/>
  <c r="H15" i="24"/>
  <c r="FD15" i="24"/>
  <c r="T14" i="24"/>
  <c r="FK14" i="24"/>
  <c r="P14" i="24"/>
  <c r="L14" i="24"/>
  <c r="H14" i="24"/>
  <c r="T13" i="24"/>
  <c r="FJ13" i="24" s="1"/>
  <c r="P13" i="24"/>
  <c r="FI13" i="24" s="1"/>
  <c r="L13" i="24"/>
  <c r="FG13" i="24" s="1"/>
  <c r="H13" i="24"/>
  <c r="T12" i="24"/>
  <c r="FK12" i="24" s="1"/>
  <c r="P12" i="24"/>
  <c r="FH12" i="24" s="1"/>
  <c r="L12" i="24"/>
  <c r="H12" i="24"/>
  <c r="FE12" i="24" s="1"/>
  <c r="T11" i="24"/>
  <c r="FK11" i="24" s="1"/>
  <c r="P11" i="24"/>
  <c r="L11" i="24"/>
  <c r="H11" i="24"/>
  <c r="T10" i="24"/>
  <c r="P10" i="24"/>
  <c r="FH10" i="24" s="1"/>
  <c r="L10" i="24"/>
  <c r="FF10" i="24" s="1"/>
  <c r="H10" i="24"/>
  <c r="T9" i="24"/>
  <c r="FJ9" i="24" s="1"/>
  <c r="P9" i="24"/>
  <c r="L9" i="24"/>
  <c r="FG9" i="24" s="1"/>
  <c r="H9" i="24"/>
  <c r="FE9" i="24" s="1"/>
  <c r="T8" i="24"/>
  <c r="FJ8" i="24" s="1"/>
  <c r="P8" i="24"/>
  <c r="FI8" i="24" s="1"/>
  <c r="L8" i="24"/>
  <c r="FG8" i="24" s="1"/>
  <c r="H8" i="24"/>
  <c r="T7" i="24"/>
  <c r="FK7" i="24" s="1"/>
  <c r="P7" i="24"/>
  <c r="FI7" i="24" s="1"/>
  <c r="L7" i="24"/>
  <c r="FF7" i="24" s="1"/>
  <c r="H7" i="24"/>
  <c r="FE7" i="24" s="1"/>
  <c r="T21" i="24"/>
  <c r="P21" i="24"/>
  <c r="FH21" i="24" s="1"/>
  <c r="L21" i="24"/>
  <c r="H21" i="24"/>
  <c r="FE21" i="24" s="1"/>
  <c r="T20" i="24"/>
  <c r="FK20" i="24" s="1"/>
  <c r="P20" i="24"/>
  <c r="L20" i="24"/>
  <c r="FF20" i="24" s="1"/>
  <c r="H20" i="24"/>
  <c r="FE20" i="24" s="1"/>
  <c r="X20" i="24"/>
  <c r="FL20" i="24" s="1"/>
  <c r="AB20" i="24"/>
  <c r="FN20" i="24" s="1"/>
  <c r="AF20" i="24"/>
  <c r="FP20" i="24" s="1"/>
  <c r="AJ20" i="24"/>
  <c r="AN20" i="24"/>
  <c r="AR20" i="24"/>
  <c r="AV20" i="24"/>
  <c r="FY20" i="24" s="1"/>
  <c r="AZ20" i="24"/>
  <c r="GA20" i="24" s="1"/>
  <c r="BH20" i="24"/>
  <c r="GD20" i="24" s="1"/>
  <c r="BL20" i="24"/>
  <c r="GF20" i="24" s="1"/>
  <c r="BP20" i="24"/>
  <c r="GH20" i="24" s="1"/>
  <c r="BT20" i="24"/>
  <c r="BX20" i="24"/>
  <c r="GM20" i="24" s="1"/>
  <c r="CB20" i="24"/>
  <c r="CF20" i="24"/>
  <c r="GP20" i="24" s="1"/>
  <c r="CJ20" i="24"/>
  <c r="CN20" i="24"/>
  <c r="GT20" i="24" s="1"/>
  <c r="CR20" i="24"/>
  <c r="CV20" i="24"/>
  <c r="GY20" i="24" s="1"/>
  <c r="CZ20" i="24"/>
  <c r="GZ20" i="24" s="1"/>
  <c r="DD20" i="24"/>
  <c r="HB20" i="24" s="1"/>
  <c r="DH20" i="24"/>
  <c r="HD20" i="24" s="1"/>
  <c r="DL20" i="24"/>
  <c r="DP20" i="24"/>
  <c r="HH20" i="24" s="1"/>
  <c r="DT20" i="24"/>
  <c r="HJ20" i="24" s="1"/>
  <c r="DX20" i="24"/>
  <c r="EB20" i="24"/>
  <c r="HU20" i="24" s="1"/>
  <c r="EF20" i="24"/>
  <c r="EJ20" i="24"/>
  <c r="EN20" i="24"/>
  <c r="IF20" i="24" s="1"/>
  <c r="FB20" i="24"/>
  <c r="II20" i="24" s="1"/>
  <c r="GB20" i="24"/>
  <c r="GC20" i="24"/>
  <c r="X21" i="24"/>
  <c r="FM21" i="24" s="1"/>
  <c r="AB21" i="24"/>
  <c r="FO21" i="24" s="1"/>
  <c r="AF21" i="24"/>
  <c r="AJ21" i="24"/>
  <c r="FS21" i="24" s="1"/>
  <c r="AN21" i="24"/>
  <c r="FU21" i="24" s="1"/>
  <c r="AR21" i="24"/>
  <c r="FW21" i="24" s="1"/>
  <c r="AV21" i="24"/>
  <c r="FY21" i="24" s="1"/>
  <c r="AZ21" i="24"/>
  <c r="BH21" i="24"/>
  <c r="BL21" i="24"/>
  <c r="BP21" i="24"/>
  <c r="GI21" i="24" s="1"/>
  <c r="BT21" i="24"/>
  <c r="BX21" i="24"/>
  <c r="GL21" i="24" s="1"/>
  <c r="CB21" i="24"/>
  <c r="GN21" i="24" s="1"/>
  <c r="CF21" i="24"/>
  <c r="GQ21" i="24" s="1"/>
  <c r="CJ21" i="24"/>
  <c r="GR21" i="24" s="1"/>
  <c r="CN21" i="24"/>
  <c r="CR21" i="24"/>
  <c r="GW21" i="24" s="1"/>
  <c r="CV21" i="24"/>
  <c r="GX21" i="24" s="1"/>
  <c r="CZ21" i="24"/>
  <c r="GZ21" i="24" s="1"/>
  <c r="DD21" i="24"/>
  <c r="DH21" i="24"/>
  <c r="HE21" i="24" s="1"/>
  <c r="DL21" i="24"/>
  <c r="HF21" i="24" s="1"/>
  <c r="DP21" i="24"/>
  <c r="DT21" i="24"/>
  <c r="DX21" i="24"/>
  <c r="HM21" i="24" s="1"/>
  <c r="EB21" i="24"/>
  <c r="HU21" i="24" s="1"/>
  <c r="EF21" i="24"/>
  <c r="HW21" i="24" s="1"/>
  <c r="EJ21" i="24"/>
  <c r="EN21" i="24"/>
  <c r="IF21" i="24" s="1"/>
  <c r="FB21" i="24"/>
  <c r="II21" i="24" s="1"/>
  <c r="GB21" i="24"/>
  <c r="GC21" i="24"/>
  <c r="GM21" i="24"/>
  <c r="X7" i="24"/>
  <c r="AF7" i="24"/>
  <c r="AJ7" i="24"/>
  <c r="AN7" i="24"/>
  <c r="AR7" i="24"/>
  <c r="FW7" i="24" s="1"/>
  <c r="AV7" i="24"/>
  <c r="FY7" i="24" s="1"/>
  <c r="AZ7" i="24"/>
  <c r="DT7" i="24"/>
  <c r="HJ7" i="24" s="1"/>
  <c r="DX7" i="24"/>
  <c r="EB7" i="24"/>
  <c r="EF7" i="24"/>
  <c r="EJ7" i="24"/>
  <c r="HR7" i="24" s="1"/>
  <c r="EN7" i="24"/>
  <c r="X8" i="24"/>
  <c r="FL8" i="24" s="1"/>
  <c r="AF8" i="24"/>
  <c r="FQ8" i="24" s="1"/>
  <c r="AJ8" i="24"/>
  <c r="FS8" i="24" s="1"/>
  <c r="AN8" i="24"/>
  <c r="FU8" i="24" s="1"/>
  <c r="AR8" i="24"/>
  <c r="AV8" i="24"/>
  <c r="AZ8" i="24"/>
  <c r="DT8" i="24"/>
  <c r="DX8" i="24"/>
  <c r="HL8" i="24" s="1"/>
  <c r="EB8" i="24"/>
  <c r="EF8" i="24"/>
  <c r="HQ8" i="24" s="1"/>
  <c r="EJ8" i="24"/>
  <c r="HR8" i="24" s="1"/>
  <c r="EN8" i="24"/>
  <c r="HT8" i="24" s="1"/>
  <c r="X9" i="24"/>
  <c r="FM9" i="24" s="1"/>
  <c r="AF9" i="24"/>
  <c r="AJ9" i="24"/>
  <c r="FS9" i="24" s="1"/>
  <c r="AN9" i="24"/>
  <c r="AR9" i="24"/>
  <c r="AV9" i="24"/>
  <c r="FX9" i="24" s="1"/>
  <c r="AZ9" i="24"/>
  <c r="FZ9" i="24" s="1"/>
  <c r="DT9" i="24"/>
  <c r="HJ9" i="24" s="1"/>
  <c r="DX9" i="24"/>
  <c r="EB9" i="24"/>
  <c r="EF9" i="24"/>
  <c r="EJ9" i="24"/>
  <c r="HR9" i="24" s="1"/>
  <c r="EN9" i="24"/>
  <c r="X10" i="24"/>
  <c r="FM10" i="24" s="1"/>
  <c r="AF10" i="24"/>
  <c r="FQ10" i="24" s="1"/>
  <c r="AJ10" i="24"/>
  <c r="FS10" i="24" s="1"/>
  <c r="AN10" i="24"/>
  <c r="AR10" i="24"/>
  <c r="FV10" i="24" s="1"/>
  <c r="AV10" i="24"/>
  <c r="AZ10" i="24"/>
  <c r="FZ10" i="24" s="1"/>
  <c r="DT10" i="24"/>
  <c r="HJ10" i="24" s="1"/>
  <c r="DX10" i="24"/>
  <c r="EB10" i="24"/>
  <c r="HN10" i="24" s="1"/>
  <c r="EF10" i="24"/>
  <c r="HQ10" i="24" s="1"/>
  <c r="EJ10" i="24"/>
  <c r="HR10" i="24" s="1"/>
  <c r="EN10" i="24"/>
  <c r="X11" i="24"/>
  <c r="FL11" i="24" s="1"/>
  <c r="AF11" i="24"/>
  <c r="FP11" i="24" s="1"/>
  <c r="AJ11" i="24"/>
  <c r="FR11" i="24" s="1"/>
  <c r="AN11" i="24"/>
  <c r="FT11" i="24" s="1"/>
  <c r="AR11" i="24"/>
  <c r="FV11" i="24" s="1"/>
  <c r="AV11" i="24"/>
  <c r="FY11" i="24" s="1"/>
  <c r="AZ11" i="24"/>
  <c r="GA11" i="24" s="1"/>
  <c r="DT11" i="24"/>
  <c r="HK11" i="24" s="1"/>
  <c r="DX11" i="24"/>
  <c r="EB11" i="24"/>
  <c r="EF11" i="24"/>
  <c r="EJ11" i="24"/>
  <c r="HR11" i="24" s="1"/>
  <c r="EN11" i="24"/>
  <c r="HT11" i="24" s="1"/>
  <c r="X12" i="24"/>
  <c r="FM12" i="24" s="1"/>
  <c r="AF12" i="24"/>
  <c r="FQ12" i="24" s="1"/>
  <c r="AJ12" i="24"/>
  <c r="FR12" i="24" s="1"/>
  <c r="AN12" i="24"/>
  <c r="FT12" i="24" s="1"/>
  <c r="AR12" i="24"/>
  <c r="AV12" i="24"/>
  <c r="AZ12" i="24"/>
  <c r="GA12" i="24" s="1"/>
  <c r="DT12" i="24"/>
  <c r="HJ12" i="24" s="1"/>
  <c r="HK12" i="24"/>
  <c r="DX12" i="24"/>
  <c r="EB12" i="24"/>
  <c r="HN12" i="24" s="1"/>
  <c r="EF12" i="24"/>
  <c r="HQ12" i="24" s="1"/>
  <c r="EJ12" i="24"/>
  <c r="EN12" i="24"/>
  <c r="X13" i="24"/>
  <c r="FL13" i="24" s="1"/>
  <c r="FM13" i="24"/>
  <c r="AF13" i="24"/>
  <c r="AJ13" i="24"/>
  <c r="FR13" i="24" s="1"/>
  <c r="AN13" i="24"/>
  <c r="FT13" i="24" s="1"/>
  <c r="FU13" i="24"/>
  <c r="AR13" i="24"/>
  <c r="FW13" i="24" s="1"/>
  <c r="AV13" i="24"/>
  <c r="AZ13" i="24"/>
  <c r="DT13" i="24"/>
  <c r="DX13" i="24"/>
  <c r="EB13" i="24"/>
  <c r="EF13" i="24"/>
  <c r="EJ13" i="24"/>
  <c r="EN13" i="24"/>
  <c r="HT13" i="24" s="1"/>
  <c r="X14" i="24"/>
  <c r="FM14" i="24" s="1"/>
  <c r="AF14" i="24"/>
  <c r="AJ14" i="24"/>
  <c r="AN14" i="24"/>
  <c r="AR14" i="24"/>
  <c r="FV14" i="24" s="1"/>
  <c r="AV14" i="24"/>
  <c r="FY14" i="24" s="1"/>
  <c r="AZ14" i="24"/>
  <c r="DT14" i="24"/>
  <c r="HJ14" i="24" s="1"/>
  <c r="DX14" i="24"/>
  <c r="HL14" i="24" s="1"/>
  <c r="EB14" i="24"/>
  <c r="HN14" i="24" s="1"/>
  <c r="EF14" i="24"/>
  <c r="HP14" i="24" s="1"/>
  <c r="EJ14" i="24"/>
  <c r="EN14" i="24"/>
  <c r="X15" i="24"/>
  <c r="FM15" i="24" s="1"/>
  <c r="AF15" i="24"/>
  <c r="FP15" i="24" s="1"/>
  <c r="AJ15" i="24"/>
  <c r="FR15" i="24" s="1"/>
  <c r="AN15" i="24"/>
  <c r="FU15" i="24" s="1"/>
  <c r="AR15" i="24"/>
  <c r="FV15" i="24" s="1"/>
  <c r="AV15" i="24"/>
  <c r="FX15" i="24" s="1"/>
  <c r="AZ15" i="24"/>
  <c r="DT15" i="24"/>
  <c r="DX15" i="24"/>
  <c r="EB15" i="24"/>
  <c r="EF15" i="24"/>
  <c r="EJ15" i="24"/>
  <c r="HR15" i="24" s="1"/>
  <c r="EN15" i="24"/>
  <c r="HT15" i="24" s="1"/>
  <c r="X16" i="24"/>
  <c r="FM16" i="24" s="1"/>
  <c r="AF16" i="24"/>
  <c r="FP16" i="24" s="1"/>
  <c r="AJ16" i="24"/>
  <c r="FS16" i="24" s="1"/>
  <c r="AN16" i="24"/>
  <c r="FU16" i="24" s="1"/>
  <c r="AR16" i="24"/>
  <c r="FV16" i="24" s="1"/>
  <c r="AV16" i="24"/>
  <c r="FY16" i="24" s="1"/>
  <c r="AZ16" i="24"/>
  <c r="FZ16" i="24" s="1"/>
  <c r="DT16" i="24"/>
  <c r="HJ16" i="24" s="1"/>
  <c r="DX16" i="24"/>
  <c r="EB16" i="24"/>
  <c r="EF16" i="24"/>
  <c r="EJ16" i="24"/>
  <c r="HR16" i="24" s="1"/>
  <c r="EN16" i="24"/>
  <c r="X22" i="24"/>
  <c r="FM22" i="24" s="1"/>
  <c r="AB22" i="24"/>
  <c r="FN22" i="24" s="1"/>
  <c r="AF22" i="24"/>
  <c r="AJ22" i="24"/>
  <c r="AN22" i="24"/>
  <c r="FU22" i="24" s="1"/>
  <c r="AR22" i="24"/>
  <c r="FW22" i="24" s="1"/>
  <c r="AV22" i="24"/>
  <c r="FX22" i="24" s="1"/>
  <c r="AZ22" i="24"/>
  <c r="GA22" i="24" s="1"/>
  <c r="BH22" i="24"/>
  <c r="BL22" i="24"/>
  <c r="GF22" i="24" s="1"/>
  <c r="BP22" i="24"/>
  <c r="BT22" i="24"/>
  <c r="GJ22" i="24" s="1"/>
  <c r="BX22" i="24"/>
  <c r="CB22" i="24"/>
  <c r="GN22" i="24" s="1"/>
  <c r="CF22" i="24"/>
  <c r="GP22" i="24" s="1"/>
  <c r="CJ22" i="24"/>
  <c r="CN22" i="24"/>
  <c r="GT22" i="24" s="1"/>
  <c r="CR22" i="24"/>
  <c r="CV22" i="24"/>
  <c r="GX22" i="24" s="1"/>
  <c r="CZ22" i="24"/>
  <c r="HA22" i="24" s="1"/>
  <c r="DD22" i="24"/>
  <c r="HC22" i="24" s="1"/>
  <c r="DH22" i="24"/>
  <c r="HD22" i="24" s="1"/>
  <c r="DL22" i="24"/>
  <c r="HG22" i="24" s="1"/>
  <c r="DP22" i="24"/>
  <c r="DT22" i="24"/>
  <c r="DX22" i="24"/>
  <c r="HL22" i="24" s="1"/>
  <c r="EB22" i="24"/>
  <c r="EF22" i="24"/>
  <c r="HW22" i="24" s="1"/>
  <c r="EJ22" i="24"/>
  <c r="EN22" i="24"/>
  <c r="IF22" i="24" s="1"/>
  <c r="FB22" i="24"/>
  <c r="IH22" i="24" s="1"/>
  <c r="GB22" i="24"/>
  <c r="GC22" i="24"/>
  <c r="X23" i="24"/>
  <c r="FL23" i="24" s="1"/>
  <c r="AB23" i="24"/>
  <c r="AF23" i="24"/>
  <c r="FQ23" i="24" s="1"/>
  <c r="AJ23" i="24"/>
  <c r="AN23" i="24"/>
  <c r="FT23" i="24" s="1"/>
  <c r="AR23" i="24"/>
  <c r="FW23" i="24" s="1"/>
  <c r="AV23" i="24"/>
  <c r="FX23" i="24" s="1"/>
  <c r="AZ23" i="24"/>
  <c r="FZ23" i="24" s="1"/>
  <c r="BH23" i="24"/>
  <c r="GD23" i="24" s="1"/>
  <c r="BL23" i="24"/>
  <c r="GG23" i="24" s="1"/>
  <c r="BP23" i="24"/>
  <c r="GI23" i="24" s="1"/>
  <c r="BT23" i="24"/>
  <c r="GK23" i="24" s="1"/>
  <c r="GJ23" i="24"/>
  <c r="BX23" i="24"/>
  <c r="CB23" i="24"/>
  <c r="GO23" i="24" s="1"/>
  <c r="CF23" i="24"/>
  <c r="CJ23" i="24"/>
  <c r="GS23" i="24" s="1"/>
  <c r="CN23" i="24"/>
  <c r="GU23" i="24" s="1"/>
  <c r="CR23" i="24"/>
  <c r="GV23" i="24" s="1"/>
  <c r="CV23" i="24"/>
  <c r="GX23" i="24" s="1"/>
  <c r="CZ23" i="24"/>
  <c r="HA23" i="24" s="1"/>
  <c r="DD23" i="24"/>
  <c r="DH23" i="24"/>
  <c r="HD23" i="24" s="1"/>
  <c r="DL23" i="24"/>
  <c r="HF23" i="24" s="1"/>
  <c r="DP23" i="24"/>
  <c r="HH23" i="24" s="1"/>
  <c r="DT23" i="24"/>
  <c r="DX23" i="24"/>
  <c r="HL23" i="24" s="1"/>
  <c r="EB23" i="24"/>
  <c r="HU23" i="24" s="1"/>
  <c r="EF23" i="24"/>
  <c r="HV23" i="24" s="1"/>
  <c r="EJ23" i="24"/>
  <c r="EN23" i="24"/>
  <c r="IF23" i="24" s="1"/>
  <c r="FB23" i="24"/>
  <c r="II23" i="24" s="1"/>
  <c r="GB23" i="24"/>
  <c r="GC23" i="24"/>
  <c r="X18" i="24"/>
  <c r="FM18" i="24" s="1"/>
  <c r="AF18" i="24"/>
  <c r="FQ18" i="24" s="1"/>
  <c r="AJ18" i="24"/>
  <c r="FR18" i="24" s="1"/>
  <c r="AN18" i="24"/>
  <c r="AR18" i="24"/>
  <c r="FW18" i="24" s="1"/>
  <c r="AV18" i="24"/>
  <c r="FY18" i="24" s="1"/>
  <c r="AZ18" i="24"/>
  <c r="GA18" i="24" s="1"/>
  <c r="GV18" i="24"/>
  <c r="GZ18" i="24"/>
  <c r="HC18" i="24"/>
  <c r="HE18" i="24"/>
  <c r="HF18" i="24"/>
  <c r="DT18" i="24"/>
  <c r="DX18" i="24"/>
  <c r="HM18" i="24" s="1"/>
  <c r="EB18" i="24"/>
  <c r="HN18" i="24" s="1"/>
  <c r="EF18" i="24"/>
  <c r="HP18" i="24" s="1"/>
  <c r="EJ18" i="24"/>
  <c r="EN18" i="24"/>
  <c r="HT18" i="24" s="1"/>
  <c r="X19" i="24"/>
  <c r="AB19" i="24"/>
  <c r="FN19" i="24" s="1"/>
  <c r="AF19" i="24"/>
  <c r="AJ19" i="24"/>
  <c r="FS19" i="24" s="1"/>
  <c r="AN19" i="24"/>
  <c r="AR19" i="24"/>
  <c r="FV19" i="24" s="1"/>
  <c r="AV19" i="24"/>
  <c r="AZ19" i="24"/>
  <c r="FZ19" i="24" s="1"/>
  <c r="BH19" i="24"/>
  <c r="BL19" i="24"/>
  <c r="GF19" i="24" s="1"/>
  <c r="BP19" i="24"/>
  <c r="BT19" i="24"/>
  <c r="GK19" i="24" s="1"/>
  <c r="BX19" i="24"/>
  <c r="CB19" i="24"/>
  <c r="GO19" i="24" s="1"/>
  <c r="CF19" i="24"/>
  <c r="CJ19" i="24"/>
  <c r="GR19" i="24" s="1"/>
  <c r="CN19" i="24"/>
  <c r="CR19" i="24"/>
  <c r="GW19" i="24" s="1"/>
  <c r="CV19" i="24"/>
  <c r="GX19" i="24" s="1"/>
  <c r="CZ19" i="24"/>
  <c r="DD19" i="24"/>
  <c r="HC19" i="24" s="1"/>
  <c r="DH19" i="24"/>
  <c r="DL19" i="24"/>
  <c r="HG19" i="24" s="1"/>
  <c r="DP19" i="24"/>
  <c r="HH19" i="24" s="1"/>
  <c r="DT19" i="24"/>
  <c r="DX19" i="24"/>
  <c r="HM19" i="24" s="1"/>
  <c r="EB19" i="24"/>
  <c r="HU19" i="24" s="1"/>
  <c r="EF19" i="24"/>
  <c r="HV19" i="24" s="1"/>
  <c r="EJ19" i="24"/>
  <c r="EN19" i="24"/>
  <c r="FB19" i="24"/>
  <c r="GB19" i="24"/>
  <c r="GC19" i="24"/>
  <c r="X17" i="24"/>
  <c r="FL17" i="24" s="1"/>
  <c r="AF17" i="24"/>
  <c r="FQ17" i="24" s="1"/>
  <c r="AJ17" i="24"/>
  <c r="AN17" i="24"/>
  <c r="FT17" i="24" s="1"/>
  <c r="AR17" i="24"/>
  <c r="AV17" i="24"/>
  <c r="FX17" i="24" s="1"/>
  <c r="AZ17" i="24"/>
  <c r="FZ17" i="24" s="1"/>
  <c r="HK17" i="24"/>
  <c r="HL17" i="24"/>
  <c r="IH17" i="24"/>
  <c r="BD7" i="23"/>
  <c r="DT7" i="23"/>
  <c r="HO7" i="23" s="1"/>
  <c r="DX7" i="23"/>
  <c r="HP7" i="23" s="1"/>
  <c r="EB7" i="23"/>
  <c r="HR7" i="23" s="1"/>
  <c r="EF7" i="23"/>
  <c r="HU7" i="23" s="1"/>
  <c r="EJ7" i="23"/>
  <c r="HW7" i="23" s="1"/>
  <c r="EN7" i="23"/>
  <c r="BD9" i="23"/>
  <c r="GF9" i="23" s="1"/>
  <c r="DT9" i="23"/>
  <c r="HN9" i="23" s="1"/>
  <c r="DX9" i="23"/>
  <c r="HP9" i="23" s="1"/>
  <c r="EB9" i="23"/>
  <c r="HS9" i="23" s="1"/>
  <c r="EF9" i="23"/>
  <c r="HU9" i="23" s="1"/>
  <c r="EJ9" i="23"/>
  <c r="HW9" i="23" s="1"/>
  <c r="EN9" i="23"/>
  <c r="HX9" i="23" s="1"/>
  <c r="BD10" i="23"/>
  <c r="GG10" i="23" s="1"/>
  <c r="DT10" i="23"/>
  <c r="HN10" i="23" s="1"/>
  <c r="DX10" i="23"/>
  <c r="HQ10" i="23" s="1"/>
  <c r="EB10" i="23"/>
  <c r="HS10" i="23" s="1"/>
  <c r="EF10" i="23"/>
  <c r="HU10" i="23" s="1"/>
  <c r="EJ10" i="23"/>
  <c r="HW10" i="23" s="1"/>
  <c r="EN10" i="23"/>
  <c r="HX10" i="23" s="1"/>
  <c r="BD21" i="23"/>
  <c r="GF21" i="23" s="1"/>
  <c r="BH21" i="23"/>
  <c r="GI21" i="23" s="1"/>
  <c r="BL21" i="23"/>
  <c r="GJ21" i="23" s="1"/>
  <c r="BP21" i="23"/>
  <c r="BT21" i="23"/>
  <c r="GO21" i="23" s="1"/>
  <c r="BX21" i="23"/>
  <c r="GP21" i="23" s="1"/>
  <c r="CB21" i="23"/>
  <c r="GS21" i="23" s="1"/>
  <c r="CF21" i="23"/>
  <c r="GU21" i="23" s="1"/>
  <c r="CJ21" i="23"/>
  <c r="CN21" i="23"/>
  <c r="GX21" i="23" s="1"/>
  <c r="CR21" i="23"/>
  <c r="HA21" i="23" s="1"/>
  <c r="CV21" i="23"/>
  <c r="CZ21" i="23"/>
  <c r="HE21" i="23" s="1"/>
  <c r="DD21" i="23"/>
  <c r="HF21" i="23" s="1"/>
  <c r="DH21" i="23"/>
  <c r="HH21" i="23" s="1"/>
  <c r="DL21" i="23"/>
  <c r="HJ21" i="23" s="1"/>
  <c r="DT21" i="23"/>
  <c r="HN21" i="23" s="1"/>
  <c r="DX21" i="23"/>
  <c r="HQ21" i="23" s="1"/>
  <c r="EB21" i="23"/>
  <c r="HR21" i="23" s="1"/>
  <c r="EF21" i="23"/>
  <c r="HU21" i="23" s="1"/>
  <c r="EJ21" i="23"/>
  <c r="HW21" i="23" s="1"/>
  <c r="EN21" i="23"/>
  <c r="HY21" i="23" s="1"/>
  <c r="EZ21" i="23"/>
  <c r="IK21" i="23" s="1"/>
  <c r="BD11" i="23"/>
  <c r="GG11" i="23" s="1"/>
  <c r="DT11" i="23"/>
  <c r="HO11" i="23" s="1"/>
  <c r="DX11" i="23"/>
  <c r="HP11" i="23" s="1"/>
  <c r="EB11" i="23"/>
  <c r="HR11" i="23" s="1"/>
  <c r="EF11" i="23"/>
  <c r="HT11" i="23" s="1"/>
  <c r="EJ11" i="23"/>
  <c r="HV11" i="23" s="1"/>
  <c r="EN11" i="23"/>
  <c r="HX11" i="23" s="1"/>
  <c r="BD12" i="23"/>
  <c r="DH12" i="23"/>
  <c r="DT12" i="23"/>
  <c r="HO12" i="23" s="1"/>
  <c r="DX12" i="23"/>
  <c r="HQ12" i="23" s="1"/>
  <c r="EB12" i="23"/>
  <c r="HR12" i="23" s="1"/>
  <c r="EF12" i="23"/>
  <c r="HT12" i="23" s="1"/>
  <c r="EJ12" i="23"/>
  <c r="HV12" i="23" s="1"/>
  <c r="EN12" i="23"/>
  <c r="HX12" i="23" s="1"/>
  <c r="BD13" i="23"/>
  <c r="GF13" i="23" s="1"/>
  <c r="DT13" i="23"/>
  <c r="HO13" i="23" s="1"/>
  <c r="DX13" i="23"/>
  <c r="HQ13" i="23" s="1"/>
  <c r="EB13" i="23"/>
  <c r="HS13" i="23" s="1"/>
  <c r="EF13" i="23"/>
  <c r="HU13" i="23" s="1"/>
  <c r="EJ13" i="23"/>
  <c r="HW13" i="23" s="1"/>
  <c r="EN13" i="23"/>
  <c r="HY13" i="23" s="1"/>
  <c r="BD14" i="23"/>
  <c r="GF14" i="23" s="1"/>
  <c r="DT14" i="23"/>
  <c r="DX14" i="23"/>
  <c r="HQ14" i="23" s="1"/>
  <c r="EB14" i="23"/>
  <c r="HR14" i="23" s="1"/>
  <c r="EF14" i="23"/>
  <c r="HT14" i="23" s="1"/>
  <c r="EJ14" i="23"/>
  <c r="HW14" i="23" s="1"/>
  <c r="EN14" i="23"/>
  <c r="HY14" i="23" s="1"/>
  <c r="BD15" i="23"/>
  <c r="GF15" i="23" s="1"/>
  <c r="DT15" i="23"/>
  <c r="HO15" i="23" s="1"/>
  <c r="DX15" i="23"/>
  <c r="HP15" i="23" s="1"/>
  <c r="EB15" i="23"/>
  <c r="HS15" i="23" s="1"/>
  <c r="EF15" i="23"/>
  <c r="HT15" i="23" s="1"/>
  <c r="EJ15" i="23"/>
  <c r="HV15" i="23" s="1"/>
  <c r="EN15" i="23"/>
  <c r="BD16" i="23"/>
  <c r="GG16" i="23" s="1"/>
  <c r="DT16" i="23"/>
  <c r="HO16" i="23" s="1"/>
  <c r="DX16" i="23"/>
  <c r="HQ16" i="23" s="1"/>
  <c r="EB16" i="23"/>
  <c r="HS16" i="23" s="1"/>
  <c r="EF16" i="23"/>
  <c r="HT16" i="23" s="1"/>
  <c r="EJ16" i="23"/>
  <c r="HV16" i="23" s="1"/>
  <c r="EN16" i="23"/>
  <c r="HX16" i="23" s="1"/>
  <c r="BD18" i="23"/>
  <c r="DT18" i="23"/>
  <c r="HO18" i="23" s="1"/>
  <c r="DX18" i="23"/>
  <c r="HP18" i="23" s="1"/>
  <c r="EB18" i="23"/>
  <c r="HS18" i="23" s="1"/>
  <c r="EF18" i="23"/>
  <c r="HT18" i="23" s="1"/>
  <c r="EJ18" i="23"/>
  <c r="HV18" i="23" s="1"/>
  <c r="EN18" i="23"/>
  <c r="BD19" i="23"/>
  <c r="GG19" i="23" s="1"/>
  <c r="DT19" i="23"/>
  <c r="HN19" i="23" s="1"/>
  <c r="DX19" i="23"/>
  <c r="HP19" i="23" s="1"/>
  <c r="EB19" i="23"/>
  <c r="HS19" i="23" s="1"/>
  <c r="EF19" i="23"/>
  <c r="HU19" i="23" s="1"/>
  <c r="EJ19" i="23"/>
  <c r="HW19" i="23" s="1"/>
  <c r="EN19" i="23"/>
  <c r="HX19" i="23" s="1"/>
  <c r="BD20" i="23"/>
  <c r="GG20" i="23" s="1"/>
  <c r="DT20" i="23"/>
  <c r="HN20" i="23" s="1"/>
  <c r="DX20" i="23"/>
  <c r="HP20" i="23" s="1"/>
  <c r="EB20" i="23"/>
  <c r="HR20" i="23" s="1"/>
  <c r="EF20" i="23"/>
  <c r="HU20" i="23" s="1"/>
  <c r="EJ20" i="23"/>
  <c r="HV20" i="23" s="1"/>
  <c r="EN20" i="23"/>
  <c r="HX20" i="23" s="1"/>
  <c r="HD18" i="24"/>
  <c r="GH7" i="25"/>
  <c r="GJ9" i="23"/>
  <c r="GZ15" i="25"/>
  <c r="GQ15" i="25"/>
  <c r="GZ7" i="25"/>
  <c r="HA7" i="25"/>
  <c r="FS11" i="24"/>
  <c r="GM12" i="25"/>
  <c r="GO10" i="25"/>
  <c r="FS14" i="23"/>
  <c r="GQ17" i="23"/>
  <c r="GT12" i="25"/>
  <c r="GU12" i="25"/>
  <c r="GW10" i="25"/>
  <c r="FK15" i="23"/>
  <c r="GC14" i="25"/>
  <c r="FV10" i="25"/>
  <c r="GB21" i="23"/>
  <c r="FW12" i="25"/>
  <c r="GJ7" i="24"/>
  <c r="GV28" i="12"/>
  <c r="FW15" i="24"/>
  <c r="FR9" i="24"/>
  <c r="FW11" i="25"/>
  <c r="GL9" i="25"/>
  <c r="GH8" i="25"/>
  <c r="GJ7" i="25"/>
  <c r="FX14" i="23"/>
  <c r="GC12" i="25"/>
  <c r="GB12" i="25"/>
  <c r="FY9" i="25"/>
  <c r="FN19" i="23"/>
  <c r="FS7" i="25"/>
  <c r="FS8" i="25"/>
  <c r="FR11" i="25"/>
  <c r="FR13" i="25"/>
  <c r="FS13" i="25"/>
  <c r="FS15" i="25"/>
  <c r="FR15" i="25"/>
  <c r="FR16" i="25"/>
  <c r="GG20" i="21"/>
  <c r="FT12" i="23"/>
  <c r="GF9" i="25"/>
  <c r="FQ11" i="25"/>
  <c r="FP11" i="25"/>
  <c r="FP12" i="25"/>
  <c r="FQ13" i="25"/>
  <c r="FP13" i="25"/>
  <c r="FQ16" i="25"/>
  <c r="GI17" i="23"/>
  <c r="GK14" i="23"/>
  <c r="GI14" i="24"/>
  <c r="GD8" i="24"/>
  <c r="GS16" i="25"/>
  <c r="GR16" i="25"/>
  <c r="GP10" i="25"/>
  <c r="GC10" i="21"/>
  <c r="GE12" i="25"/>
  <c r="FY12" i="25"/>
  <c r="FH19" i="23"/>
  <c r="FM8" i="25"/>
  <c r="FM12" i="25"/>
  <c r="FL14" i="25"/>
  <c r="FM14" i="25"/>
  <c r="FL15" i="25"/>
  <c r="FM16" i="25"/>
  <c r="GS16" i="23"/>
  <c r="GH15" i="24"/>
  <c r="GT16" i="25"/>
  <c r="GU16" i="25"/>
  <c r="GW14" i="25"/>
  <c r="GT14" i="25"/>
  <c r="GU14" i="25"/>
  <c r="GR13" i="25"/>
  <c r="GP11" i="25"/>
  <c r="GW9" i="25"/>
  <c r="GV9" i="25"/>
  <c r="GR8" i="25"/>
  <c r="GS8" i="25"/>
  <c r="GV7" i="25"/>
  <c r="GU7" i="25"/>
  <c r="HT11" i="25"/>
  <c r="HU11" i="25"/>
  <c r="HC37" i="32"/>
  <c r="GM37" i="32"/>
  <c r="HF35" i="32"/>
  <c r="HD30" i="32"/>
  <c r="GT29" i="32"/>
  <c r="GU29" i="32"/>
  <c r="HA28" i="32"/>
  <c r="HE22" i="32"/>
  <c r="GT21" i="32"/>
  <c r="GW18" i="32"/>
  <c r="HD14" i="32"/>
  <c r="GT13" i="32"/>
  <c r="GU13" i="32"/>
  <c r="GV10" i="32"/>
  <c r="GW10" i="32"/>
  <c r="HC9" i="32"/>
  <c r="HH15" i="25"/>
  <c r="HR15" i="25"/>
  <c r="HS11" i="25"/>
  <c r="HR11" i="25"/>
  <c r="HH7" i="25"/>
  <c r="GH7" i="32"/>
  <c r="HJ35" i="32"/>
  <c r="GW32" i="32"/>
  <c r="GT8" i="32"/>
  <c r="HO8" i="33"/>
  <c r="HH9" i="25"/>
  <c r="HI9" i="25"/>
  <c r="GL7" i="32"/>
  <c r="GM7" i="32"/>
  <c r="HL8" i="33"/>
  <c r="HD24" i="32"/>
  <c r="GT23" i="32"/>
  <c r="GW20" i="32"/>
  <c r="GX17" i="32"/>
  <c r="GU15" i="32"/>
  <c r="GN28" i="12"/>
  <c r="HB15" i="23"/>
  <c r="GO41" i="12"/>
  <c r="GI37" i="12"/>
  <c r="GR27" i="32"/>
  <c r="GH26" i="32"/>
  <c r="GH24" i="32"/>
  <c r="HR8" i="33"/>
  <c r="GK39" i="12"/>
  <c r="GQ31" i="22"/>
  <c r="GP23" i="32"/>
  <c r="GW15" i="23"/>
  <c r="HH10" i="23"/>
  <c r="GN37" i="12"/>
  <c r="GT31" i="12"/>
  <c r="GH14" i="12"/>
  <c r="GZ11" i="24"/>
  <c r="GX8" i="24"/>
  <c r="GY8" i="24"/>
  <c r="HL14" i="25"/>
  <c r="HS12" i="25"/>
  <c r="HI8" i="25"/>
  <c r="GR7" i="32"/>
  <c r="GN32" i="32"/>
  <c r="GO31" i="32"/>
  <c r="GP30" i="32"/>
  <c r="GQ30" i="32"/>
  <c r="GI29" i="32"/>
  <c r="GH18" i="32"/>
  <c r="GI18" i="32"/>
  <c r="GQ38" i="12"/>
  <c r="GI28" i="12"/>
  <c r="GN21" i="22"/>
  <c r="HR14" i="25"/>
  <c r="HL12" i="25"/>
  <c r="HH10" i="25"/>
  <c r="GL18" i="32"/>
  <c r="GN15" i="32"/>
  <c r="GO15" i="32"/>
  <c r="HE13" i="24"/>
  <c r="HL17" i="25"/>
  <c r="HP15" i="25"/>
  <c r="HQ11" i="25"/>
  <c r="HQ9" i="25"/>
  <c r="HQ7" i="25"/>
  <c r="GK7" i="32"/>
  <c r="GP32" i="32"/>
  <c r="GQ32" i="32"/>
  <c r="GQ29" i="32"/>
  <c r="GP29" i="32"/>
  <c r="GN27" i="32"/>
  <c r="GN13" i="32"/>
  <c r="GO13" i="32"/>
  <c r="GO12" i="32"/>
  <c r="GN12" i="32"/>
  <c r="GQ10" i="32"/>
  <c r="HE17" i="24"/>
  <c r="HN8" i="25"/>
  <c r="HO8" i="25"/>
  <c r="GO7" i="32"/>
  <c r="GN7" i="32"/>
  <c r="GJ31" i="32"/>
  <c r="GK31" i="32"/>
  <c r="GH30" i="32"/>
  <c r="GJ24" i="32"/>
  <c r="GK23" i="32"/>
  <c r="GJ23" i="32"/>
  <c r="GR21" i="32"/>
  <c r="GS21" i="32"/>
  <c r="GP20" i="32"/>
  <c r="GR18" i="32"/>
  <c r="GK9" i="32"/>
  <c r="GJ9" i="32"/>
  <c r="GO8" i="32"/>
  <c r="FY25" i="32"/>
  <c r="FX25" i="32"/>
  <c r="FQ25" i="32"/>
  <c r="FP25" i="32"/>
  <c r="EZ25" i="32"/>
  <c r="FA25" i="32"/>
  <c r="HD25" i="32"/>
  <c r="GV25" i="32"/>
  <c r="GO25" i="32"/>
  <c r="HH10" i="33"/>
  <c r="GU33" i="32"/>
  <c r="GT33" i="32"/>
  <c r="GN30" i="32"/>
  <c r="GJ27" i="32"/>
  <c r="GH20" i="32"/>
  <c r="GI20" i="32"/>
  <c r="GP14" i="32"/>
  <c r="GP13" i="32"/>
  <c r="GL32" i="32"/>
  <c r="GI21" i="32"/>
  <c r="GH21" i="32"/>
  <c r="GJ12" i="32"/>
  <c r="GK12" i="32"/>
  <c r="GH10" i="32"/>
  <c r="GI10" i="32"/>
  <c r="FM33" i="32"/>
  <c r="GN8" i="21"/>
  <c r="HI9" i="33"/>
  <c r="HH9" i="33"/>
  <c r="FA33" i="32"/>
  <c r="GL9" i="21"/>
  <c r="GN33" i="32"/>
  <c r="FB25" i="32"/>
  <c r="GH33" i="32"/>
  <c r="FZ33" i="32"/>
  <c r="GD33" i="32"/>
  <c r="GQ12" i="33"/>
  <c r="HE13" i="33"/>
  <c r="GY8" i="33"/>
  <c r="HY12" i="33"/>
  <c r="HW10" i="33"/>
  <c r="GY11" i="33"/>
  <c r="HN10" i="33"/>
  <c r="HH11" i="33"/>
  <c r="HQ9" i="33"/>
  <c r="GQ11" i="33"/>
  <c r="FU13" i="33"/>
  <c r="HK7" i="33"/>
  <c r="HJ7" i="33"/>
  <c r="GR13" i="33"/>
  <c r="GS13" i="33"/>
  <c r="HD11" i="33"/>
  <c r="HM9" i="33"/>
  <c r="HB9" i="33"/>
  <c r="HM10" i="33"/>
  <c r="HL10" i="33"/>
  <c r="FT7" i="33"/>
  <c r="HP8" i="33"/>
  <c r="HP7" i="33"/>
  <c r="HE8" i="33"/>
  <c r="HD8" i="33"/>
  <c r="HK9" i="33"/>
  <c r="GZ12" i="33"/>
  <c r="HL11" i="33"/>
  <c r="FU7" i="33"/>
  <c r="GA12" i="33"/>
  <c r="FP8" i="33"/>
  <c r="HI12" i="33"/>
  <c r="HH12" i="33"/>
  <c r="HI7" i="33"/>
  <c r="HC8" i="33"/>
  <c r="HC13" i="33"/>
  <c r="GU13" i="12"/>
  <c r="GT13" i="12"/>
  <c r="GB24" i="21"/>
  <c r="GI19" i="21"/>
  <c r="FM10" i="21"/>
  <c r="FO32" i="22"/>
  <c r="GD34" i="22"/>
  <c r="FW34" i="22"/>
  <c r="FV34" i="22"/>
  <c r="GI31" i="22"/>
  <c r="FY13" i="23"/>
  <c r="GT10" i="23"/>
  <c r="GS17" i="23"/>
  <c r="HB10" i="23"/>
  <c r="HF12" i="23"/>
  <c r="HG12" i="23"/>
  <c r="GI14" i="23"/>
  <c r="GQ20" i="23"/>
  <c r="HI14" i="23"/>
  <c r="FI20" i="23"/>
  <c r="GE9" i="25"/>
  <c r="GX17" i="25"/>
  <c r="HO17" i="25"/>
  <c r="FW7" i="25"/>
  <c r="GM7" i="25"/>
  <c r="HC21" i="25"/>
  <c r="HE14" i="25"/>
  <c r="HF9" i="25"/>
  <c r="HE10" i="25"/>
  <c r="HD10" i="25"/>
  <c r="FV13" i="25"/>
  <c r="GQ7" i="25"/>
  <c r="HG13" i="25"/>
  <c r="GI18" i="25"/>
  <c r="FO19" i="25"/>
  <c r="FP18" i="25"/>
  <c r="GP17" i="25"/>
  <c r="GQ17" i="25"/>
  <c r="GI17" i="25"/>
  <c r="GH17" i="25"/>
  <c r="HJ8" i="25"/>
  <c r="GL33" i="32"/>
  <c r="GM27" i="32"/>
  <c r="GM26" i="32"/>
  <c r="GL22" i="32"/>
  <c r="GL20" i="32"/>
  <c r="GM16" i="32"/>
  <c r="GM14" i="32"/>
  <c r="GH25" i="21"/>
  <c r="GW13" i="12"/>
  <c r="GR17" i="12"/>
  <c r="GP13" i="12"/>
  <c r="GP19" i="12"/>
  <c r="GW9" i="12"/>
  <c r="GT18" i="12"/>
  <c r="GU18" i="12"/>
  <c r="GP14" i="12"/>
  <c r="GN42" i="12"/>
  <c r="GH7" i="12"/>
  <c r="GX44" i="12"/>
  <c r="GS10" i="12"/>
  <c r="GF13" i="12"/>
  <c r="GK15" i="12"/>
  <c r="FT21" i="12"/>
  <c r="GM19" i="12"/>
  <c r="GL19" i="12"/>
  <c r="HF11" i="33"/>
  <c r="HA11" i="33"/>
  <c r="HA9" i="33"/>
  <c r="GI27" i="32"/>
  <c r="GI23" i="32"/>
  <c r="GH22" i="32"/>
  <c r="GI16" i="32"/>
  <c r="GR26" i="22"/>
  <c r="GE13" i="22"/>
  <c r="HC33" i="22"/>
  <c r="HA28" i="22"/>
  <c r="GI33" i="22"/>
  <c r="GH33" i="22"/>
  <c r="GJ33" i="22"/>
  <c r="FY22" i="22"/>
  <c r="FJ28" i="22"/>
  <c r="EX32" i="22"/>
  <c r="FT22" i="22"/>
  <c r="EY18" i="22"/>
  <c r="GI19" i="22"/>
  <c r="GH19" i="22"/>
  <c r="GI13" i="22"/>
  <c r="HE11" i="33"/>
  <c r="HE12" i="33"/>
  <c r="HK11" i="33"/>
  <c r="HJ13" i="33"/>
  <c r="HP13" i="33"/>
  <c r="HI8" i="33"/>
  <c r="HJ10" i="33"/>
  <c r="GO17" i="32"/>
  <c r="GN17" i="32"/>
  <c r="GQ22" i="32"/>
  <c r="GQ19" i="32"/>
  <c r="GQ18" i="32"/>
  <c r="GP16" i="32"/>
  <c r="GP8" i="32"/>
  <c r="GQ7" i="32"/>
  <c r="GK30" i="32"/>
  <c r="GK21" i="32"/>
  <c r="GJ19" i="32"/>
  <c r="GK15" i="32"/>
  <c r="GJ7" i="32"/>
  <c r="GP35" i="32"/>
  <c r="FF36" i="32"/>
  <c r="GE37" i="32"/>
  <c r="GM35" i="32"/>
  <c r="FV36" i="32"/>
  <c r="GE36" i="32"/>
  <c r="EW36" i="32"/>
  <c r="FV27" i="32"/>
  <c r="FW27" i="32"/>
  <c r="FV31" i="32"/>
  <c r="FW31" i="32"/>
  <c r="FX22" i="32"/>
  <c r="FY22" i="32"/>
  <c r="GR22" i="32"/>
  <c r="HI33" i="32"/>
  <c r="FY36" i="32"/>
  <c r="GI8" i="32"/>
  <c r="HL12" i="32"/>
  <c r="HJ15" i="32"/>
  <c r="FE35" i="32"/>
  <c r="FI32" i="32"/>
  <c r="FO31" i="32"/>
  <c r="FQ24" i="32"/>
  <c r="FE24" i="32"/>
  <c r="FW20" i="32"/>
  <c r="FQ16" i="32"/>
  <c r="FI15" i="32"/>
  <c r="EX23" i="32"/>
  <c r="EY23" i="32"/>
  <c r="FF11" i="32"/>
  <c r="FG11" i="32"/>
  <c r="FH24" i="32"/>
  <c r="FI24" i="32"/>
  <c r="FH16" i="32"/>
  <c r="FI16" i="32"/>
  <c r="FJ26" i="32"/>
  <c r="FK26" i="32"/>
  <c r="FJ21" i="32"/>
  <c r="FK21" i="32"/>
  <c r="FJ13" i="32"/>
  <c r="FK13" i="32"/>
  <c r="FJ9" i="32"/>
  <c r="FK9" i="32"/>
  <c r="FM32" i="32"/>
  <c r="FL28" i="32"/>
  <c r="FM28" i="32"/>
  <c r="FL15" i="32"/>
  <c r="FM15" i="32"/>
  <c r="FN30" i="32"/>
  <c r="FO30" i="32"/>
  <c r="FN17" i="32"/>
  <c r="FO17" i="32"/>
  <c r="FN9" i="32"/>
  <c r="FO9" i="32"/>
  <c r="FP23" i="32"/>
  <c r="FQ23" i="32"/>
  <c r="FP11" i="32"/>
  <c r="FQ11" i="32"/>
  <c r="FR8" i="32"/>
  <c r="FS8" i="32"/>
  <c r="FR32" i="32"/>
  <c r="FS32" i="32"/>
  <c r="FR28" i="32"/>
  <c r="FS28" i="32"/>
  <c r="FR23" i="32"/>
  <c r="FS23" i="32"/>
  <c r="FR15" i="32"/>
  <c r="FS15" i="32"/>
  <c r="FT18" i="32"/>
  <c r="FU18" i="32"/>
  <c r="FT14" i="32"/>
  <c r="FU14" i="32"/>
  <c r="GF30" i="32"/>
  <c r="GG30" i="32"/>
  <c r="GF21" i="32"/>
  <c r="GG21" i="32"/>
  <c r="GF17" i="32"/>
  <c r="GG17" i="32"/>
  <c r="GZ31" i="32"/>
  <c r="HC27" i="32"/>
  <c r="HK21" i="32"/>
  <c r="GO23" i="32"/>
  <c r="GN23" i="32"/>
  <c r="GK8" i="32"/>
  <c r="GJ8" i="32"/>
  <c r="GC25" i="32"/>
  <c r="GB25" i="32"/>
  <c r="FM25" i="32"/>
  <c r="FL25" i="32"/>
  <c r="GS25" i="32"/>
  <c r="EX9" i="32"/>
  <c r="EY9" i="32"/>
  <c r="FK36" i="32"/>
  <c r="HI36" i="32"/>
  <c r="HA36" i="32"/>
  <c r="GR36" i="32"/>
  <c r="GS36" i="32"/>
  <c r="GK36" i="32"/>
  <c r="FP36" i="32"/>
  <c r="FQ36" i="32"/>
  <c r="EZ36" i="32"/>
  <c r="FA36" i="32"/>
  <c r="EZ8" i="32"/>
  <c r="FA8" i="32"/>
  <c r="FJ31" i="32"/>
  <c r="FK31" i="32"/>
  <c r="FJ10" i="32"/>
  <c r="FK10" i="32"/>
  <c r="FL29" i="32"/>
  <c r="FM29" i="32"/>
  <c r="FL8" i="32"/>
  <c r="FM8" i="32"/>
  <c r="FP29" i="32"/>
  <c r="FQ29" i="32"/>
  <c r="FR24" i="32"/>
  <c r="HV24" i="32" s="1"/>
  <c r="FS24" i="32"/>
  <c r="FT28" i="32"/>
  <c r="FU28" i="32"/>
  <c r="FP20" i="32"/>
  <c r="FQ20" i="32"/>
  <c r="FR12" i="32"/>
  <c r="FS12" i="32"/>
  <c r="GQ37" i="32"/>
  <c r="FM24" i="32"/>
  <c r="FW22" i="32"/>
  <c r="FW12" i="32"/>
  <c r="EX7" i="32"/>
  <c r="EY7" i="32"/>
  <c r="FN7" i="32"/>
  <c r="FO7" i="32"/>
  <c r="FF14" i="32"/>
  <c r="FG14" i="32"/>
  <c r="FH23" i="32"/>
  <c r="FI23" i="32"/>
  <c r="HU23" i="32"/>
  <c r="FH11" i="32"/>
  <c r="FI11" i="32"/>
  <c r="FZ14" i="32"/>
  <c r="GA14" i="32"/>
  <c r="GB16" i="32"/>
  <c r="GC16" i="32"/>
  <c r="GV35" i="32"/>
  <c r="GW35" i="32"/>
  <c r="GZ20" i="32"/>
  <c r="HA20" i="32"/>
  <c r="HH12" i="32"/>
  <c r="GQ9" i="32"/>
  <c r="EW33" i="32"/>
  <c r="GP15" i="32"/>
  <c r="GO18" i="32"/>
  <c r="GK28" i="32"/>
  <c r="GQ21" i="32"/>
  <c r="HF37" i="32"/>
  <c r="GC32" i="32"/>
  <c r="FY28" i="32"/>
  <c r="FW24" i="32"/>
  <c r="FY11" i="32"/>
  <c r="EZ18" i="32"/>
  <c r="FA18" i="32"/>
  <c r="FB24" i="32"/>
  <c r="FC24" i="32"/>
  <c r="FB12" i="32"/>
  <c r="FC12" i="32"/>
  <c r="FD26" i="32"/>
  <c r="FE26" i="32"/>
  <c r="FT31" i="32"/>
  <c r="FU31" i="32"/>
  <c r="FX16" i="32"/>
  <c r="FY16" i="32"/>
  <c r="FZ10" i="32"/>
  <c r="GA10" i="32"/>
  <c r="GJ37" i="32"/>
  <c r="HG21" i="32"/>
  <c r="GY21" i="32"/>
  <c r="GP31" i="32"/>
  <c r="GQ31" i="32"/>
  <c r="GM24" i="32"/>
  <c r="GL24" i="32"/>
  <c r="GL10" i="32"/>
  <c r="GM10" i="32"/>
  <c r="EZ19" i="32"/>
  <c r="FA19" i="32"/>
  <c r="HG22" i="32"/>
  <c r="HH21" i="32"/>
  <c r="GW21" i="32"/>
  <c r="GK10" i="32"/>
  <c r="EV16" i="32"/>
  <c r="HT16" i="32" s="1"/>
  <c r="EW16" i="32"/>
  <c r="EX22" i="32"/>
  <c r="EY22" i="32"/>
  <c r="FD8" i="32"/>
  <c r="FE8" i="32"/>
  <c r="FD16" i="32"/>
  <c r="FE16" i="32"/>
  <c r="FD12" i="32"/>
  <c r="FE12" i="32"/>
  <c r="GD16" i="32"/>
  <c r="GE16" i="32"/>
  <c r="GD8" i="32"/>
  <c r="GE8" i="32"/>
  <c r="GF20" i="32"/>
  <c r="GG20" i="32"/>
  <c r="HD37" i="32"/>
  <c r="HM28" i="32"/>
  <c r="GV28" i="32"/>
  <c r="GS14" i="32"/>
  <c r="GR14" i="32"/>
  <c r="FK25" i="32"/>
  <c r="FJ25" i="32"/>
  <c r="GJ16" i="32"/>
  <c r="EY25" i="32"/>
  <c r="FQ33" i="32"/>
  <c r="P39" i="32"/>
  <c r="GE31" i="32"/>
  <c r="FY30" i="32"/>
  <c r="GE29" i="32"/>
  <c r="EW29" i="32"/>
  <c r="GA27" i="32"/>
  <c r="GC26" i="32"/>
  <c r="GE24" i="32"/>
  <c r="GE20" i="32"/>
  <c r="EY20" i="32"/>
  <c r="EY14" i="32"/>
  <c r="FA10" i="32"/>
  <c r="GC8" i="32"/>
  <c r="EZ7" i="32"/>
  <c r="FA7" i="32"/>
  <c r="FX7" i="32"/>
  <c r="FY7" i="32"/>
  <c r="HI7" i="32"/>
  <c r="EW15" i="32"/>
  <c r="EV15" i="32"/>
  <c r="FC10" i="32"/>
  <c r="FB10" i="32"/>
  <c r="FE11" i="32"/>
  <c r="FD11" i="32"/>
  <c r="FF9" i="32"/>
  <c r="FG9" i="32"/>
  <c r="FH10" i="32"/>
  <c r="FI10" i="32"/>
  <c r="FJ8" i="32"/>
  <c r="FK8" i="32"/>
  <c r="FL18" i="32"/>
  <c r="FM18" i="32"/>
  <c r="FL10" i="32"/>
  <c r="FM10" i="32"/>
  <c r="FN24" i="32"/>
  <c r="FO24" i="32"/>
  <c r="FR10" i="32"/>
  <c r="FS10" i="32"/>
  <c r="FR14" i="32"/>
  <c r="FS14" i="32"/>
  <c r="FV19" i="32"/>
  <c r="FW19" i="32"/>
  <c r="HV19" i="32" s="1"/>
  <c r="FZ16" i="32"/>
  <c r="GA16" i="32"/>
  <c r="GU19" i="32"/>
  <c r="HJ18" i="32"/>
  <c r="GW14" i="32"/>
  <c r="GV14" i="32"/>
  <c r="HI11" i="32"/>
  <c r="GM19" i="32"/>
  <c r="GH15" i="32"/>
  <c r="GI15" i="32"/>
  <c r="GR12" i="32"/>
  <c r="GS12" i="32"/>
  <c r="FF25" i="32"/>
  <c r="EY31" i="32"/>
  <c r="GA29" i="32"/>
  <c r="EY24" i="32"/>
  <c r="FA17" i="32"/>
  <c r="GE12" i="32"/>
  <c r="EV18" i="32"/>
  <c r="EW18" i="32"/>
  <c r="EV14" i="32"/>
  <c r="EW14" i="32"/>
  <c r="EX12" i="32"/>
  <c r="EY12" i="32"/>
  <c r="EZ11" i="32"/>
  <c r="FA11" i="32"/>
  <c r="FD18" i="32"/>
  <c r="FE18" i="32"/>
  <c r="FV14" i="32"/>
  <c r="FW14" i="32"/>
  <c r="FX13" i="32"/>
  <c r="FY13" i="32"/>
  <c r="FZ8" i="32"/>
  <c r="GA8" i="32"/>
  <c r="FZ19" i="32"/>
  <c r="GA19" i="32"/>
  <c r="GB14" i="32"/>
  <c r="GC14" i="32"/>
  <c r="GB11" i="32"/>
  <c r="GC11" i="32"/>
  <c r="GD22" i="32"/>
  <c r="GE22" i="32"/>
  <c r="GF10" i="32"/>
  <c r="GG10" i="32"/>
  <c r="HJ32" i="32"/>
  <c r="GU14" i="32"/>
  <c r="GT14" i="32"/>
  <c r="GO20" i="32"/>
  <c r="GN20" i="32"/>
  <c r="GH13" i="32"/>
  <c r="GI13" i="32"/>
  <c r="GT25" i="32"/>
  <c r="GU25" i="32"/>
  <c r="FY35" i="32"/>
  <c r="FX35" i="32"/>
  <c r="GL11" i="32"/>
  <c r="FH33" i="32"/>
  <c r="GK18" i="32"/>
  <c r="FG31" i="32"/>
  <c r="EW28" i="32"/>
  <c r="FQ27" i="32"/>
  <c r="FU26" i="32"/>
  <c r="GA24" i="32"/>
  <c r="GA22" i="32"/>
  <c r="FS22" i="32"/>
  <c r="FE22" i="32"/>
  <c r="FU21" i="32"/>
  <c r="FG21" i="32"/>
  <c r="GG16" i="32"/>
  <c r="FE15" i="32"/>
  <c r="FQ14" i="32"/>
  <c r="FE14" i="32"/>
  <c r="FO12" i="32"/>
  <c r="GG7" i="32"/>
  <c r="GW7" i="32"/>
  <c r="EW17" i="32"/>
  <c r="EV17" i="32"/>
  <c r="FE21" i="32"/>
  <c r="HU21" i="32" s="1"/>
  <c r="FD21" i="32"/>
  <c r="FD17" i="32"/>
  <c r="HU17" i="32" s="1"/>
  <c r="FE17" i="32"/>
  <c r="FD13" i="32"/>
  <c r="FE13" i="32"/>
  <c r="FF19" i="32"/>
  <c r="HU19" i="32" s="1"/>
  <c r="FG19" i="32"/>
  <c r="FF15" i="32"/>
  <c r="FG15" i="32"/>
  <c r="FH20" i="32"/>
  <c r="FI20" i="32"/>
  <c r="FH12" i="32"/>
  <c r="FI12" i="32"/>
  <c r="FJ22" i="32"/>
  <c r="FK22" i="32"/>
  <c r="FJ14" i="32"/>
  <c r="FK14" i="32"/>
  <c r="FL20" i="32"/>
  <c r="FM20" i="32"/>
  <c r="FL16" i="32"/>
  <c r="FM16" i="32"/>
  <c r="FL12" i="32"/>
  <c r="FM12" i="32"/>
  <c r="FN14" i="32"/>
  <c r="FO14" i="32"/>
  <c r="FP12" i="32"/>
  <c r="FQ12" i="32"/>
  <c r="FP8" i="32"/>
  <c r="FQ8" i="32"/>
  <c r="FR20" i="32"/>
  <c r="FS20" i="32"/>
  <c r="FT11" i="32"/>
  <c r="FU11" i="32"/>
  <c r="FW10" i="32"/>
  <c r="FV10" i="32"/>
  <c r="GB20" i="32"/>
  <c r="GC20" i="32"/>
  <c r="HI14" i="32"/>
  <c r="GO16" i="32"/>
  <c r="GN16" i="32"/>
  <c r="GB35" i="32"/>
  <c r="FA35" i="32"/>
  <c r="GJ32" i="32"/>
  <c r="GK32" i="32"/>
  <c r="GL21" i="32"/>
  <c r="GM21" i="32"/>
  <c r="GH19" i="32"/>
  <c r="GI19" i="32"/>
  <c r="HW19" i="32" s="1"/>
  <c r="GI17" i="32"/>
  <c r="GH17" i="32"/>
  <c r="GL9" i="32"/>
  <c r="GM9" i="32"/>
  <c r="GD25" i="32"/>
  <c r="GE25" i="32"/>
  <c r="EY33" i="32"/>
  <c r="EX33" i="32"/>
  <c r="FN33" i="32"/>
  <c r="FO33" i="32"/>
  <c r="FF33" i="32"/>
  <c r="GK22" i="32"/>
  <c r="GE32" i="32"/>
  <c r="FA32" i="32"/>
  <c r="GA31" i="32"/>
  <c r="FA30" i="32"/>
  <c r="GE26" i="32"/>
  <c r="GE23" i="32"/>
  <c r="FA23" i="32"/>
  <c r="GC22" i="32"/>
  <c r="FY21" i="32"/>
  <c r="GA20" i="32"/>
  <c r="GA17" i="32"/>
  <c r="GG12" i="32"/>
  <c r="FI7" i="32"/>
  <c r="EW10" i="32"/>
  <c r="EV22" i="32"/>
  <c r="EZ29" i="32"/>
  <c r="FA29" i="32"/>
  <c r="FF20" i="32"/>
  <c r="FL9" i="32"/>
  <c r="FM9" i="32"/>
  <c r="FN20" i="32"/>
  <c r="FO20" i="32"/>
  <c r="FN8" i="32"/>
  <c r="FO8" i="32"/>
  <c r="FV8" i="32"/>
  <c r="HV8" i="32"/>
  <c r="FW8" i="32"/>
  <c r="FX24" i="32"/>
  <c r="FY24" i="32"/>
  <c r="FY31" i="32"/>
  <c r="FX31" i="32"/>
  <c r="FZ21" i="32"/>
  <c r="HV21" i="32" s="1"/>
  <c r="GA21" i="32"/>
  <c r="GW37" i="32"/>
  <c r="GV37" i="32"/>
  <c r="GI37" i="32"/>
  <c r="HI31" i="32"/>
  <c r="GU31" i="32"/>
  <c r="GV26" i="32"/>
  <c r="GW26" i="32"/>
  <c r="HD20" i="32"/>
  <c r="HC16" i="32"/>
  <c r="HA15" i="32"/>
  <c r="HI13" i="32"/>
  <c r="GY11" i="32"/>
  <c r="GS31" i="32"/>
  <c r="GS29" i="32"/>
  <c r="GR29" i="32"/>
  <c r="GO22" i="32"/>
  <c r="GN22" i="32"/>
  <c r="GR20" i="32"/>
  <c r="GS20" i="32"/>
  <c r="GS17" i="32"/>
  <c r="GR17" i="32"/>
  <c r="GK14" i="32"/>
  <c r="GJ14" i="32"/>
  <c r="GR10" i="32"/>
  <c r="GS10" i="32"/>
  <c r="FW25" i="32"/>
  <c r="GJ33" i="32"/>
  <c r="GK33" i="32"/>
  <c r="FV18" i="32"/>
  <c r="HV18" i="32" s="1"/>
  <c r="FW18" i="32"/>
  <c r="FX14" i="32"/>
  <c r="FY14" i="32"/>
  <c r="GF37" i="32"/>
  <c r="GG37" i="32"/>
  <c r="GF31" i="32"/>
  <c r="GG31" i="32"/>
  <c r="GF14" i="32"/>
  <c r="GG14" i="32"/>
  <c r="GU32" i="32"/>
  <c r="GT32" i="32"/>
  <c r="HA27" i="32"/>
  <c r="HH19" i="32"/>
  <c r="FC26" i="32"/>
  <c r="EY8" i="32"/>
  <c r="FQ7" i="32"/>
  <c r="FE7" i="32"/>
  <c r="FD7" i="32"/>
  <c r="FU7" i="32"/>
  <c r="FT7" i="32"/>
  <c r="HV7" i="32" s="1"/>
  <c r="FC23" i="32"/>
  <c r="FB23" i="32"/>
  <c r="GD11" i="32"/>
  <c r="GE11" i="32"/>
  <c r="FC21" i="32"/>
  <c r="FB21" i="32"/>
  <c r="FX32" i="32"/>
  <c r="FY32" i="32"/>
  <c r="GB29" i="32"/>
  <c r="GC29" i="32"/>
  <c r="GD30" i="32"/>
  <c r="GE30" i="32"/>
  <c r="GS35" i="32"/>
  <c r="GW16" i="32"/>
  <c r="GV16" i="32"/>
  <c r="HD12" i="32"/>
  <c r="GA18" i="32"/>
  <c r="FW15" i="32"/>
  <c r="GC10" i="32"/>
  <c r="EW7" i="32"/>
  <c r="EV7" i="32"/>
  <c r="FM7" i="32"/>
  <c r="FL7" i="32"/>
  <c r="FA28" i="32"/>
  <c r="EZ28" i="32"/>
  <c r="FV16" i="32"/>
  <c r="FW16" i="32"/>
  <c r="GB28" i="32"/>
  <c r="GC28" i="32"/>
  <c r="GF24" i="32"/>
  <c r="GG24" i="32"/>
  <c r="GU37" i="32"/>
  <c r="GT37" i="32"/>
  <c r="GK35" i="32"/>
  <c r="GJ35" i="32"/>
  <c r="HI27" i="32"/>
  <c r="GX18" i="32"/>
  <c r="HD8" i="32"/>
  <c r="HE8" i="32"/>
  <c r="GI32" i="32"/>
  <c r="GH32" i="32"/>
  <c r="GO29" i="32"/>
  <c r="GN29" i="32"/>
  <c r="GQ27" i="32"/>
  <c r="GP27" i="32"/>
  <c r="GM15" i="32"/>
  <c r="GL15" i="32"/>
  <c r="FS25" i="32"/>
  <c r="FR25" i="32"/>
  <c r="HH25" i="32"/>
  <c r="HI25" i="32"/>
  <c r="FB33" i="32"/>
  <c r="FC33" i="32"/>
  <c r="FR33" i="32"/>
  <c r="FS33" i="32"/>
  <c r="HV33" i="32" s="1"/>
  <c r="HE33" i="32"/>
  <c r="GQ26" i="32"/>
  <c r="GL17" i="32"/>
  <c r="FV33" i="32"/>
  <c r="GM13" i="32"/>
  <c r="GG35" i="32"/>
  <c r="GG29" i="32"/>
  <c r="GG27" i="32"/>
  <c r="FY26" i="32"/>
  <c r="HU26" i="32"/>
  <c r="FY23" i="32"/>
  <c r="GG22" i="32"/>
  <c r="GE21" i="32"/>
  <c r="GC19" i="32"/>
  <c r="GG18" i="32"/>
  <c r="GE15" i="32"/>
  <c r="FA15" i="32"/>
  <c r="GE13" i="32"/>
  <c r="GC12" i="32"/>
  <c r="GE9" i="32"/>
  <c r="EW20" i="32"/>
  <c r="HT13" i="32"/>
  <c r="EW37" i="32"/>
  <c r="EX30" i="32"/>
  <c r="EY30" i="32"/>
  <c r="EZ31" i="32"/>
  <c r="FA31" i="32"/>
  <c r="EZ14" i="32"/>
  <c r="FA14" i="32"/>
  <c r="HU28" i="32"/>
  <c r="FF22" i="32"/>
  <c r="FG22" i="32"/>
  <c r="FF10" i="32"/>
  <c r="FG10" i="32"/>
  <c r="FN22" i="32"/>
  <c r="FO22" i="32"/>
  <c r="FN10" i="32"/>
  <c r="FO10" i="32"/>
  <c r="FT30" i="32"/>
  <c r="FU30" i="32"/>
  <c r="HV30" i="32" s="1"/>
  <c r="FX15" i="32"/>
  <c r="FY15" i="32"/>
  <c r="GB27" i="32"/>
  <c r="GC27" i="32"/>
  <c r="GB23" i="32"/>
  <c r="GC23" i="32"/>
  <c r="HA35" i="32"/>
  <c r="HG30" i="32"/>
  <c r="GV29" i="32"/>
  <c r="GW24" i="32"/>
  <c r="HF12" i="32"/>
  <c r="GM31" i="32"/>
  <c r="GQ28" i="32"/>
  <c r="GP28" i="32"/>
  <c r="GK26" i="32"/>
  <c r="GJ26" i="32"/>
  <c r="GQ17" i="32"/>
  <c r="GP17" i="32"/>
  <c r="GS16" i="32"/>
  <c r="GR16" i="32"/>
  <c r="FO25" i="32"/>
  <c r="FE25" i="32"/>
  <c r="GP25" i="32"/>
  <c r="GQ25" i="32"/>
  <c r="GF33" i="32"/>
  <c r="GU28" i="32"/>
  <c r="GT28" i="32"/>
  <c r="GX22" i="32"/>
  <c r="GV13" i="32"/>
  <c r="GW13" i="32"/>
  <c r="HC8" i="32"/>
  <c r="GJ17" i="32"/>
  <c r="GK17" i="32"/>
  <c r="GK13" i="32"/>
  <c r="GJ13" i="32"/>
  <c r="GL12" i="32"/>
  <c r="GM12" i="32"/>
  <c r="EW8" i="32"/>
  <c r="GT24" i="32"/>
  <c r="GU24" i="32"/>
  <c r="GH28" i="32"/>
  <c r="GI28" i="32"/>
  <c r="GN19" i="32"/>
  <c r="GO19" i="32"/>
  <c r="GP33" i="32"/>
  <c r="GQ33" i="32"/>
  <c r="FD33" i="32"/>
  <c r="FE33" i="32"/>
  <c r="FT33" i="32"/>
  <c r="FU33" i="32"/>
  <c r="FV7" i="32"/>
  <c r="FW7" i="32"/>
  <c r="GB7" i="32"/>
  <c r="GC7" i="32"/>
  <c r="HL37" i="32"/>
  <c r="GZ37" i="32"/>
  <c r="HA37" i="32"/>
  <c r="HD35" i="32"/>
  <c r="HF31" i="32"/>
  <c r="GV30" i="32"/>
  <c r="HB29" i="32"/>
  <c r="GY27" i="32"/>
  <c r="HB24" i="32"/>
  <c r="HC22" i="32"/>
  <c r="GV22" i="32"/>
  <c r="HA21" i="32"/>
  <c r="GZ21" i="32"/>
  <c r="HF18" i="32"/>
  <c r="HG18" i="32"/>
  <c r="HB12" i="32"/>
  <c r="HD9" i="32"/>
  <c r="HE9" i="32"/>
  <c r="GL29" i="32"/>
  <c r="GM29" i="32"/>
  <c r="GO21" i="32"/>
  <c r="GN21" i="32"/>
  <c r="GS9" i="32"/>
  <c r="GF25" i="32"/>
  <c r="GG25" i="32"/>
  <c r="GB33" i="32"/>
  <c r="GC33" i="32"/>
  <c r="GN28" i="32"/>
  <c r="GJ20" i="32"/>
  <c r="L39" i="32"/>
  <c r="EY37" i="32"/>
  <c r="FS35" i="32"/>
  <c r="FK35" i="32"/>
  <c r="FU32" i="32"/>
  <c r="EY32" i="32"/>
  <c r="EW31" i="32"/>
  <c r="FQ30" i="32"/>
  <c r="FI30" i="32"/>
  <c r="FS29" i="32"/>
  <c r="FK29" i="32"/>
  <c r="FC29" i="32"/>
  <c r="EY28" i="32"/>
  <c r="FS27" i="32"/>
  <c r="FK27" i="32"/>
  <c r="FA26" i="32"/>
  <c r="FA24" i="32"/>
  <c r="EW23" i="32"/>
  <c r="EW22" i="32"/>
  <c r="FW21" i="32"/>
  <c r="FQ21" i="32"/>
  <c r="FI21" i="32"/>
  <c r="FA21" i="32"/>
  <c r="FA20" i="32"/>
  <c r="FQ19" i="32"/>
  <c r="FI19" i="32"/>
  <c r="FS18" i="32"/>
  <c r="FK18" i="32"/>
  <c r="FC18" i="32"/>
  <c r="FY17" i="32"/>
  <c r="FQ17" i="32"/>
  <c r="FI17" i="32"/>
  <c r="FC17" i="32"/>
  <c r="FS16" i="32"/>
  <c r="FK16" i="32"/>
  <c r="FC16" i="32"/>
  <c r="FC15" i="32"/>
  <c r="FM13" i="32"/>
  <c r="EW12" i="32"/>
  <c r="FW11" i="32"/>
  <c r="EY11" i="32"/>
  <c r="HT11" i="32" s="1"/>
  <c r="EY10" i="32"/>
  <c r="GY7" i="32"/>
  <c r="GE7" i="32"/>
  <c r="GT7" i="32"/>
  <c r="EV10" i="32"/>
  <c r="EV24" i="32"/>
  <c r="EV20" i="32"/>
  <c r="EV11" i="32"/>
  <c r="EV37" i="32"/>
  <c r="EX19" i="32"/>
  <c r="EX17" i="32"/>
  <c r="EX15" i="32"/>
  <c r="EZ12" i="32"/>
  <c r="FB37" i="32"/>
  <c r="FZ30" i="32"/>
  <c r="GT20" i="32"/>
  <c r="GU20" i="32"/>
  <c r="GU18" i="32"/>
  <c r="GT18" i="32"/>
  <c r="HJ17" i="32"/>
  <c r="GT16" i="32"/>
  <c r="GU16" i="32"/>
  <c r="GN35" i="32"/>
  <c r="HM31" i="32"/>
  <c r="HD27" i="32"/>
  <c r="HE27" i="32"/>
  <c r="GU26" i="32"/>
  <c r="GT26" i="32"/>
  <c r="HA23" i="32"/>
  <c r="HM13" i="32"/>
  <c r="HA13" i="32"/>
  <c r="HC10" i="32"/>
  <c r="GR32" i="32"/>
  <c r="GS32" i="32"/>
  <c r="GR30" i="32"/>
  <c r="GS30" i="32"/>
  <c r="GP24" i="32"/>
  <c r="GQ24" i="32"/>
  <c r="FK33" i="32"/>
  <c r="FJ33" i="32"/>
  <c r="AZ39" i="32"/>
  <c r="FS37" i="32"/>
  <c r="FK37" i="32"/>
  <c r="FO35" i="32"/>
  <c r="FC32" i="32"/>
  <c r="FM30" i="32"/>
  <c r="EW30" i="32"/>
  <c r="FW29" i="32"/>
  <c r="FO29" i="32"/>
  <c r="FG29" i="32"/>
  <c r="EY29" i="32"/>
  <c r="HT29" i="32" s="1"/>
  <c r="GA28" i="32"/>
  <c r="FC28" i="32"/>
  <c r="FO27" i="32"/>
  <c r="FG27" i="32"/>
  <c r="EY27" i="32"/>
  <c r="GA26" i="32"/>
  <c r="EW26" i="32"/>
  <c r="FU23" i="32"/>
  <c r="FA22" i="32"/>
  <c r="FM21" i="32"/>
  <c r="EW21" i="32"/>
  <c r="FU19" i="32"/>
  <c r="FM19" i="32"/>
  <c r="FO18" i="32"/>
  <c r="FG18" i="32"/>
  <c r="EY18" i="32"/>
  <c r="GC17" i="32"/>
  <c r="FU17" i="32"/>
  <c r="HV17" i="32" s="1"/>
  <c r="FM17" i="32"/>
  <c r="FO16" i="32"/>
  <c r="FG16" i="32"/>
  <c r="EY16" i="32"/>
  <c r="FU15" i="32"/>
  <c r="FW13" i="32"/>
  <c r="FQ13" i="32"/>
  <c r="FI13" i="32"/>
  <c r="FY12" i="32"/>
  <c r="GA11" i="32"/>
  <c r="FU9" i="32"/>
  <c r="FG8" i="32"/>
  <c r="GA7" i="32"/>
  <c r="EV26" i="32"/>
  <c r="HT26" i="32" s="1"/>
  <c r="EV32" i="32"/>
  <c r="HH37" i="32"/>
  <c r="HI37" i="32"/>
  <c r="GO37" i="32"/>
  <c r="GN37" i="32"/>
  <c r="HI26" i="32"/>
  <c r="HH26" i="32"/>
  <c r="HJ24" i="32"/>
  <c r="GV17" i="32"/>
  <c r="GW17" i="32"/>
  <c r="HL14" i="32"/>
  <c r="GT30" i="32"/>
  <c r="GU30" i="32"/>
  <c r="GZ29" i="32"/>
  <c r="HF28" i="32"/>
  <c r="HG28" i="32"/>
  <c r="HL27" i="32"/>
  <c r="GV27" i="32"/>
  <c r="GW27" i="32"/>
  <c r="HA24" i="32"/>
  <c r="GZ24" i="32"/>
  <c r="GU22" i="32"/>
  <c r="GT22" i="32"/>
  <c r="GV19" i="32"/>
  <c r="HF15" i="32"/>
  <c r="GT12" i="32"/>
  <c r="GU12" i="32"/>
  <c r="GU10" i="32"/>
  <c r="GT10" i="32"/>
  <c r="GV9" i="32"/>
  <c r="GV8" i="32"/>
  <c r="GH31" i="32"/>
  <c r="GI31" i="32"/>
  <c r="GM30" i="32"/>
  <c r="HW30" i="32" s="1"/>
  <c r="GL30" i="32"/>
  <c r="GS23" i="32"/>
  <c r="GR23" i="32"/>
  <c r="GR19" i="32"/>
  <c r="GI12" i="32"/>
  <c r="GH12" i="32"/>
  <c r="HK26" i="32"/>
  <c r="HJ26" i="32"/>
  <c r="HE23" i="32"/>
  <c r="HM22" i="32"/>
  <c r="HH17" i="32"/>
  <c r="GU17" i="32"/>
  <c r="GT17" i="32"/>
  <c r="HE13" i="32"/>
  <c r="HF10" i="32"/>
  <c r="HG10" i="32"/>
  <c r="GN26" i="32"/>
  <c r="GO26" i="32"/>
  <c r="GI14" i="32"/>
  <c r="GH14" i="32"/>
  <c r="GP12" i="32"/>
  <c r="GQ12" i="32"/>
  <c r="GO10" i="32"/>
  <c r="GN10" i="32"/>
  <c r="GL8" i="32"/>
  <c r="GM8" i="32"/>
  <c r="GA25" i="32"/>
  <c r="FZ25" i="32"/>
  <c r="GL25" i="32"/>
  <c r="GM25" i="32"/>
  <c r="FX33" i="32"/>
  <c r="FY33" i="32"/>
  <c r="GR33" i="32"/>
  <c r="GS33" i="32"/>
  <c r="HU15" i="32"/>
  <c r="HU12" i="32"/>
  <c r="HW32" i="32"/>
  <c r="HT31" i="32"/>
  <c r="HV28" i="32"/>
  <c r="HV11" i="32"/>
  <c r="HT20" i="32"/>
  <c r="GR28" i="32"/>
  <c r="GS26" i="32"/>
  <c r="GR24" i="32"/>
  <c r="GS22" i="32"/>
  <c r="GR13" i="32"/>
  <c r="GS13" i="32"/>
  <c r="GR11" i="32"/>
  <c r="GR9" i="32"/>
  <c r="HW28" i="32"/>
  <c r="FS10" i="33"/>
  <c r="EY14" i="22"/>
  <c r="GS21" i="22"/>
  <c r="GJ20" i="22"/>
  <c r="GT15" i="22"/>
  <c r="GU28" i="22"/>
  <c r="GT28" i="22"/>
  <c r="FU24" i="22"/>
  <c r="GU17" i="22"/>
  <c r="GS15" i="22"/>
  <c r="GQ13" i="22"/>
  <c r="HI20" i="22"/>
  <c r="GP34" i="22"/>
  <c r="EV19" i="21"/>
  <c r="FB7" i="21"/>
  <c r="GT21" i="21"/>
  <c r="FO13" i="21"/>
  <c r="FB15" i="21"/>
  <c r="EY12" i="21"/>
  <c r="EX12" i="21"/>
  <c r="GT7" i="21"/>
  <c r="GR12" i="21"/>
  <c r="GP15" i="21"/>
  <c r="FI10" i="12"/>
  <c r="FZ36" i="12"/>
  <c r="GI38" i="12"/>
  <c r="GQ29" i="12"/>
  <c r="GM43" i="12"/>
  <c r="FI11" i="12"/>
  <c r="GV17" i="12"/>
  <c r="GL16" i="12"/>
  <c r="GT29" i="12"/>
  <c r="GB7" i="21"/>
  <c r="GF23" i="21"/>
  <c r="FI43" i="12"/>
  <c r="GM40" i="12"/>
  <c r="GD32" i="12"/>
  <c r="HL33" i="12"/>
  <c r="EY9" i="12"/>
  <c r="GW21" i="12"/>
  <c r="GH23" i="12"/>
  <c r="FH25" i="22"/>
  <c r="EZ10" i="22"/>
  <c r="GS13" i="22"/>
  <c r="FI10" i="22"/>
  <c r="FE26" i="22"/>
  <c r="HI18" i="22"/>
  <c r="GI30" i="22"/>
  <c r="GS30" i="22"/>
  <c r="FB29" i="22"/>
  <c r="FC29" i="22"/>
  <c r="GO27" i="22"/>
  <c r="EY26" i="22"/>
  <c r="GN32" i="22"/>
  <c r="GZ18" i="22"/>
  <c r="EV31" i="22"/>
  <c r="GI18" i="22"/>
  <c r="GU8" i="22"/>
  <c r="GO20" i="22"/>
  <c r="GM22" i="22"/>
  <c r="GD8" i="22"/>
  <c r="FC11" i="21"/>
  <c r="GT24" i="21"/>
  <c r="GN19" i="21"/>
  <c r="EZ19" i="21"/>
  <c r="FW24" i="21"/>
  <c r="HG11" i="21"/>
  <c r="FL24" i="21"/>
  <c r="GM15" i="21"/>
  <c r="GU15" i="21"/>
  <c r="FX24" i="21"/>
  <c r="FC12" i="21"/>
  <c r="FH9" i="21"/>
  <c r="FQ23" i="21"/>
  <c r="GN9" i="21"/>
  <c r="FL8" i="21"/>
  <c r="FB17" i="21"/>
  <c r="GQ9" i="21"/>
  <c r="HL11" i="21"/>
  <c r="HC11" i="21"/>
  <c r="FO23" i="21"/>
  <c r="FQ11" i="21"/>
  <c r="GG12" i="21"/>
  <c r="FC18" i="21"/>
  <c r="GJ10" i="21"/>
  <c r="FS7" i="21"/>
  <c r="FR15" i="21"/>
  <c r="FD26" i="21"/>
  <c r="GK13" i="21"/>
  <c r="FY10" i="21"/>
  <c r="HE9" i="21"/>
  <c r="EY9" i="21"/>
  <c r="GD8" i="21"/>
  <c r="FV8" i="21"/>
  <c r="GQ7" i="21"/>
  <c r="GT18" i="21"/>
  <c r="EZ13" i="21"/>
  <c r="FA13" i="21"/>
  <c r="FN12" i="21"/>
  <c r="FO12" i="21"/>
  <c r="GR11" i="21"/>
  <c r="GS11" i="21"/>
  <c r="FT11" i="21"/>
  <c r="FU11" i="21"/>
  <c r="FM11" i="21"/>
  <c r="FD11" i="21"/>
  <c r="GL18" i="21"/>
  <c r="FX7" i="21"/>
  <c r="GQ24" i="21"/>
  <c r="GP24" i="21"/>
  <c r="FS22" i="21"/>
  <c r="FS21" i="21"/>
  <c r="FG17" i="21"/>
  <c r="FO8" i="21"/>
  <c r="FN8" i="21"/>
  <c r="FV18" i="21"/>
  <c r="FV12" i="21"/>
  <c r="FW12" i="21"/>
  <c r="GJ11" i="21"/>
  <c r="GK11" i="21"/>
  <c r="FH10" i="21"/>
  <c r="FP10" i="21"/>
  <c r="GB18" i="21"/>
  <c r="GC19" i="21"/>
  <c r="GT8" i="21"/>
  <c r="GS14" i="21"/>
  <c r="FF12" i="21"/>
  <c r="FU18" i="21"/>
  <c r="FE21" i="21"/>
  <c r="GR16" i="21"/>
  <c r="GJ31" i="12"/>
  <c r="GK31" i="12"/>
  <c r="GH13" i="12"/>
  <c r="GI13" i="12"/>
  <c r="FL26" i="12"/>
  <c r="FR16" i="12"/>
  <c r="FS16" i="12"/>
  <c r="FT42" i="12"/>
  <c r="GC7" i="12"/>
  <c r="GB21" i="12"/>
  <c r="GD23" i="12"/>
  <c r="GE23" i="12"/>
  <c r="GV23" i="12"/>
  <c r="GW23" i="12"/>
  <c r="HB10" i="12"/>
  <c r="GR7" i="12"/>
  <c r="GN43" i="12"/>
  <c r="GL26" i="12"/>
  <c r="GM28" i="12"/>
  <c r="GG35" i="12"/>
  <c r="FQ17" i="12"/>
  <c r="FR39" i="12"/>
  <c r="FU37" i="12"/>
  <c r="FX33" i="12"/>
  <c r="GE10" i="12"/>
  <c r="GU43" i="12"/>
  <c r="GO40" i="12"/>
  <c r="GU38" i="12"/>
  <c r="GT38" i="12"/>
  <c r="GR37" i="12"/>
  <c r="GJ37" i="12"/>
  <c r="GS33" i="12"/>
  <c r="GI26" i="12"/>
  <c r="GH26" i="12"/>
  <c r="GP23" i="12"/>
  <c r="GS12" i="12"/>
  <c r="GR12" i="12"/>
  <c r="GY14" i="12"/>
  <c r="EV16" i="12"/>
  <c r="GU24" i="12"/>
  <c r="GT24" i="12"/>
  <c r="GT8" i="12"/>
  <c r="GM22" i="12"/>
  <c r="GR23" i="12"/>
  <c r="GS23" i="12"/>
  <c r="GP15" i="12"/>
  <c r="GQ15" i="12"/>
  <c r="GT12" i="12"/>
  <c r="GU12" i="12"/>
  <c r="GJ11" i="12"/>
  <c r="GU20" i="12"/>
  <c r="FO10" i="12"/>
  <c r="FV22" i="12"/>
  <c r="GF39" i="12"/>
  <c r="GF27" i="12"/>
  <c r="HA28" i="12"/>
  <c r="GS43" i="12"/>
  <c r="GR43" i="12"/>
  <c r="GH36" i="12"/>
  <c r="GI36" i="12"/>
  <c r="GM33" i="12"/>
  <c r="GS29" i="12"/>
  <c r="GO27" i="12"/>
  <c r="GN27" i="12"/>
  <c r="GK43" i="12"/>
  <c r="GO18" i="12"/>
  <c r="GL18" i="12"/>
  <c r="GM18" i="12"/>
  <c r="GR15" i="12"/>
  <c r="FA16" i="12"/>
  <c r="FT44" i="12"/>
  <c r="FZ9" i="12"/>
  <c r="GD17" i="12"/>
  <c r="FN41" i="12"/>
  <c r="FW37" i="12"/>
  <c r="FV21" i="12"/>
  <c r="FV9" i="12"/>
  <c r="GU10" i="12"/>
  <c r="GO19" i="12"/>
  <c r="FH31" i="12"/>
  <c r="FX44" i="12"/>
  <c r="HE23" i="12"/>
  <c r="HL12" i="12"/>
  <c r="GN39" i="12"/>
  <c r="GO39" i="12"/>
  <c r="GP27" i="12"/>
  <c r="GI25" i="12"/>
  <c r="GH25" i="12"/>
  <c r="GJ23" i="12"/>
  <c r="GH20" i="12"/>
  <c r="GI20" i="12"/>
  <c r="GN17" i="12"/>
  <c r="GO17" i="12"/>
  <c r="GI17" i="12"/>
  <c r="GH17" i="12"/>
  <c r="FV14" i="12"/>
  <c r="FW14" i="12"/>
  <c r="HL37" i="12"/>
  <c r="FF21" i="12"/>
  <c r="FV29" i="12"/>
  <c r="GI11" i="12"/>
  <c r="FL39" i="12"/>
  <c r="FT40" i="12"/>
  <c r="GX30" i="12"/>
  <c r="GW25" i="12"/>
  <c r="GV25" i="12"/>
  <c r="HI20" i="12"/>
  <c r="GW37" i="12"/>
  <c r="GV37" i="12"/>
  <c r="GI41" i="12"/>
  <c r="FB44" i="12"/>
  <c r="FL30" i="12"/>
  <c r="EX36" i="12"/>
  <c r="GX11" i="12"/>
  <c r="GT39" i="12"/>
  <c r="GK16" i="12"/>
  <c r="FG34" i="12"/>
  <c r="GD37" i="12"/>
  <c r="GE37" i="12"/>
  <c r="GH40" i="12"/>
  <c r="GU35" i="12"/>
  <c r="GT35" i="12"/>
  <c r="GK29" i="12"/>
  <c r="GI27" i="12"/>
  <c r="GH27" i="12"/>
  <c r="GR19" i="12"/>
  <c r="GR16" i="12"/>
  <c r="GH31" i="12"/>
  <c r="GN13" i="12"/>
  <c r="GS24" i="12"/>
  <c r="GP37" i="12"/>
  <c r="GK34" i="12"/>
  <c r="FX18" i="12"/>
  <c r="GR34" i="12"/>
  <c r="GR38" i="12"/>
  <c r="FV35" i="12"/>
  <c r="GV42" i="12"/>
  <c r="GW42" i="12"/>
  <c r="HA41" i="12"/>
  <c r="HF34" i="12"/>
  <c r="HL24" i="12"/>
  <c r="FT18" i="12"/>
  <c r="GV22" i="12"/>
  <c r="FL14" i="22"/>
  <c r="FE12" i="22"/>
  <c r="GS29" i="22"/>
  <c r="GK22" i="22"/>
  <c r="FE21" i="22"/>
  <c r="GS33" i="22"/>
  <c r="GQ18" i="22"/>
  <c r="GG20" i="22"/>
  <c r="HF22" i="22"/>
  <c r="EZ8" i="22"/>
  <c r="FM29" i="22"/>
  <c r="FV27" i="22"/>
  <c r="GM29" i="22"/>
  <c r="GP20" i="22"/>
  <c r="GT16" i="22"/>
  <c r="GR7" i="22"/>
  <c r="FY12" i="22"/>
  <c r="GP14" i="22"/>
  <c r="GP21" i="22"/>
  <c r="EV11" i="22"/>
  <c r="EW20" i="22"/>
  <c r="GB7" i="22"/>
  <c r="EW18" i="22"/>
  <c r="FQ32" i="22"/>
  <c r="EY29" i="22"/>
  <c r="FQ21" i="22"/>
  <c r="FG9" i="21"/>
  <c r="GL19" i="21"/>
  <c r="FW19" i="21"/>
  <c r="FS23" i="21"/>
  <c r="FO7" i="21"/>
  <c r="FN7" i="21"/>
  <c r="HK22" i="21"/>
  <c r="HG18" i="21"/>
  <c r="GV17" i="21"/>
  <c r="EV14" i="21"/>
  <c r="GP21" i="21"/>
  <c r="EX20" i="21"/>
  <c r="FF26" i="21"/>
  <c r="GK19" i="21"/>
  <c r="FU23" i="21"/>
  <c r="FT23" i="21"/>
  <c r="FM23" i="21"/>
  <c r="FQ18" i="21"/>
  <c r="FS12" i="21"/>
  <c r="GT12" i="21"/>
  <c r="GM12" i="21"/>
  <c r="GY27" i="21"/>
  <c r="GY9" i="21"/>
  <c r="FR18" i="21"/>
  <c r="FX19" i="21"/>
  <c r="FP15" i="21"/>
  <c r="GM15" i="12"/>
  <c r="GY21" i="12"/>
  <c r="FY21" i="12"/>
  <c r="EZ38" i="12"/>
  <c r="FW36" i="12"/>
  <c r="FM37" i="12"/>
  <c r="FV34" i="12"/>
  <c r="FA34" i="12"/>
  <c r="EZ32" i="12"/>
  <c r="FM19" i="12"/>
  <c r="GE18" i="12"/>
  <c r="GB24" i="12"/>
  <c r="EW22" i="12"/>
  <c r="EY16" i="12"/>
  <c r="FN17" i="12"/>
  <c r="FO39" i="12"/>
  <c r="FN23" i="12"/>
  <c r="GD36" i="12"/>
  <c r="HE42" i="12"/>
  <c r="FU11" i="12"/>
  <c r="HH38" i="12"/>
  <c r="GO16" i="12"/>
  <c r="GX42" i="12"/>
  <c r="FT28" i="12"/>
  <c r="EZ18" i="12"/>
  <c r="GM21" i="12"/>
  <c r="GN22" i="12"/>
  <c r="FY32" i="12"/>
  <c r="GY33" i="12"/>
  <c r="GH34" i="12"/>
  <c r="FY25" i="12"/>
  <c r="EY10" i="12"/>
  <c r="GH18" i="12"/>
  <c r="GC14" i="12"/>
  <c r="GO35" i="12"/>
  <c r="GN35" i="12"/>
  <c r="GT21" i="12"/>
  <c r="FG8" i="12"/>
  <c r="GQ31" i="12"/>
  <c r="GN34" i="12"/>
  <c r="GL30" i="12"/>
  <c r="GP40" i="12"/>
  <c r="GF11" i="12"/>
  <c r="FL33" i="12"/>
  <c r="FT22" i="12"/>
  <c r="HJ35" i="12"/>
  <c r="GH19" i="12"/>
  <c r="GI19" i="12"/>
  <c r="GG43" i="12"/>
  <c r="FQ37" i="12"/>
  <c r="GM24" i="12"/>
  <c r="EZ27" i="12"/>
  <c r="GG40" i="12"/>
  <c r="GR27" i="12"/>
  <c r="FL18" i="12"/>
  <c r="GV12" i="12"/>
  <c r="GW12" i="12"/>
  <c r="GT37" i="12"/>
  <c r="GO24" i="12"/>
  <c r="GN24" i="12"/>
  <c r="GI22" i="12"/>
  <c r="GH22" i="12"/>
  <c r="EY42" i="12"/>
  <c r="GV11" i="12"/>
  <c r="HM21" i="21"/>
  <c r="FP14" i="21"/>
  <c r="GF11" i="21"/>
  <c r="GG11" i="21"/>
  <c r="GE9" i="21"/>
  <c r="FT24" i="21"/>
  <c r="GG15" i="21"/>
  <c r="GN16" i="21"/>
  <c r="FJ19" i="21"/>
  <c r="GO11" i="21"/>
  <c r="GE18" i="21"/>
  <c r="GH24" i="21"/>
  <c r="GI24" i="21"/>
  <c r="FE22" i="21"/>
  <c r="EY17" i="21"/>
  <c r="GP12" i="21"/>
  <c r="GK12" i="21"/>
  <c r="GO7" i="21"/>
  <c r="HJ19" i="21"/>
  <c r="FE13" i="21"/>
  <c r="GF7" i="21"/>
  <c r="FG15" i="21"/>
  <c r="FO10" i="21"/>
  <c r="FH16" i="21"/>
  <c r="FR27" i="21"/>
  <c r="FR9" i="21"/>
  <c r="FB14" i="21"/>
  <c r="GN20" i="21"/>
  <c r="FB19" i="21"/>
  <c r="FC19" i="21"/>
  <c r="FB16" i="21"/>
  <c r="GP10" i="21"/>
  <c r="GG10" i="21"/>
  <c r="GY20" i="21"/>
  <c r="GR22" i="21"/>
  <c r="GV23" i="21"/>
  <c r="GY23" i="21"/>
  <c r="GR27" i="21"/>
  <c r="GV21" i="21"/>
  <c r="FP20" i="21"/>
  <c r="FR19" i="21"/>
  <c r="FS19" i="21"/>
  <c r="EZ20" i="21"/>
  <c r="GC17" i="21"/>
  <c r="GH8" i="21"/>
  <c r="GI8" i="21"/>
  <c r="GV18" i="21"/>
  <c r="GZ24" i="21"/>
  <c r="GD20" i="21"/>
  <c r="FF18" i="21"/>
  <c r="FX27" i="21"/>
  <c r="EZ18" i="21"/>
  <c r="FO17" i="21"/>
  <c r="EV25" i="21"/>
  <c r="EW25" i="21"/>
  <c r="GV19" i="21"/>
  <c r="GB20" i="21"/>
  <c r="EV8" i="21"/>
  <c r="GL36" i="12"/>
  <c r="FO27" i="12"/>
  <c r="FL22" i="12"/>
  <c r="FM22" i="12"/>
  <c r="FZ15" i="12"/>
  <c r="GD9" i="12"/>
  <c r="GK14" i="12"/>
  <c r="GX35" i="12"/>
  <c r="FG40" i="12"/>
  <c r="GJ35" i="12"/>
  <c r="GQ42" i="12"/>
  <c r="HM42" i="12"/>
  <c r="FO20" i="12"/>
  <c r="FV20" i="12"/>
  <c r="GQ26" i="12"/>
  <c r="FN31" i="12"/>
  <c r="FO31" i="12"/>
  <c r="FH30" i="12"/>
  <c r="GV20" i="12"/>
  <c r="FI28" i="12"/>
  <c r="GT42" i="12"/>
  <c r="FB26" i="12"/>
  <c r="HZ26" i="12" s="1"/>
  <c r="IA26" i="12" s="1"/>
  <c r="EY22" i="12"/>
  <c r="GY26" i="12"/>
  <c r="FA10" i="12"/>
  <c r="EZ10" i="12"/>
  <c r="FN11" i="12"/>
  <c r="FP42" i="12"/>
  <c r="FV33" i="12"/>
  <c r="GG17" i="12"/>
  <c r="FQ44" i="12"/>
  <c r="FT10" i="12"/>
  <c r="FZ28" i="12"/>
  <c r="GJ30" i="12"/>
  <c r="FO12" i="12"/>
  <c r="FP25" i="12"/>
  <c r="FQ21" i="12"/>
  <c r="GD42" i="12"/>
  <c r="GD29" i="12"/>
  <c r="GF37" i="12"/>
  <c r="GG37" i="12"/>
  <c r="GG12" i="12"/>
  <c r="GV26" i="12"/>
  <c r="GW26" i="12"/>
  <c r="GV24" i="12"/>
  <c r="GW24" i="12"/>
  <c r="GX22" i="12"/>
  <c r="GY22" i="12"/>
  <c r="GH35" i="12"/>
  <c r="GI35" i="12"/>
  <c r="GO29" i="12"/>
  <c r="GK27" i="12"/>
  <c r="GJ27" i="12"/>
  <c r="GO23" i="12"/>
  <c r="GP20" i="12"/>
  <c r="GO15" i="12"/>
  <c r="GL12" i="12"/>
  <c r="GQ10" i="12"/>
  <c r="GP10" i="12"/>
  <c r="GN8" i="12"/>
  <c r="GY38" i="12"/>
  <c r="FE35" i="12"/>
  <c r="GR35" i="12"/>
  <c r="FW7" i="12"/>
  <c r="FV7" i="12"/>
  <c r="FW18" i="12"/>
  <c r="FW8" i="12"/>
  <c r="GE16" i="12"/>
  <c r="GF9" i="12"/>
  <c r="GM39" i="12"/>
  <c r="GS36" i="12"/>
  <c r="GR36" i="12"/>
  <c r="GT36" i="12"/>
  <c r="GU36" i="12"/>
  <c r="GL34" i="12"/>
  <c r="GI33" i="12"/>
  <c r="GT30" i="12"/>
  <c r="GU30" i="12"/>
  <c r="GN26" i="12"/>
  <c r="GO26" i="12"/>
  <c r="GQ17" i="12"/>
  <c r="GK17" i="12"/>
  <c r="GS13" i="12"/>
  <c r="HA44" i="12"/>
  <c r="GP43" i="12"/>
  <c r="FF10" i="12"/>
  <c r="FS29" i="12"/>
  <c r="FW44" i="12"/>
  <c r="FW41" i="12"/>
  <c r="FW25" i="12"/>
  <c r="GB23" i="12"/>
  <c r="GD28" i="12"/>
  <c r="GD21" i="12"/>
  <c r="GE21" i="12"/>
  <c r="GF20" i="12"/>
  <c r="GG20" i="12"/>
  <c r="GW41" i="12"/>
  <c r="GV19" i="12"/>
  <c r="GW19" i="12"/>
  <c r="FQ28" i="12"/>
  <c r="HA32" i="12"/>
  <c r="FF42" i="12"/>
  <c r="FV17" i="12"/>
  <c r="EW32" i="12"/>
  <c r="FI38" i="12"/>
  <c r="FL7" i="12"/>
  <c r="FR44" i="12"/>
  <c r="FD20" i="12"/>
  <c r="FE20" i="12"/>
  <c r="FF30" i="12"/>
  <c r="FG12" i="12"/>
  <c r="GD25" i="12"/>
  <c r="EW23" i="12"/>
  <c r="EY40" i="12"/>
  <c r="FE12" i="12"/>
  <c r="FH33" i="12"/>
  <c r="FI33" i="12"/>
  <c r="FS36" i="12"/>
  <c r="EX24" i="12"/>
  <c r="FE24" i="12"/>
  <c r="FF28" i="12"/>
  <c r="FG28" i="12"/>
  <c r="GH9" i="12"/>
  <c r="GR11" i="12"/>
  <c r="GS11" i="12"/>
  <c r="HD12" i="23"/>
  <c r="HD16" i="24"/>
  <c r="FO17" i="22"/>
  <c r="FP26" i="22"/>
  <c r="FN34" i="22"/>
  <c r="FH18" i="22"/>
  <c r="FR32" i="22"/>
  <c r="FK29" i="22"/>
  <c r="GN7" i="22"/>
  <c r="GO7" i="22"/>
  <c r="GJ19" i="22"/>
  <c r="FQ22" i="22"/>
  <c r="GC31" i="22"/>
  <c r="GB31" i="22"/>
  <c r="FW28" i="22"/>
  <c r="FA12" i="22"/>
  <c r="FB22" i="22"/>
  <c r="FC22" i="22"/>
  <c r="EZ14" i="22"/>
  <c r="GV32" i="22"/>
  <c r="GW32" i="22"/>
  <c r="FG29" i="22"/>
  <c r="FU30" i="22"/>
  <c r="FQ20" i="22"/>
  <c r="EZ20" i="22"/>
  <c r="GD30" i="22"/>
  <c r="GR19" i="22"/>
  <c r="FP14" i="22"/>
  <c r="GW10" i="22"/>
  <c r="FG22" i="22"/>
  <c r="FE28" i="22"/>
  <c r="GY9" i="22"/>
  <c r="FG11" i="22"/>
  <c r="FE30" i="22"/>
  <c r="FY20" i="22"/>
  <c r="FE18" i="22"/>
  <c r="GB26" i="22"/>
  <c r="FU25" i="22"/>
  <c r="FN22" i="22"/>
  <c r="FY29" i="22"/>
  <c r="FJ34" i="22"/>
  <c r="GO29" i="22"/>
  <c r="GV12" i="25"/>
  <c r="FO12" i="25"/>
  <c r="FU12" i="25"/>
  <c r="GP21" i="25"/>
  <c r="GF7" i="25"/>
  <c r="GB20" i="25"/>
  <c r="GC20" i="25"/>
  <c r="GP9" i="25"/>
  <c r="GR17" i="25"/>
  <c r="FW17" i="25"/>
  <c r="HE13" i="25"/>
  <c r="HM9" i="25"/>
  <c r="HK7" i="25"/>
  <c r="GL10" i="25"/>
  <c r="GM10" i="25"/>
  <c r="FO7" i="25"/>
  <c r="GU10" i="25"/>
  <c r="HD15" i="25"/>
  <c r="HL11" i="25"/>
  <c r="GQ13" i="25"/>
  <c r="HI14" i="25"/>
  <c r="GR14" i="25"/>
  <c r="GD7" i="25"/>
  <c r="GP19" i="25"/>
  <c r="FQ7" i="25"/>
  <c r="FQ9" i="25"/>
  <c r="FO22" i="25"/>
  <c r="HT16" i="25"/>
  <c r="HU16" i="25"/>
  <c r="HE9" i="25"/>
  <c r="HM16" i="25"/>
  <c r="HT9" i="25"/>
  <c r="FO16" i="25"/>
  <c r="FO13" i="25"/>
  <c r="HX16" i="25"/>
  <c r="GL16" i="25"/>
  <c r="GM16" i="25"/>
  <c r="HW20" i="25"/>
  <c r="GJ17" i="25"/>
  <c r="FR17" i="25"/>
  <c r="HL20" i="25"/>
  <c r="HM20" i="25"/>
  <c r="HA18" i="25"/>
  <c r="GE14" i="25"/>
  <c r="HW21" i="25"/>
  <c r="GI26" i="21"/>
  <c r="FX7" i="24"/>
  <c r="FU7" i="24"/>
  <c r="FT7" i="24"/>
  <c r="GG19" i="24"/>
  <c r="HG15" i="24"/>
  <c r="GV9" i="24"/>
  <c r="GW9" i="24"/>
  <c r="HC17" i="24"/>
  <c r="GY9" i="24"/>
  <c r="FM19" i="25"/>
  <c r="FZ20" i="25"/>
  <c r="GY20" i="25"/>
  <c r="FL19" i="25"/>
  <c r="II20" i="25"/>
  <c r="GF23" i="24"/>
  <c r="FZ11" i="24"/>
  <c r="GQ9" i="24"/>
  <c r="HG18" i="24"/>
  <c r="GS21" i="24"/>
  <c r="GX16" i="24"/>
  <c r="FV7" i="24"/>
  <c r="HL21" i="24"/>
  <c r="HE14" i="24"/>
  <c r="GY18" i="24"/>
  <c r="GP11" i="24"/>
  <c r="GA9" i="24"/>
  <c r="FK13" i="24"/>
  <c r="FH8" i="24"/>
  <c r="HB18" i="24"/>
  <c r="FM11" i="24"/>
  <c r="FO17" i="24"/>
  <c r="FZ12" i="24"/>
  <c r="GE10" i="24"/>
  <c r="HB22" i="24"/>
  <c r="FM17" i="24"/>
  <c r="GE20" i="24"/>
  <c r="FI10" i="24"/>
  <c r="GI8" i="24"/>
  <c r="HD10" i="24"/>
  <c r="HA16" i="24"/>
  <c r="GW18" i="24"/>
  <c r="FF18" i="24"/>
  <c r="II13" i="24"/>
  <c r="GV16" i="24"/>
  <c r="GL11" i="24"/>
  <c r="GQ7" i="24"/>
  <c r="GJ19" i="24"/>
  <c r="FR20" i="24"/>
  <c r="FS20" i="24"/>
  <c r="GV7" i="24"/>
  <c r="GU17" i="24"/>
  <c r="GT17" i="24"/>
  <c r="FI21" i="24"/>
  <c r="HI16" i="24"/>
  <c r="GW17" i="24"/>
  <c r="GZ8" i="24"/>
  <c r="GK10" i="24"/>
  <c r="GP17" i="24"/>
  <c r="FT8" i="24"/>
  <c r="GB11" i="24"/>
  <c r="FN10" i="24"/>
  <c r="HC20" i="24"/>
  <c r="FF17" i="24"/>
  <c r="FX13" i="24"/>
  <c r="FY13" i="24"/>
  <c r="FH23" i="24"/>
  <c r="FI23" i="24"/>
  <c r="FL15" i="24"/>
  <c r="GR12" i="24"/>
  <c r="HA18" i="24"/>
  <c r="FO19" i="24"/>
  <c r="GU18" i="24"/>
  <c r="GT18" i="24"/>
  <c r="FF16" i="24"/>
  <c r="FS13" i="24"/>
  <c r="FN7" i="24"/>
  <c r="HB8" i="24"/>
  <c r="GT23" i="24"/>
  <c r="II17" i="24"/>
  <c r="FP8" i="24"/>
  <c r="GK9" i="24"/>
  <c r="GL20" i="24"/>
  <c r="FS12" i="24"/>
  <c r="FV23" i="24"/>
  <c r="HH18" i="24"/>
  <c r="GT7" i="24"/>
  <c r="HT23" i="24"/>
  <c r="HF11" i="24"/>
  <c r="HG11" i="24"/>
  <c r="FG19" i="24"/>
  <c r="HF22" i="24"/>
  <c r="FT22" i="24"/>
  <c r="HG16" i="24"/>
  <c r="GO21" i="24"/>
  <c r="FD20" i="24"/>
  <c r="GO18" i="24"/>
  <c r="HG17" i="24"/>
  <c r="HF17" i="24"/>
  <c r="GN19" i="24"/>
  <c r="GH23" i="24"/>
  <c r="HE20" i="24"/>
  <c r="FZ20" i="24"/>
  <c r="FK19" i="24"/>
  <c r="HA21" i="24"/>
  <c r="GY23" i="24"/>
  <c r="FR21" i="24"/>
  <c r="FF22" i="24"/>
  <c r="GV24" i="21"/>
  <c r="GV40" i="12"/>
  <c r="GV15" i="12"/>
  <c r="FE20" i="32"/>
  <c r="FR20" i="23"/>
  <c r="GV12" i="23"/>
  <c r="GX9" i="23"/>
  <c r="HF20" i="23"/>
  <c r="GF8" i="23"/>
  <c r="GF10" i="23"/>
  <c r="FH15" i="23"/>
  <c r="HB9" i="23"/>
  <c r="HM13" i="23"/>
  <c r="GG16" i="22"/>
  <c r="GF29" i="22"/>
  <c r="GG29" i="22"/>
  <c r="EZ29" i="22"/>
  <c r="FO23" i="22"/>
  <c r="FO30" i="22"/>
  <c r="FN30" i="22"/>
  <c r="FJ16" i="22"/>
  <c r="EY11" i="22"/>
  <c r="GG19" i="22"/>
  <c r="FF23" i="22"/>
  <c r="FI22" i="22"/>
  <c r="FE15" i="22"/>
  <c r="FD15" i="22"/>
  <c r="GA11" i="22"/>
  <c r="GP30" i="22"/>
  <c r="GL15" i="22"/>
  <c r="FI26" i="22"/>
  <c r="GQ8" i="22"/>
  <c r="FE19" i="22"/>
  <c r="FR29" i="22"/>
  <c r="FS29" i="22"/>
  <c r="GK26" i="22"/>
  <c r="GL25" i="22"/>
  <c r="GM25" i="22"/>
  <c r="GR9" i="22"/>
  <c r="GL13" i="22"/>
  <c r="GG17" i="22"/>
  <c r="GM34" i="22"/>
  <c r="HL18" i="22"/>
  <c r="GL31" i="22"/>
  <c r="GH28" i="22"/>
  <c r="GR22" i="22"/>
  <c r="FM18" i="22"/>
  <c r="FI30" i="22"/>
  <c r="FH30" i="22"/>
  <c r="HD29" i="22"/>
  <c r="GL18" i="22"/>
  <c r="GK15" i="22"/>
  <c r="GJ15" i="22"/>
  <c r="GU9" i="22"/>
  <c r="GT9" i="22"/>
  <c r="GN8" i="22"/>
  <c r="GO8" i="22"/>
  <c r="FT17" i="22"/>
  <c r="GT24" i="22"/>
  <c r="EV32" i="22"/>
  <c r="HL29" i="22"/>
  <c r="GK11" i="22"/>
  <c r="GP17" i="22"/>
  <c r="GL11" i="22"/>
  <c r="GU21" i="22"/>
  <c r="FG13" i="22"/>
  <c r="EW8" i="22"/>
  <c r="FM34" i="22"/>
  <c r="GW11" i="22"/>
  <c r="GV11" i="22"/>
  <c r="EW30" i="22"/>
  <c r="GD14" i="22"/>
  <c r="GM20" i="22"/>
  <c r="GE27" i="22"/>
  <c r="FS12" i="22"/>
  <c r="GX31" i="22"/>
  <c r="FC32" i="22"/>
  <c r="FY17" i="22"/>
  <c r="GV20" i="22"/>
  <c r="FU31" i="22"/>
  <c r="FT31" i="22"/>
  <c r="FM31" i="22"/>
  <c r="FL31" i="22"/>
  <c r="FD27" i="22"/>
  <c r="FR20" i="22"/>
  <c r="GP12" i="22"/>
  <c r="GZ15" i="22"/>
  <c r="GO10" i="22"/>
  <c r="EZ12" i="22"/>
  <c r="FW9" i="22"/>
  <c r="FI8" i="22"/>
  <c r="GZ19" i="22"/>
  <c r="EY31" i="22"/>
  <c r="EV16" i="22"/>
  <c r="FK22" i="22"/>
  <c r="FE31" i="22"/>
  <c r="FD31" i="22"/>
  <c r="GO18" i="22"/>
  <c r="FC10" i="22"/>
  <c r="EX9" i="22"/>
  <c r="FZ27" i="22"/>
  <c r="GN30" i="22"/>
  <c r="FV16" i="22"/>
  <c r="HF9" i="22"/>
  <c r="FH32" i="22"/>
  <c r="GH24" i="22"/>
  <c r="GI24" i="22"/>
  <c r="HV32" i="32"/>
  <c r="GJ11" i="32"/>
  <c r="FQ10" i="33"/>
  <c r="FP10" i="33"/>
  <c r="HT15" i="32"/>
  <c r="H39" i="32"/>
  <c r="EV25" i="32"/>
  <c r="HT25" i="32"/>
  <c r="GR8" i="32"/>
  <c r="FT25" i="32"/>
  <c r="HV25" i="32" s="1"/>
  <c r="FV35" i="32"/>
  <c r="FW35" i="32"/>
  <c r="GC36" i="32"/>
  <c r="GB36" i="32"/>
  <c r="HC35" i="32"/>
  <c r="GA35" i="32"/>
  <c r="FH35" i="32"/>
  <c r="GU35" i="32"/>
  <c r="FI36" i="32"/>
  <c r="HM36" i="32"/>
  <c r="GM36" i="32"/>
  <c r="FU36" i="32"/>
  <c r="FO37" i="32"/>
  <c r="GH35" i="32"/>
  <c r="HW35" i="32"/>
  <c r="GS37" i="32"/>
  <c r="FE37" i="32"/>
  <c r="HU37" i="32" s="1"/>
  <c r="HJ37" i="32"/>
  <c r="FU37" i="32"/>
  <c r="FI37" i="32"/>
  <c r="EX35" i="32"/>
  <c r="FE36" i="32"/>
  <c r="HC36" i="32"/>
  <c r="GC37" i="32"/>
  <c r="EY36" i="32"/>
  <c r="HT36" i="32" s="1"/>
  <c r="GD35" i="32"/>
  <c r="GG36" i="32"/>
  <c r="FN36" i="32"/>
  <c r="HU32" i="32"/>
  <c r="HU24" i="32"/>
  <c r="GI11" i="32"/>
  <c r="CF39" i="32"/>
  <c r="FI9" i="32"/>
  <c r="FH9" i="32"/>
  <c r="FR7" i="33"/>
  <c r="FS7" i="33"/>
  <c r="FY13" i="33"/>
  <c r="FX13" i="33"/>
  <c r="GH7" i="33"/>
  <c r="GI7" i="33"/>
  <c r="GM8" i="33"/>
  <c r="GL8" i="33"/>
  <c r="GO13" i="33"/>
  <c r="GN13" i="33"/>
  <c r="GP7" i="33"/>
  <c r="GT11" i="33"/>
  <c r="HW12" i="33"/>
  <c r="HV12" i="33"/>
  <c r="HV13" i="33"/>
  <c r="HT7" i="33"/>
  <c r="HB11" i="33"/>
  <c r="HF10" i="33"/>
  <c r="HT11" i="33"/>
  <c r="GA11" i="33"/>
  <c r="FS13" i="33"/>
  <c r="FZ8" i="33"/>
  <c r="GE11" i="33"/>
  <c r="GD11" i="33"/>
  <c r="GF11" i="33"/>
  <c r="GG11" i="33"/>
  <c r="GK7" i="33"/>
  <c r="HD7" i="33"/>
  <c r="FV10" i="33"/>
  <c r="GE7" i="33"/>
  <c r="GI11" i="33"/>
  <c r="GS8" i="33"/>
  <c r="HF12" i="33"/>
  <c r="FQ7" i="33"/>
  <c r="GS11" i="33"/>
  <c r="FW7" i="33"/>
  <c r="FV7" i="33"/>
  <c r="GC11" i="33"/>
  <c r="GE12" i="33"/>
  <c r="GK11" i="33"/>
  <c r="GM12" i="33"/>
  <c r="GL12" i="33"/>
  <c r="GP8" i="33"/>
  <c r="FP11" i="33"/>
  <c r="FY9" i="33"/>
  <c r="HC9" i="33"/>
  <c r="GN11" i="32"/>
  <c r="GX36" i="32"/>
  <c r="GX13" i="32"/>
  <c r="GX8" i="32"/>
  <c r="GY32" i="32"/>
  <c r="GY24" i="32"/>
  <c r="GX12" i="32"/>
  <c r="HA25" i="32"/>
  <c r="GZ22" i="32"/>
  <c r="GZ16" i="32"/>
  <c r="HC20" i="32"/>
  <c r="HC28" i="32"/>
  <c r="EU37" i="32"/>
  <c r="HC18" i="32"/>
  <c r="HE18" i="32"/>
  <c r="HG13" i="32"/>
  <c r="HG33" i="32"/>
  <c r="HF24" i="32"/>
  <c r="HF19" i="32"/>
  <c r="HG27" i="32"/>
  <c r="HI32" i="32"/>
  <c r="HI8" i="32"/>
  <c r="HH30" i="32"/>
  <c r="HH33" i="32"/>
  <c r="HK20" i="32"/>
  <c r="HL19" i="32"/>
  <c r="HL21" i="32"/>
  <c r="HL17" i="32"/>
  <c r="HM32" i="32"/>
  <c r="HM35" i="32"/>
  <c r="ET39" i="32"/>
  <c r="HL33" i="32"/>
  <c r="HL16" i="32"/>
  <c r="HM10" i="32"/>
  <c r="HL24" i="32"/>
  <c r="HK12" i="32"/>
  <c r="HK36" i="32"/>
  <c r="HJ7" i="32"/>
  <c r="HI35" i="32"/>
  <c r="HG36" i="32"/>
  <c r="EU35" i="32"/>
  <c r="HA30" i="32"/>
  <c r="EU36" i="32"/>
  <c r="GY35" i="32"/>
  <c r="GV33" i="32"/>
  <c r="GW31" i="32"/>
  <c r="GW30" i="32"/>
  <c r="GV23" i="32"/>
  <c r="GW19" i="32"/>
  <c r="GV12" i="32"/>
  <c r="GW11" i="32"/>
  <c r="HX13" i="25"/>
  <c r="HW11" i="25"/>
  <c r="GE8" i="25"/>
  <c r="GB16" i="25"/>
  <c r="GC16" i="25"/>
  <c r="GU11" i="25"/>
  <c r="GT11" i="25"/>
  <c r="GS9" i="25"/>
  <c r="GR9" i="25"/>
  <c r="GP8" i="25"/>
  <c r="GQ8" i="25"/>
  <c r="HF17" i="25"/>
  <c r="HK13" i="25"/>
  <c r="HJ13" i="25"/>
  <c r="HJ12" i="25"/>
  <c r="HK12" i="25"/>
  <c r="GM20" i="25"/>
  <c r="FU20" i="25"/>
  <c r="HR9" i="25"/>
  <c r="HG11" i="25"/>
  <c r="GL8" i="25"/>
  <c r="HN10" i="25"/>
  <c r="GA9" i="25"/>
  <c r="FY7" i="25"/>
  <c r="HY8" i="25"/>
  <c r="GG16" i="25"/>
  <c r="HX11" i="25"/>
  <c r="GG11" i="25"/>
  <c r="GF11" i="25"/>
  <c r="HM21" i="25"/>
  <c r="HE21" i="25"/>
  <c r="GJ21" i="25"/>
  <c r="FT21" i="25"/>
  <c r="GC10" i="25"/>
  <c r="HF20" i="25"/>
  <c r="HA12" i="25"/>
  <c r="GZ12" i="25"/>
  <c r="HN9" i="25"/>
  <c r="FY15" i="25"/>
  <c r="GY12" i="25"/>
  <c r="GX12" i="25"/>
  <c r="HX9" i="25"/>
  <c r="HY9" i="25"/>
  <c r="GX7" i="25"/>
  <c r="GE19" i="25"/>
  <c r="FO8" i="25"/>
  <c r="FN8" i="25"/>
  <c r="GT17" i="25"/>
  <c r="FQ17" i="25"/>
  <c r="HT15" i="25"/>
  <c r="HM15" i="25"/>
  <c r="HL15" i="25"/>
  <c r="HM13" i="25"/>
  <c r="HL13" i="25"/>
  <c r="HN13" i="25"/>
  <c r="HO13" i="25"/>
  <c r="FV22" i="25"/>
  <c r="GL21" i="25"/>
  <c r="FT10" i="25"/>
  <c r="FU10" i="25"/>
  <c r="HQ19" i="25"/>
  <c r="HI16" i="25"/>
  <c r="HH16" i="25"/>
  <c r="HF12" i="25"/>
  <c r="HJ10" i="25"/>
  <c r="HK10" i="25"/>
  <c r="GZ10" i="25"/>
  <c r="GK9" i="25"/>
  <c r="FN10" i="25"/>
  <c r="GN7" i="25"/>
  <c r="HV14" i="25"/>
  <c r="HV22" i="25"/>
  <c r="GO22" i="25"/>
  <c r="FT13" i="25"/>
  <c r="GH21" i="25"/>
  <c r="GX10" i="25"/>
  <c r="GY10" i="25"/>
  <c r="GB7" i="25"/>
  <c r="FW20" i="25"/>
  <c r="FV20" i="25"/>
  <c r="FV19" i="25"/>
  <c r="FZ8" i="25"/>
  <c r="FN7" i="25"/>
  <c r="FR12" i="25"/>
  <c r="FQ14" i="25"/>
  <c r="FP14" i="25"/>
  <c r="GZ11" i="25"/>
  <c r="HA11" i="25"/>
  <c r="HJ17" i="25"/>
  <c r="HK17" i="25"/>
  <c r="FT16" i="25"/>
  <c r="GY22" i="25"/>
  <c r="GM13" i="25"/>
  <c r="GZ21" i="25"/>
  <c r="GL19" i="25"/>
  <c r="HU14" i="25"/>
  <c r="GI22" i="25"/>
  <c r="HV9" i="25"/>
  <c r="GK8" i="25"/>
  <c r="GJ8" i="25"/>
  <c r="GV19" i="25"/>
  <c r="GB19" i="25"/>
  <c r="GC19" i="25"/>
  <c r="FO21" i="25"/>
  <c r="FN11" i="25"/>
  <c r="GV16" i="25"/>
  <c r="GW16" i="25"/>
  <c r="GW13" i="25"/>
  <c r="GV13" i="25"/>
  <c r="GZ17" i="25"/>
  <c r="FX17" i="25"/>
  <c r="FY17" i="25"/>
  <c r="HU7" i="25"/>
  <c r="HT7" i="25"/>
  <c r="HD8" i="25"/>
  <c r="HE8" i="25"/>
  <c r="HV8" i="25"/>
  <c r="IG22" i="25"/>
  <c r="HD22" i="25"/>
  <c r="GE10" i="25"/>
  <c r="GD10" i="25"/>
  <c r="GY9" i="25"/>
  <c r="GX9" i="25"/>
  <c r="IJ20" i="25"/>
  <c r="GE18" i="25"/>
  <c r="FQ10" i="25"/>
  <c r="FP10" i="25"/>
  <c r="GT8" i="25"/>
  <c r="GU8" i="25"/>
  <c r="FN17" i="25"/>
  <c r="FO17" i="25"/>
  <c r="HD12" i="25"/>
  <c r="HE12" i="25"/>
  <c r="HD11" i="25"/>
  <c r="HG7" i="25"/>
  <c r="HH18" i="25"/>
  <c r="GF22" i="25"/>
  <c r="HY15" i="25"/>
  <c r="HX15" i="25"/>
  <c r="IJ21" i="25"/>
  <c r="IK21" i="25"/>
  <c r="GJ10" i="25"/>
  <c r="FX20" i="25"/>
  <c r="GW18" i="25"/>
  <c r="GQ18" i="25"/>
  <c r="FN20" i="25"/>
  <c r="FM7" i="25"/>
  <c r="FU17" i="25"/>
  <c r="HR17" i="25"/>
  <c r="HH17" i="25"/>
  <c r="HI17" i="25"/>
  <c r="HL8" i="25"/>
  <c r="HM8" i="25"/>
  <c r="FT11" i="25"/>
  <c r="HR7" i="25"/>
  <c r="GP12" i="25"/>
  <c r="HO19" i="25"/>
  <c r="HQ13" i="25"/>
  <c r="HR16" i="25"/>
  <c r="HH11" i="25"/>
  <c r="FM13" i="25"/>
  <c r="FR9" i="25"/>
  <c r="GP16" i="25"/>
  <c r="GX13" i="25"/>
  <c r="GY13" i="25"/>
  <c r="GJ13" i="25"/>
  <c r="HX12" i="25"/>
  <c r="FV11" i="25"/>
  <c r="HU21" i="25"/>
  <c r="HI21" i="25"/>
  <c r="GV21" i="25"/>
  <c r="GO21" i="25"/>
  <c r="GI10" i="25"/>
  <c r="GH10" i="25"/>
  <c r="GI9" i="25"/>
  <c r="GH9" i="25"/>
  <c r="GC9" i="25"/>
  <c r="GB9" i="25"/>
  <c r="FL9" i="25"/>
  <c r="FL11" i="25"/>
  <c r="FO14" i="25"/>
  <c r="FN15" i="25"/>
  <c r="GR15" i="25"/>
  <c r="GS15" i="25"/>
  <c r="HA14" i="25"/>
  <c r="GR11" i="25"/>
  <c r="GS11" i="25"/>
  <c r="GM17" i="25"/>
  <c r="HO16" i="25"/>
  <c r="HS13" i="25"/>
  <c r="HR13" i="25"/>
  <c r="HU8" i="25"/>
  <c r="HT8" i="25"/>
  <c r="GW17" i="25"/>
  <c r="HA13" i="25"/>
  <c r="HY21" i="25"/>
  <c r="GR21" i="25"/>
  <c r="GL18" i="25"/>
  <c r="GM18" i="25"/>
  <c r="GB11" i="25"/>
  <c r="GC11" i="25"/>
  <c r="HK18" i="25"/>
  <c r="HJ18" i="25"/>
  <c r="GF18" i="25"/>
  <c r="GX14" i="25"/>
  <c r="GT15" i="25"/>
  <c r="HP14" i="25"/>
  <c r="HN15" i="25"/>
  <c r="HL10" i="25"/>
  <c r="FT14" i="25"/>
  <c r="FU14" i="25"/>
  <c r="GP20" i="25"/>
  <c r="GS18" i="25"/>
  <c r="HA19" i="25"/>
  <c r="GJ16" i="25"/>
  <c r="GW15" i="25"/>
  <c r="AZ23" i="25"/>
  <c r="GZ22" i="25"/>
  <c r="GH11" i="25"/>
  <c r="IG21" i="25"/>
  <c r="HN7" i="25"/>
  <c r="HP17" i="25"/>
  <c r="GT13" i="25"/>
  <c r="GG13" i="25"/>
  <c r="GX16" i="25"/>
  <c r="FU15" i="25"/>
  <c r="GE15" i="25"/>
  <c r="GD15" i="25"/>
  <c r="FT15" i="25"/>
  <c r="HQ22" i="25"/>
  <c r="GB13" i="25"/>
  <c r="GC13" i="25"/>
  <c r="GO12" i="25"/>
  <c r="HF16" i="25"/>
  <c r="HJ11" i="25"/>
  <c r="HK11" i="25"/>
  <c r="GS12" i="25"/>
  <c r="GR12" i="25"/>
  <c r="GK12" i="25"/>
  <c r="GX15" i="25"/>
  <c r="GH16" i="25"/>
  <c r="HF19" i="25"/>
  <c r="HH22" i="25"/>
  <c r="FY13" i="25"/>
  <c r="GI13" i="25"/>
  <c r="GM14" i="25"/>
  <c r="GL14" i="25"/>
  <c r="GF21" i="25"/>
  <c r="GG21" i="25"/>
  <c r="GX8" i="25"/>
  <c r="CF23" i="25"/>
  <c r="HS20" i="25"/>
  <c r="GU20" i="25"/>
  <c r="GT20" i="25"/>
  <c r="GI20" i="25"/>
  <c r="GS19" i="25"/>
  <c r="GR19" i="25"/>
  <c r="GF19" i="25"/>
  <c r="GG19" i="25"/>
  <c r="FS19" i="25"/>
  <c r="FR19" i="25"/>
  <c r="FR20" i="25"/>
  <c r="FS20" i="25"/>
  <c r="FX19" i="25"/>
  <c r="HT10" i="25"/>
  <c r="HE16" i="25"/>
  <c r="HG10" i="25"/>
  <c r="GO18" i="25"/>
  <c r="HG14" i="25"/>
  <c r="HF14" i="25"/>
  <c r="HJ9" i="21"/>
  <c r="HE25" i="21"/>
  <c r="HC8" i="21"/>
  <c r="GZ9" i="21"/>
  <c r="HA13" i="23"/>
  <c r="HL21" i="23"/>
  <c r="GY8" i="23"/>
  <c r="FP19" i="23"/>
  <c r="FJ18" i="23"/>
  <c r="FK18" i="23"/>
  <c r="FQ17" i="23"/>
  <c r="FP17" i="23"/>
  <c r="HM17" i="23"/>
  <c r="GR19" i="23"/>
  <c r="FP7" i="23"/>
  <c r="GV13" i="23"/>
  <c r="FJ12" i="23"/>
  <c r="FX20" i="23"/>
  <c r="HI18" i="23"/>
  <c r="HD16" i="23"/>
  <c r="GR9" i="23"/>
  <c r="FS13" i="23"/>
  <c r="FT21" i="23"/>
  <c r="GQ7" i="23"/>
  <c r="GF11" i="23"/>
  <c r="GJ15" i="23"/>
  <c r="HK20" i="23"/>
  <c r="HF15" i="23"/>
  <c r="HM10" i="23"/>
  <c r="HL10" i="23"/>
  <c r="GY21" i="23"/>
  <c r="FM13" i="23"/>
  <c r="GT17" i="23"/>
  <c r="GS10" i="23"/>
  <c r="GL9" i="23"/>
  <c r="GH8" i="23"/>
  <c r="FH17" i="23"/>
  <c r="GE21" i="23"/>
  <c r="GE20" i="23"/>
  <c r="HH7" i="23"/>
  <c r="FY7" i="23"/>
  <c r="GS18" i="23"/>
  <c r="HC14" i="23"/>
  <c r="GU16" i="23"/>
  <c r="GK19" i="23"/>
  <c r="GT11" i="23"/>
  <c r="GU12" i="23"/>
  <c r="GF19" i="23"/>
  <c r="FX19" i="23"/>
  <c r="GR11" i="23"/>
  <c r="GA7" i="23"/>
  <c r="HJ14" i="23"/>
  <c r="HG16" i="23"/>
  <c r="HG17" i="23"/>
  <c r="HH13" i="23"/>
  <c r="FN21" i="23"/>
  <c r="GT9" i="23"/>
  <c r="GS20" i="23"/>
  <c r="GZ7" i="23"/>
  <c r="GY20" i="23"/>
  <c r="FY8" i="23"/>
  <c r="HJ9" i="23"/>
  <c r="FN15" i="23"/>
  <c r="FN9" i="23"/>
  <c r="HB12" i="23"/>
  <c r="GB8" i="23"/>
  <c r="FW21" i="23"/>
  <c r="FL11" i="23"/>
  <c r="GA12" i="23"/>
  <c r="GE13" i="23"/>
  <c r="FR17" i="23"/>
  <c r="FP12" i="23"/>
  <c r="HA12" i="23"/>
  <c r="HF13" i="23"/>
  <c r="GX11" i="23"/>
  <c r="FZ15" i="23"/>
  <c r="FK8" i="23"/>
  <c r="FS19" i="23"/>
  <c r="GD18" i="23"/>
  <c r="GC15" i="23"/>
  <c r="FI8" i="23"/>
  <c r="HB7" i="23"/>
  <c r="GX19" i="23"/>
  <c r="FS8" i="23"/>
  <c r="HI15" i="23"/>
  <c r="FI9" i="23"/>
  <c r="FK7" i="23"/>
  <c r="GU7" i="23"/>
  <c r="HG9" i="23"/>
  <c r="GP15" i="23"/>
  <c r="GC9" i="23"/>
  <c r="GU13" i="23"/>
  <c r="FS10" i="23"/>
  <c r="FJ11" i="23"/>
  <c r="HD7" i="23"/>
  <c r="GK20" i="23"/>
  <c r="FL18" i="23"/>
  <c r="FQ8" i="23"/>
  <c r="GS12" i="23"/>
  <c r="FK19" i="23"/>
  <c r="FR16" i="23"/>
  <c r="GQ11" i="23"/>
  <c r="GX15" i="23"/>
  <c r="HM9" i="23"/>
  <c r="GQ21" i="23"/>
  <c r="HM16" i="23"/>
  <c r="GW8" i="23"/>
  <c r="GW7" i="23"/>
  <c r="GC11" i="23"/>
  <c r="GU20" i="23"/>
  <c r="GN14" i="23"/>
  <c r="GG21" i="23"/>
  <c r="HH17" i="23"/>
  <c r="GH15" i="23"/>
  <c r="GC7" i="23"/>
  <c r="HC17" i="23"/>
  <c r="FM16" i="23"/>
  <c r="FS15" i="23"/>
  <c r="GO10" i="23"/>
  <c r="GF20" i="23"/>
  <c r="GA11" i="23"/>
  <c r="HK15" i="23"/>
  <c r="FP9" i="23"/>
  <c r="GX13" i="23"/>
  <c r="HA8" i="23"/>
  <c r="HD9" i="23"/>
  <c r="GY12" i="23"/>
  <c r="HH16" i="23"/>
  <c r="FS12" i="23"/>
  <c r="GF16" i="23"/>
  <c r="FM15" i="23"/>
  <c r="GO13" i="23"/>
  <c r="FY9" i="23"/>
  <c r="HD8" i="23"/>
  <c r="GL12" i="23"/>
  <c r="GM12" i="23"/>
  <c r="HE13" i="23"/>
  <c r="GT19" i="23"/>
  <c r="FY10" i="23"/>
  <c r="FO13" i="23"/>
  <c r="GC14" i="23"/>
  <c r="GT15" i="23"/>
  <c r="GI19" i="23"/>
  <c r="GG13" i="23"/>
  <c r="FY11" i="23"/>
  <c r="FH12" i="23"/>
  <c r="GE11" i="23"/>
  <c r="GQ13" i="23"/>
  <c r="FY15" i="23"/>
  <c r="GG14" i="23"/>
  <c r="FT9" i="23"/>
  <c r="HJ19" i="23"/>
  <c r="HK18" i="23"/>
  <c r="FO17" i="23"/>
  <c r="HB13" i="23"/>
  <c r="HA14" i="23"/>
  <c r="GK13" i="23"/>
  <c r="FL17" i="23"/>
  <c r="FP13" i="23"/>
  <c r="GG9" i="23"/>
  <c r="FR21" i="23"/>
  <c r="HK21" i="23"/>
  <c r="GA18" i="23"/>
  <c r="FZ16" i="23"/>
  <c r="FM14" i="23"/>
  <c r="GO12" i="23"/>
  <c r="HI8" i="23"/>
  <c r="GB13" i="23"/>
  <c r="FQ10" i="23"/>
  <c r="HC8" i="23"/>
  <c r="GD8" i="23"/>
  <c r="GV14" i="23"/>
  <c r="FQ16" i="23"/>
  <c r="GN17" i="23"/>
  <c r="FI16" i="23"/>
  <c r="GN15" i="23"/>
  <c r="GC20" i="23"/>
  <c r="GA20" i="23"/>
  <c r="FM10" i="23"/>
  <c r="FU11" i="23"/>
  <c r="GD16" i="23"/>
  <c r="HE19" i="23"/>
  <c r="GZ11" i="23"/>
  <c r="FX12" i="23"/>
  <c r="GV11" i="23"/>
  <c r="GV18" i="23"/>
  <c r="HC20" i="23"/>
  <c r="FL20" i="23"/>
  <c r="HJ11" i="23"/>
  <c r="HG7" i="23"/>
  <c r="HF18" i="23"/>
  <c r="GF12" i="23"/>
  <c r="GG12" i="23"/>
  <c r="GC16" i="23"/>
  <c r="GB16" i="23"/>
  <c r="FJ10" i="23"/>
  <c r="FK10" i="23"/>
  <c r="FL19" i="23"/>
  <c r="FM19" i="23"/>
  <c r="GO19" i="23"/>
  <c r="GN19" i="23"/>
  <c r="GQ19" i="23"/>
  <c r="GP19" i="23"/>
  <c r="GI11" i="23"/>
  <c r="GH11" i="23"/>
  <c r="HA20" i="23"/>
  <c r="GZ20" i="23"/>
  <c r="HA19" i="23"/>
  <c r="GZ19" i="23"/>
  <c r="HL15" i="23"/>
  <c r="HM15" i="23"/>
  <c r="FH13" i="23"/>
  <c r="GJ10" i="23"/>
  <c r="FT18" i="23"/>
  <c r="GF18" i="23"/>
  <c r="GG18" i="23"/>
  <c r="FK13" i="23"/>
  <c r="FJ13" i="23"/>
  <c r="GL20" i="23"/>
  <c r="FJ16" i="23"/>
  <c r="FN8" i="23"/>
  <c r="GJ7" i="23"/>
  <c r="GX7" i="23"/>
  <c r="GK17" i="23"/>
  <c r="GV19" i="23"/>
  <c r="HI20" i="23"/>
  <c r="HB21" i="23"/>
  <c r="HC21" i="23"/>
  <c r="GT21" i="23"/>
  <c r="GF7" i="23"/>
  <c r="GG7" i="23"/>
  <c r="FT15" i="23"/>
  <c r="FH10" i="23"/>
  <c r="FI10" i="23"/>
  <c r="FK20" i="23"/>
  <c r="FH21" i="23"/>
  <c r="GI20" i="23"/>
  <c r="GH20" i="23"/>
  <c r="GK18" i="23"/>
  <c r="GJ18" i="23"/>
  <c r="GO16" i="23"/>
  <c r="GU14" i="23"/>
  <c r="GH13" i="23"/>
  <c r="GI13" i="23"/>
  <c r="GI12" i="23"/>
  <c r="GP12" i="23"/>
  <c r="GN11" i="23"/>
  <c r="GO11" i="23"/>
  <c r="GQ10" i="23"/>
  <c r="GP10" i="23"/>
  <c r="GT8" i="23"/>
  <c r="HK17" i="23"/>
  <c r="HJ17" i="23"/>
  <c r="HK16" i="23"/>
  <c r="HJ16" i="23"/>
  <c r="GW20" i="23"/>
  <c r="HB16" i="23"/>
  <c r="HC16" i="23"/>
  <c r="GZ21" i="23"/>
  <c r="FO7" i="23"/>
  <c r="FN7" i="23"/>
  <c r="FL9" i="23"/>
  <c r="FM9" i="23"/>
  <c r="GR7" i="23"/>
  <c r="GS7" i="23"/>
  <c r="GZ18" i="23"/>
  <c r="HA18" i="23"/>
  <c r="GY16" i="23"/>
  <c r="GX16" i="23"/>
  <c r="HD15" i="23"/>
  <c r="HE15" i="23"/>
  <c r="HD10" i="23"/>
  <c r="GN7" i="23"/>
  <c r="GO7" i="23"/>
  <c r="HA16" i="23"/>
  <c r="GZ16" i="23"/>
  <c r="GV16" i="23"/>
  <c r="GW16" i="23"/>
  <c r="FH7" i="23"/>
  <c r="HJ7" i="23"/>
  <c r="GS15" i="23"/>
  <c r="FS18" i="23"/>
  <c r="GH21" i="23"/>
  <c r="FP15" i="23"/>
  <c r="FQ15" i="23"/>
  <c r="FU14" i="23"/>
  <c r="FT14" i="23"/>
  <c r="FS11" i="23"/>
  <c r="GE9" i="23"/>
  <c r="GD9" i="23"/>
  <c r="FJ14" i="23"/>
  <c r="FK14" i="23"/>
  <c r="FL21" i="23"/>
  <c r="FM21" i="23"/>
  <c r="GF17" i="23"/>
  <c r="GG17" i="23"/>
  <c r="HB18" i="23"/>
  <c r="HC18" i="23"/>
  <c r="GX17" i="23"/>
  <c r="HA9" i="23"/>
  <c r="GZ9" i="23"/>
  <c r="GL13" i="23"/>
  <c r="GM13" i="23"/>
  <c r="FO20" i="23"/>
  <c r="FN20" i="23"/>
  <c r="FP11" i="23"/>
  <c r="GE19" i="23"/>
  <c r="GN16" i="23"/>
  <c r="GH7" i="23"/>
  <c r="GW21" i="23"/>
  <c r="GV21" i="23"/>
  <c r="FU17" i="23"/>
  <c r="FQ14" i="23"/>
  <c r="HM14" i="23"/>
  <c r="HC19" i="23"/>
  <c r="HE18" i="23"/>
  <c r="HF8" i="23"/>
  <c r="GQ16" i="23"/>
  <c r="GG15" i="23"/>
  <c r="HH9" i="23"/>
  <c r="HF11" i="23"/>
  <c r="GJ11" i="23"/>
  <c r="GK21" i="23"/>
  <c r="GX18" i="23"/>
  <c r="FI11" i="23"/>
  <c r="FX21" i="23"/>
  <c r="GB18" i="23"/>
  <c r="GH9" i="23"/>
  <c r="FX18" i="23"/>
  <c r="GE7" i="23"/>
  <c r="FT20" i="23"/>
  <c r="FQ20" i="23"/>
  <c r="GC10" i="23"/>
  <c r="FT10" i="23"/>
  <c r="GN9" i="23"/>
  <c r="GO9" i="23"/>
  <c r="GJ8" i="23"/>
  <c r="HE17" i="23"/>
  <c r="HD17" i="23"/>
  <c r="GM21" i="23"/>
  <c r="GL21" i="23"/>
  <c r="FO10" i="23"/>
  <c r="FN10" i="23"/>
  <c r="GE14" i="23"/>
  <c r="HK8" i="23"/>
  <c r="GZ17" i="23"/>
  <c r="GH18" i="23"/>
  <c r="GA13" i="23"/>
  <c r="GS8" i="23"/>
  <c r="FM12" i="23"/>
  <c r="FN11" i="23"/>
  <c r="FO11" i="23"/>
  <c r="FI18" i="23"/>
  <c r="FH18" i="23"/>
  <c r="HA10" i="23"/>
  <c r="GN20" i="23"/>
  <c r="GA8" i="23"/>
  <c r="HE11" i="23"/>
  <c r="FI14" i="23"/>
  <c r="FY16" i="23"/>
  <c r="FX16" i="23"/>
  <c r="GE15" i="23"/>
  <c r="GD15" i="23"/>
  <c r="GX14" i="23"/>
  <c r="GY14" i="23"/>
  <c r="HM8" i="23"/>
  <c r="HL8" i="23"/>
  <c r="FQ21" i="23"/>
  <c r="FT13" i="23"/>
  <c r="FU13" i="23"/>
  <c r="FK9" i="23"/>
  <c r="FJ9" i="23"/>
  <c r="GV17" i="23"/>
  <c r="GW17" i="23"/>
  <c r="HE14" i="23"/>
  <c r="HD14" i="23"/>
  <c r="HI21" i="23"/>
  <c r="FS7" i="23"/>
  <c r="GC19" i="23"/>
  <c r="GB19" i="23"/>
  <c r="FT19" i="23"/>
  <c r="FU19" i="23"/>
  <c r="GA9" i="23"/>
  <c r="FZ9" i="23"/>
  <c r="FW18" i="23"/>
  <c r="FV18" i="23"/>
  <c r="FO14" i="23"/>
  <c r="FN14" i="23"/>
  <c r="HE20" i="23"/>
  <c r="HD20" i="23"/>
  <c r="GN21" i="23"/>
  <c r="HK13" i="23"/>
  <c r="HJ13" i="23"/>
  <c r="HM12" i="23"/>
  <c r="HL12" i="23"/>
  <c r="GA10" i="23"/>
  <c r="FZ10" i="23"/>
  <c r="GU18" i="23"/>
  <c r="GT18" i="23"/>
  <c r="GS14" i="23"/>
  <c r="GR14" i="23"/>
  <c r="GY10" i="23"/>
  <c r="GX10" i="23"/>
  <c r="GW9" i="23"/>
  <c r="GV9" i="23"/>
  <c r="GR21" i="23"/>
  <c r="GD10" i="23"/>
  <c r="FM7" i="23"/>
  <c r="GA14" i="23"/>
  <c r="FZ14" i="23"/>
  <c r="FR9" i="23"/>
  <c r="FS9" i="23"/>
  <c r="FT8" i="23"/>
  <c r="FU8" i="23"/>
  <c r="FO16" i="23"/>
  <c r="FN16" i="23"/>
  <c r="FO18" i="23"/>
  <c r="FN18" i="23"/>
  <c r="FH20" i="23"/>
  <c r="FJ21" i="23"/>
  <c r="GQ18" i="23"/>
  <c r="GP18" i="23"/>
  <c r="HI19" i="23"/>
  <c r="HH19" i="23"/>
  <c r="HG19" i="23"/>
  <c r="HF19" i="23"/>
  <c r="HM18" i="23"/>
  <c r="FU7" i="23"/>
  <c r="GR13" i="23"/>
  <c r="FJ17" i="23"/>
  <c r="GZ15" i="23"/>
  <c r="IO15" i="23" s="1"/>
  <c r="GL14" i="23"/>
  <c r="FN12" i="23"/>
  <c r="HH11" i="23"/>
  <c r="GV10" i="23"/>
  <c r="GP14" i="23"/>
  <c r="FT16" i="23"/>
  <c r="FL8" i="23"/>
  <c r="FV19" i="23"/>
  <c r="GA19" i="23"/>
  <c r="FZ21" i="23"/>
  <c r="HB11" i="23"/>
  <c r="HC11" i="23"/>
  <c r="GN18" i="23"/>
  <c r="HM11" i="23"/>
  <c r="FP18" i="23"/>
  <c r="GJ12" i="23"/>
  <c r="GK12" i="23"/>
  <c r="HK10" i="23"/>
  <c r="HJ10" i="23"/>
  <c r="IC19" i="23"/>
  <c r="IC13" i="23"/>
  <c r="IB7" i="23"/>
  <c r="HW20" i="23"/>
  <c r="HV7" i="23"/>
  <c r="HU12" i="23"/>
  <c r="HU17" i="23"/>
  <c r="HU16" i="23"/>
  <c r="HQ20" i="23"/>
  <c r="HQ8" i="23"/>
  <c r="HN18" i="23"/>
  <c r="HN15" i="23"/>
  <c r="IC10" i="23"/>
  <c r="IA15" i="23"/>
  <c r="IA18" i="23"/>
  <c r="IA10" i="23"/>
  <c r="IA8" i="23"/>
  <c r="HX18" i="23"/>
  <c r="HY20" i="23"/>
  <c r="HY8" i="23"/>
  <c r="HW12" i="23"/>
  <c r="HV14" i="23"/>
  <c r="HV21" i="23"/>
  <c r="HV13" i="23"/>
  <c r="HV9" i="23"/>
  <c r="HT7" i="23"/>
  <c r="HU11" i="23"/>
  <c r="HO10" i="23"/>
  <c r="HO21" i="23"/>
  <c r="HN17" i="23"/>
  <c r="HN13" i="23"/>
  <c r="HO20" i="23"/>
  <c r="HQ19" i="23"/>
  <c r="HQ15" i="23"/>
  <c r="HS21" i="23"/>
  <c r="HS17" i="23"/>
  <c r="HS20" i="23"/>
  <c r="HS14" i="23"/>
  <c r="HR16" i="23"/>
  <c r="HS11" i="23"/>
  <c r="HR15" i="23"/>
  <c r="HR13" i="23"/>
  <c r="HS12" i="23"/>
  <c r="HR10" i="23"/>
  <c r="HR9" i="23"/>
  <c r="HS7" i="23"/>
  <c r="GJ7" i="21"/>
  <c r="GK7" i="21"/>
  <c r="GL8" i="21"/>
  <c r="FO22" i="21"/>
  <c r="GG8" i="21"/>
  <c r="GZ15" i="21"/>
  <c r="FV14" i="21"/>
  <c r="FA21" i="21"/>
  <c r="GD21" i="21"/>
  <c r="HC22" i="21"/>
  <c r="GA18" i="21"/>
  <c r="FT22" i="21"/>
  <c r="FL22" i="21"/>
  <c r="GF14" i="21"/>
  <c r="GG14" i="21"/>
  <c r="GT9" i="21"/>
  <c r="GU9" i="21"/>
  <c r="HM24" i="21"/>
  <c r="FH14" i="21"/>
  <c r="FY18" i="21"/>
  <c r="FX18" i="21"/>
  <c r="GJ9" i="21"/>
  <c r="FI13" i="21"/>
  <c r="FE9" i="21"/>
  <c r="FM20" i="21"/>
  <c r="HI23" i="21"/>
  <c r="GP18" i="21"/>
  <c r="GM22" i="21"/>
  <c r="FL19" i="21"/>
  <c r="HF10" i="21"/>
  <c r="GA19" i="24"/>
  <c r="GT16" i="24"/>
  <c r="HE23" i="24"/>
  <c r="GV10" i="24"/>
  <c r="GO8" i="24"/>
  <c r="GS19" i="24"/>
  <c r="GN23" i="24"/>
  <c r="FL21" i="24"/>
  <c r="GW23" i="24"/>
  <c r="GB15" i="24"/>
  <c r="GY7" i="24"/>
  <c r="FS15" i="24"/>
  <c r="GM12" i="24"/>
  <c r="HL18" i="24"/>
  <c r="HI20" i="24"/>
  <c r="FE18" i="24"/>
  <c r="FF15" i="24"/>
  <c r="GS16" i="24"/>
  <c r="GX12" i="24"/>
  <c r="GB16" i="24"/>
  <c r="FJ16" i="24"/>
  <c r="HF12" i="24"/>
  <c r="GB8" i="24"/>
  <c r="GC9" i="24"/>
  <c r="HW19" i="24"/>
  <c r="GS7" i="24"/>
  <c r="GG14" i="24"/>
  <c r="HE11" i="24"/>
  <c r="FR19" i="24"/>
  <c r="FY22" i="24"/>
  <c r="HG21" i="24"/>
  <c r="FT15" i="24"/>
  <c r="FT16" i="24"/>
  <c r="HI19" i="24"/>
  <c r="IG22" i="24"/>
  <c r="HT21" i="24"/>
  <c r="GN14" i="24"/>
  <c r="HG14" i="24"/>
  <c r="GX10" i="24"/>
  <c r="HF19" i="24"/>
  <c r="HM23" i="24"/>
  <c r="HB15" i="24"/>
  <c r="IG23" i="24"/>
  <c r="GI20" i="24"/>
  <c r="GO17" i="24"/>
  <c r="GR11" i="24"/>
  <c r="GE11" i="24"/>
  <c r="GO9" i="24"/>
  <c r="GS10" i="24"/>
  <c r="GV19" i="24"/>
  <c r="FO20" i="24"/>
  <c r="GB17" i="24"/>
  <c r="FF23" i="24"/>
  <c r="IH21" i="24"/>
  <c r="GU13" i="24"/>
  <c r="FG20" i="24"/>
  <c r="GP16" i="24"/>
  <c r="FO22" i="24"/>
  <c r="HF8" i="24"/>
  <c r="FI19" i="24"/>
  <c r="GF13" i="24"/>
  <c r="HG23" i="24"/>
  <c r="FP10" i="24"/>
  <c r="HA14" i="24"/>
  <c r="HM17" i="24"/>
  <c r="IN17" i="24" s="1"/>
  <c r="FW14" i="24"/>
  <c r="FI22" i="24"/>
  <c r="GT10" i="24"/>
  <c r="HB16" i="24"/>
  <c r="GU22" i="24"/>
  <c r="FH17" i="24"/>
  <c r="GA10" i="24"/>
  <c r="FG7" i="24"/>
  <c r="GC12" i="24"/>
  <c r="GJ15" i="24"/>
  <c r="FQ15" i="24"/>
  <c r="GO22" i="24"/>
  <c r="HC9" i="24"/>
  <c r="FJ12" i="24"/>
  <c r="FK9" i="24"/>
  <c r="FX20" i="24"/>
  <c r="HI23" i="24"/>
  <c r="FV22" i="24"/>
  <c r="GY13" i="24"/>
  <c r="GY21" i="24"/>
  <c r="GT8" i="24"/>
  <c r="FP23" i="24"/>
  <c r="FW19" i="24"/>
  <c r="FZ18" i="24"/>
  <c r="II15" i="24"/>
  <c r="FY23" i="24"/>
  <c r="HT19" i="24"/>
  <c r="GO15" i="24"/>
  <c r="GP12" i="24"/>
  <c r="HF10" i="24"/>
  <c r="HB7" i="24"/>
  <c r="FP17" i="24"/>
  <c r="FN21" i="24"/>
  <c r="FW11" i="24"/>
  <c r="HB14" i="24"/>
  <c r="GW15" i="24"/>
  <c r="FD9" i="24"/>
  <c r="FU12" i="24"/>
  <c r="FJ18" i="24"/>
  <c r="HD21" i="24"/>
  <c r="FJ7" i="24"/>
  <c r="FD12" i="24"/>
  <c r="FJ14" i="24"/>
  <c r="GR13" i="24"/>
  <c r="FL10" i="24"/>
  <c r="FP9" i="24"/>
  <c r="FQ9" i="24"/>
  <c r="IG21" i="24"/>
  <c r="GL10" i="24"/>
  <c r="GM10" i="24"/>
  <c r="HC11" i="24"/>
  <c r="HB11" i="24"/>
  <c r="GT9" i="24"/>
  <c r="GU9" i="24"/>
  <c r="GW13" i="24"/>
  <c r="FR16" i="24"/>
  <c r="FG10" i="24"/>
  <c r="HC12" i="24"/>
  <c r="FU17" i="24"/>
  <c r="FR8" i="24"/>
  <c r="GP8" i="24"/>
  <c r="FE23" i="24"/>
  <c r="FL14" i="24"/>
  <c r="FL16" i="24"/>
  <c r="FV9" i="24"/>
  <c r="FW9" i="24"/>
  <c r="FM8" i="24"/>
  <c r="FM7" i="24"/>
  <c r="FL7" i="24"/>
  <c r="GK21" i="24"/>
  <c r="GJ21" i="24"/>
  <c r="GA21" i="24"/>
  <c r="FZ21" i="24"/>
  <c r="FE17" i="24"/>
  <c r="FD17" i="24"/>
  <c r="GJ16" i="24"/>
  <c r="GK16" i="24"/>
  <c r="GQ15" i="24"/>
  <c r="GP15" i="24"/>
  <c r="GE13" i="24"/>
  <c r="GD13" i="24"/>
  <c r="GC10" i="24"/>
  <c r="GB10" i="24"/>
  <c r="GX17" i="24"/>
  <c r="GY17" i="24"/>
  <c r="GZ15" i="24"/>
  <c r="HI14" i="24"/>
  <c r="II7" i="24"/>
  <c r="IH7" i="24"/>
  <c r="FX16" i="24"/>
  <c r="FX14" i="24"/>
  <c r="FU9" i="24"/>
  <c r="FT9" i="24"/>
  <c r="GU21" i="24"/>
  <c r="GT21" i="24"/>
  <c r="FX21" i="24"/>
  <c r="GI10" i="24"/>
  <c r="GH10" i="24"/>
  <c r="HF7" i="24"/>
  <c r="HG7" i="24"/>
  <c r="GU14" i="24"/>
  <c r="GT14" i="24"/>
  <c r="GB14" i="24"/>
  <c r="FL12" i="24"/>
  <c r="GM17" i="24"/>
  <c r="FW10" i="24"/>
  <c r="GY22" i="24"/>
  <c r="GZ10" i="24"/>
  <c r="HG13" i="24"/>
  <c r="FV18" i="24"/>
  <c r="GZ23" i="24"/>
  <c r="GZ22" i="24"/>
  <c r="FV13" i="24"/>
  <c r="FQ13" i="24"/>
  <c r="FP13" i="24"/>
  <c r="FW8" i="24"/>
  <c r="FV8" i="24"/>
  <c r="FS7" i="24"/>
  <c r="FR7" i="24"/>
  <c r="HV21" i="24"/>
  <c r="FF11" i="24"/>
  <c r="FG11" i="24"/>
  <c r="FH13" i="24"/>
  <c r="FI16" i="24"/>
  <c r="FH16" i="24"/>
  <c r="GP10" i="24"/>
  <c r="GQ10" i="24"/>
  <c r="GF8" i="24"/>
  <c r="GG8" i="24"/>
  <c r="HD15" i="24"/>
  <c r="GY14" i="24"/>
  <c r="FW20" i="24"/>
  <c r="FV20" i="24"/>
  <c r="FJ21" i="24"/>
  <c r="FK21" i="24"/>
  <c r="FD11" i="24"/>
  <c r="FE11" i="24"/>
  <c r="FN8" i="24"/>
  <c r="GM7" i="24"/>
  <c r="GL7" i="24"/>
  <c r="GG15" i="24"/>
  <c r="HC13" i="24"/>
  <c r="HB13" i="24"/>
  <c r="IH20" i="24"/>
  <c r="GG20" i="24"/>
  <c r="GR17" i="24"/>
  <c r="HH10" i="24"/>
  <c r="FM23" i="24"/>
  <c r="FW16" i="24"/>
  <c r="FN14" i="24"/>
  <c r="HI12" i="24"/>
  <c r="GQ20" i="24"/>
  <c r="GU11" i="24"/>
  <c r="GE18" i="24"/>
  <c r="FX11" i="24"/>
  <c r="HH15" i="24"/>
  <c r="HI11" i="24"/>
  <c r="GV12" i="24"/>
  <c r="GX20" i="24"/>
  <c r="GM9" i="24"/>
  <c r="HE9" i="24"/>
  <c r="FN12" i="24"/>
  <c r="FW17" i="24"/>
  <c r="FV17" i="24"/>
  <c r="HL19" i="24"/>
  <c r="GL22" i="24"/>
  <c r="GM22" i="24"/>
  <c r="FU10" i="24"/>
  <c r="FT10" i="24"/>
  <c r="FV21" i="24"/>
  <c r="FP21" i="24"/>
  <c r="FQ21" i="24"/>
  <c r="GB7" i="24"/>
  <c r="GC7" i="24"/>
  <c r="GZ9" i="24"/>
  <c r="HA9" i="24"/>
  <c r="GM23" i="24"/>
  <c r="GL23" i="24"/>
  <c r="FU23" i="24"/>
  <c r="GS22" i="24"/>
  <c r="GR22" i="24"/>
  <c r="FU11" i="24"/>
  <c r="GE7" i="24"/>
  <c r="GL16" i="24"/>
  <c r="GS8" i="24"/>
  <c r="GR8" i="24"/>
  <c r="GE23" i="24"/>
  <c r="HE22" i="24"/>
  <c r="HC10" i="24"/>
  <c r="GG11" i="24"/>
  <c r="GM15" i="24"/>
  <c r="GA16" i="24"/>
  <c r="HW23" i="24"/>
  <c r="FE22" i="24"/>
  <c r="GL8" i="24"/>
  <c r="GE17" i="24"/>
  <c r="GQ14" i="24"/>
  <c r="FE15" i="24"/>
  <c r="GB13" i="24"/>
  <c r="FF13" i="24"/>
  <c r="GI22" i="24"/>
  <c r="GH22" i="24"/>
  <c r="FZ14" i="24"/>
  <c r="GA14" i="24"/>
  <c r="FJ23" i="24"/>
  <c r="FK23" i="24"/>
  <c r="GH17" i="24"/>
  <c r="HD7" i="24"/>
  <c r="HE7" i="24"/>
  <c r="GV8" i="24"/>
  <c r="IR7" i="25"/>
  <c r="HR10" i="25"/>
  <c r="IG20" i="25"/>
  <c r="FR21" i="25"/>
  <c r="FS21" i="25"/>
  <c r="IB17" i="25"/>
  <c r="IH14" i="25"/>
  <c r="HY17" i="25"/>
  <c r="FX21" i="25"/>
  <c r="IK22" i="25"/>
  <c r="HI12" i="25"/>
  <c r="HO20" i="25"/>
  <c r="GO20" i="25"/>
  <c r="FR22" i="25"/>
  <c r="HT17" i="25"/>
  <c r="HA9" i="25"/>
  <c r="GR20" i="25"/>
  <c r="GM22" i="25"/>
  <c r="HO11" i="25"/>
  <c r="HM7" i="25"/>
  <c r="HI13" i="25"/>
  <c r="FP15" i="25"/>
  <c r="IR15" i="25" s="1"/>
  <c r="FS14" i="25"/>
  <c r="IR14" i="25" s="1"/>
  <c r="GN13" i="25"/>
  <c r="FW16" i="25"/>
  <c r="HQ20" i="25"/>
  <c r="HX19" i="25"/>
  <c r="HY19" i="25"/>
  <c r="ID16" i="25"/>
  <c r="ID8" i="25"/>
  <c r="IB8" i="25"/>
  <c r="IF13" i="25"/>
  <c r="IK12" i="25"/>
  <c r="HN22" i="25"/>
  <c r="GD11" i="25"/>
  <c r="GW8" i="25"/>
  <c r="GB17" i="25"/>
  <c r="HP10" i="25"/>
  <c r="IR16" i="25"/>
  <c r="FS10" i="25"/>
  <c r="HK15" i="25"/>
  <c r="HJ15" i="25"/>
  <c r="HK9" i="25"/>
  <c r="HJ9" i="25"/>
  <c r="IU9" i="25" s="1"/>
  <c r="IB15" i="25"/>
  <c r="IH16" i="25"/>
  <c r="IH8" i="25"/>
  <c r="HS8" i="25"/>
  <c r="HJ21" i="25"/>
  <c r="GK14" i="25"/>
  <c r="HO12" i="25"/>
  <c r="GE16" i="25"/>
  <c r="GL11" i="25"/>
  <c r="GC15" i="25"/>
  <c r="GS7" i="25"/>
  <c r="HV19" i="25"/>
  <c r="HO14" i="25"/>
  <c r="HE17" i="25"/>
  <c r="IU17" i="25" s="1"/>
  <c r="GU9" i="25"/>
  <c r="FT7" i="25"/>
  <c r="FX16" i="25"/>
  <c r="GN15" i="25"/>
  <c r="GJ22" i="25"/>
  <c r="IC20" i="25"/>
  <c r="IH20" i="25"/>
  <c r="II19" i="25"/>
  <c r="IH19" i="25"/>
  <c r="IC19" i="25"/>
  <c r="HZ7" i="25"/>
  <c r="IA10" i="25"/>
  <c r="IF15" i="25"/>
  <c r="IK10" i="25"/>
  <c r="IC21" i="25"/>
  <c r="GG14" i="25"/>
  <c r="GF14" i="25"/>
  <c r="GT22" i="25"/>
  <c r="GA22" i="25"/>
  <c r="HW10" i="25"/>
  <c r="HE19" i="25"/>
  <c r="HD19" i="25"/>
  <c r="FL10" i="25"/>
  <c r="FM10" i="25"/>
  <c r="FN13" i="25"/>
  <c r="L23" i="25"/>
  <c r="HP8" i="25"/>
  <c r="HQ8" i="25"/>
  <c r="HP16" i="25"/>
  <c r="GK11" i="25"/>
  <c r="HR21" i="25"/>
  <c r="FM11" i="25"/>
  <c r="IR11" i="25" s="1"/>
  <c r="P23" i="25"/>
  <c r="GO16" i="25"/>
  <c r="GN14" i="25"/>
  <c r="FV9" i="25"/>
  <c r="HT13" i="25"/>
  <c r="GG10" i="25"/>
  <c r="GI15" i="25"/>
  <c r="GH15" i="25"/>
  <c r="HF22" i="25"/>
  <c r="FY10" i="25"/>
  <c r="FX10" i="25"/>
  <c r="HJ20" i="25"/>
  <c r="GU19" i="25"/>
  <c r="HP12" i="25"/>
  <c r="HQ12" i="25"/>
  <c r="GP22" i="25"/>
  <c r="HF18" i="25"/>
  <c r="HT19" i="25"/>
  <c r="HA16" i="25"/>
  <c r="GZ16" i="25"/>
  <c r="HG8" i="25"/>
  <c r="HF8" i="25"/>
  <c r="GO11" i="25"/>
  <c r="GJ15" i="25"/>
  <c r="GF15" i="25"/>
  <c r="HF15" i="25"/>
  <c r="GY21" i="25"/>
  <c r="FV14" i="25"/>
  <c r="HY14" i="25"/>
  <c r="HN21" i="25"/>
  <c r="GN17" i="25"/>
  <c r="IH21" i="25"/>
  <c r="HM19" i="25"/>
  <c r="FV21" i="25"/>
  <c r="HJ16" i="25"/>
  <c r="HT20" i="25"/>
  <c r="FU8" i="25"/>
  <c r="GW11" i="25"/>
  <c r="GQ14" i="25"/>
  <c r="FV15" i="25"/>
  <c r="FW15" i="25"/>
  <c r="GH14" i="25"/>
  <c r="GI14" i="25"/>
  <c r="FX14" i="25"/>
  <c r="FY14" i="25"/>
  <c r="GB22" i="25"/>
  <c r="GC22" i="25"/>
  <c r="GE13" i="25"/>
  <c r="GD13" i="25"/>
  <c r="HW12" i="25"/>
  <c r="HV12" i="25"/>
  <c r="GY11" i="25"/>
  <c r="GX11" i="25"/>
  <c r="HG21" i="25"/>
  <c r="HF21" i="25"/>
  <c r="GX19" i="25"/>
  <c r="HK14" i="25"/>
  <c r="HJ14" i="25"/>
  <c r="IU14" i="25" s="1"/>
  <c r="GR10" i="25"/>
  <c r="GS10" i="25"/>
  <c r="FN23" i="24"/>
  <c r="FO23" i="24"/>
  <c r="FP14" i="24"/>
  <c r="FQ14" i="24"/>
  <c r="FZ7" i="24"/>
  <c r="HM20" i="24"/>
  <c r="HL20" i="24"/>
  <c r="GZ12" i="24"/>
  <c r="HA12" i="24"/>
  <c r="GV11" i="24"/>
  <c r="GW11" i="24"/>
  <c r="FD21" i="24"/>
  <c r="GR23" i="24"/>
  <c r="GP13" i="24"/>
  <c r="FY15" i="24"/>
  <c r="FP12" i="24"/>
  <c r="GJ17" i="24"/>
  <c r="HF9" i="24"/>
  <c r="GG22" i="24"/>
  <c r="FQ20" i="24"/>
  <c r="GI11" i="24"/>
  <c r="IH16" i="24"/>
  <c r="FZ13" i="24"/>
  <c r="GA13" i="24"/>
  <c r="FV12" i="24"/>
  <c r="FW12" i="24"/>
  <c r="IH9" i="24"/>
  <c r="FD14" i="24"/>
  <c r="FE14" i="24"/>
  <c r="GE15" i="24"/>
  <c r="GD15" i="24"/>
  <c r="GW14" i="24"/>
  <c r="GV14" i="24"/>
  <c r="GP21" i="24"/>
  <c r="GG9" i="24"/>
  <c r="HH8" i="24"/>
  <c r="GN12" i="24"/>
  <c r="GO11" i="24"/>
  <c r="GA17" i="24"/>
  <c r="FR10" i="24"/>
  <c r="FM20" i="24"/>
  <c r="GL14" i="24"/>
  <c r="GR9" i="24"/>
  <c r="FJ17" i="24"/>
  <c r="FF9" i="24"/>
  <c r="GT12" i="24"/>
  <c r="GU12" i="24"/>
  <c r="HR13" i="33"/>
  <c r="HR9" i="33"/>
  <c r="HR7" i="33"/>
  <c r="IH11" i="24"/>
  <c r="HS8" i="24"/>
  <c r="IF11" i="24"/>
  <c r="IH8" i="24"/>
  <c r="II12" i="24"/>
  <c r="HS11" i="24"/>
  <c r="IF16" i="24"/>
  <c r="IF12" i="24"/>
  <c r="IH13" i="24"/>
  <c r="IH12" i="24"/>
  <c r="IG11" i="24"/>
  <c r="IG9" i="24"/>
  <c r="IF9" i="24"/>
  <c r="II16" i="24"/>
  <c r="FM18" i="25"/>
  <c r="GI18" i="24"/>
  <c r="IH18" i="24"/>
  <c r="FS18" i="24"/>
  <c r="HU18" i="24"/>
  <c r="IG18" i="24"/>
  <c r="HO18" i="24"/>
  <c r="II18" i="24"/>
  <c r="IJ21" i="23"/>
  <c r="HX21" i="23"/>
  <c r="HT21" i="23"/>
  <c r="HP21" i="23"/>
  <c r="HG21" i="23"/>
  <c r="IC21" i="23"/>
  <c r="HD21" i="23"/>
  <c r="IC18" i="23"/>
  <c r="IB16" i="23"/>
  <c r="IB12" i="23"/>
  <c r="IC9" i="23"/>
  <c r="IB20" i="23"/>
  <c r="IC17" i="23"/>
  <c r="IC15" i="23"/>
  <c r="IB14" i="23"/>
  <c r="IC11" i="23"/>
  <c r="IB10" i="23"/>
  <c r="HT19" i="23"/>
  <c r="HT10" i="23"/>
  <c r="HT9" i="23"/>
  <c r="HU15" i="23"/>
  <c r="HT13" i="23"/>
  <c r="HD26" i="22"/>
  <c r="HC26" i="22"/>
  <c r="HD25" i="22"/>
  <c r="HF14" i="22"/>
  <c r="HL23" i="22"/>
  <c r="FI11" i="22"/>
  <c r="GF10" i="22"/>
  <c r="GU26" i="22"/>
  <c r="GT26" i="22"/>
  <c r="GU20" i="22"/>
  <c r="GT19" i="22"/>
  <c r="GU19" i="22"/>
  <c r="GJ24" i="22"/>
  <c r="EV21" i="22"/>
  <c r="FE20" i="22"/>
  <c r="FD20" i="22"/>
  <c r="FH19" i="22"/>
  <c r="FP24" i="22"/>
  <c r="FV23" i="22"/>
  <c r="FW23" i="22"/>
  <c r="GP16" i="22"/>
  <c r="GO11" i="22"/>
  <c r="GN11" i="22"/>
  <c r="GN14" i="22"/>
  <c r="FS18" i="22"/>
  <c r="GN12" i="22"/>
  <c r="FF16" i="22"/>
  <c r="FG16" i="22"/>
  <c r="EY16" i="22"/>
  <c r="EX16" i="22"/>
  <c r="FE13" i="22"/>
  <c r="HC11" i="22"/>
  <c r="FR11" i="22"/>
  <c r="EY17" i="22"/>
  <c r="GB24" i="22"/>
  <c r="HC31" i="22"/>
  <c r="FV30" i="22"/>
  <c r="FW30" i="22"/>
  <c r="FP30" i="22"/>
  <c r="HG28" i="22"/>
  <c r="HF28" i="22"/>
  <c r="FD28" i="22"/>
  <c r="FH27" i="22"/>
  <c r="FI27" i="22"/>
  <c r="GX25" i="22"/>
  <c r="FF34" i="22"/>
  <c r="FG34" i="22"/>
  <c r="GI32" i="22"/>
  <c r="GN31" i="22"/>
  <c r="GR25" i="22"/>
  <c r="FT26" i="22"/>
  <c r="FT14" i="22"/>
  <c r="GG8" i="22"/>
  <c r="FY21" i="22"/>
  <c r="EW7" i="22"/>
  <c r="GG14" i="22"/>
  <c r="FT9" i="22"/>
  <c r="FN18" i="22"/>
  <c r="FL24" i="22"/>
  <c r="FM24" i="22"/>
  <c r="FU21" i="22"/>
  <c r="GB25" i="22"/>
  <c r="EX29" i="22"/>
  <c r="GM21" i="22"/>
  <c r="GL21" i="22"/>
  <c r="GR17" i="22"/>
  <c r="GS17" i="22"/>
  <c r="GY10" i="22"/>
  <c r="GG13" i="22"/>
  <c r="EW12" i="22"/>
  <c r="FC21" i="22"/>
  <c r="GV33" i="22"/>
  <c r="GH26" i="22"/>
  <c r="GR24" i="22"/>
  <c r="GS24" i="22"/>
  <c r="GT12" i="22"/>
  <c r="GU12" i="22"/>
  <c r="GS8" i="22"/>
  <c r="GZ13" i="22"/>
  <c r="GZ14" i="22"/>
  <c r="FK33" i="22"/>
  <c r="II11" i="25"/>
  <c r="II10" i="25"/>
  <c r="II9" i="25"/>
  <c r="IH7" i="25"/>
  <c r="II7" i="25"/>
  <c r="IH17" i="25"/>
  <c r="II12" i="25"/>
  <c r="GY33" i="32"/>
  <c r="GX31" i="32"/>
  <c r="GY30" i="32"/>
  <c r="GX28" i="32"/>
  <c r="GY29" i="32"/>
  <c r="GY28" i="32"/>
  <c r="GY26" i="32"/>
  <c r="GX25" i="32"/>
  <c r="GX23" i="32"/>
  <c r="GY16" i="32"/>
  <c r="GY15" i="32"/>
  <c r="GY14" i="32"/>
  <c r="GY18" i="32"/>
  <c r="GY10" i="32"/>
  <c r="HH33" i="22"/>
  <c r="HI14" i="22"/>
  <c r="HH11" i="22"/>
  <c r="HI10" i="22"/>
  <c r="HI7" i="22"/>
  <c r="HI29" i="12"/>
  <c r="HH14" i="12"/>
  <c r="HE10" i="12"/>
  <c r="HH24" i="21"/>
  <c r="HI12" i="21"/>
  <c r="HD20" i="21"/>
  <c r="HB13" i="21"/>
  <c r="HB19" i="21"/>
  <c r="HB8" i="21"/>
  <c r="HY12" i="23"/>
  <c r="HY19" i="23"/>
  <c r="HY17" i="23"/>
  <c r="HY11" i="23"/>
  <c r="HY9" i="23"/>
  <c r="HW16" i="23"/>
  <c r="HW8" i="23"/>
  <c r="HV17" i="23"/>
  <c r="HV10" i="23"/>
  <c r="HQ17" i="23"/>
  <c r="HP13" i="23"/>
  <c r="HQ7" i="23"/>
  <c r="HP14" i="23"/>
  <c r="HQ11" i="23"/>
  <c r="HQ9" i="23"/>
  <c r="HZ14" i="23"/>
  <c r="IA17" i="23"/>
  <c r="IA12" i="23"/>
  <c r="HZ12" i="23"/>
  <c r="HO9" i="23"/>
  <c r="GZ10" i="21"/>
  <c r="GZ12" i="21"/>
  <c r="GZ38" i="12"/>
  <c r="HA42" i="12"/>
  <c r="HA34" i="12"/>
  <c r="HA30" i="12"/>
  <c r="HA13" i="12"/>
  <c r="HJ13" i="12"/>
  <c r="HG13" i="12"/>
  <c r="HG28" i="12"/>
  <c r="HD18" i="12"/>
  <c r="HH24" i="12"/>
  <c r="HD22" i="12"/>
  <c r="HM16" i="12"/>
  <c r="HE38" i="12"/>
  <c r="HD32" i="12"/>
  <c r="HL32" i="12"/>
  <c r="HF32" i="12"/>
  <c r="HD15" i="12"/>
  <c r="HB43" i="12"/>
  <c r="HI36" i="12"/>
  <c r="HH13" i="12"/>
  <c r="HB27" i="12"/>
  <c r="HE13" i="12"/>
  <c r="HG24" i="12"/>
  <c r="HD29" i="12"/>
  <c r="HC41" i="12"/>
  <c r="HM15" i="12"/>
  <c r="HG35" i="12"/>
  <c r="GZ40" i="12"/>
  <c r="HD12" i="12"/>
  <c r="HM8" i="12"/>
  <c r="HM35" i="12"/>
  <c r="HI8" i="12"/>
  <c r="HG9" i="12"/>
  <c r="HF12" i="12"/>
  <c r="HB26" i="12"/>
  <c r="HI40" i="12"/>
  <c r="HA39" i="12"/>
  <c r="HK33" i="12"/>
  <c r="HH26" i="12"/>
  <c r="HI32" i="12"/>
  <c r="HJ11" i="12"/>
  <c r="HD11" i="12"/>
  <c r="HF30" i="12"/>
  <c r="HA22" i="12"/>
  <c r="GZ22" i="12"/>
  <c r="HD16" i="12"/>
  <c r="HD8" i="12"/>
  <c r="HD24" i="12"/>
  <c r="HD28" i="12"/>
  <c r="HH7" i="12"/>
  <c r="HL41" i="12"/>
  <c r="HM41" i="12"/>
  <c r="HA33" i="12"/>
  <c r="GZ33" i="12"/>
  <c r="GZ21" i="12"/>
  <c r="HL20" i="12"/>
  <c r="HA16" i="12"/>
  <c r="HH11" i="12"/>
  <c r="HM29" i="12"/>
  <c r="HM13" i="12"/>
  <c r="HL10" i="12"/>
  <c r="HM25" i="12"/>
  <c r="IG7" i="25"/>
  <c r="IG16" i="25"/>
  <c r="IG14" i="25"/>
  <c r="IG12" i="25"/>
  <c r="IE12" i="25"/>
  <c r="ID10" i="25"/>
  <c r="IE17" i="25"/>
  <c r="ID14" i="25"/>
  <c r="IE13" i="25"/>
  <c r="IA16" i="25"/>
  <c r="HZ9" i="25"/>
  <c r="IA8" i="25"/>
  <c r="HZ14" i="25"/>
  <c r="HZ11" i="25"/>
  <c r="HG37" i="12"/>
  <c r="HF33" i="12"/>
  <c r="HG31" i="12"/>
  <c r="HG26" i="12"/>
  <c r="HG22" i="12"/>
  <c r="HF25" i="12"/>
  <c r="HG19" i="12"/>
  <c r="HF16" i="12"/>
  <c r="HF21" i="21"/>
  <c r="HG19" i="21"/>
  <c r="HF19" i="21"/>
  <c r="HG8" i="21"/>
  <c r="HG34" i="22"/>
  <c r="HF31" i="22"/>
  <c r="HF11" i="22"/>
  <c r="HF34" i="22"/>
  <c r="HF29" i="22"/>
  <c r="HS10" i="24"/>
  <c r="HS7" i="24"/>
  <c r="HE14" i="22"/>
  <c r="HE23" i="22"/>
  <c r="HD20" i="22"/>
  <c r="HE19" i="22"/>
  <c r="HE13" i="22"/>
  <c r="HC36" i="12"/>
  <c r="HC33" i="12"/>
  <c r="HC21" i="12"/>
  <c r="HC13" i="12"/>
  <c r="HC19" i="12"/>
  <c r="HK23" i="12"/>
  <c r="HJ7" i="12"/>
  <c r="HB34" i="22"/>
  <c r="HB29" i="22"/>
  <c r="HC18" i="22"/>
  <c r="IB16" i="25"/>
  <c r="IC14" i="25"/>
  <c r="IC13" i="25"/>
  <c r="IC12" i="25"/>
  <c r="HM23" i="21"/>
  <c r="HM22" i="21"/>
  <c r="IJ17" i="25"/>
  <c r="IJ15" i="25"/>
  <c r="IK8" i="25"/>
  <c r="IJ7" i="25"/>
  <c r="IJ13" i="25"/>
  <c r="IJ11" i="25"/>
  <c r="GD22" i="25"/>
  <c r="IK18" i="25"/>
  <c r="HX18" i="25"/>
  <c r="HR22" i="25"/>
  <c r="HK22" i="25"/>
  <c r="IH18" i="25"/>
  <c r="HS19" i="25"/>
  <c r="HC20" i="25"/>
  <c r="FL22" i="25"/>
  <c r="GI19" i="25"/>
  <c r="HQ18" i="25"/>
  <c r="GE21" i="25"/>
  <c r="HB22" i="25"/>
  <c r="GV22" i="25"/>
  <c r="FP19" i="25"/>
  <c r="IR19" i="25" s="1"/>
  <c r="GC21" i="25"/>
  <c r="FY18" i="25"/>
  <c r="FT18" i="25"/>
  <c r="IK19" i="25"/>
  <c r="FQ20" i="25"/>
  <c r="GC18" i="25"/>
  <c r="FW18" i="25"/>
  <c r="HT18" i="25"/>
  <c r="HM18" i="25"/>
  <c r="HK19" i="25"/>
  <c r="GA18" i="25"/>
  <c r="FK18" i="25"/>
  <c r="GA17" i="25"/>
  <c r="FZ17" i="25"/>
  <c r="GA19" i="25"/>
  <c r="FK19" i="25"/>
  <c r="FZ19" i="25"/>
  <c r="HB18" i="25"/>
  <c r="GT21" i="25"/>
  <c r="GW20" i="25"/>
  <c r="HW18" i="25"/>
  <c r="ID18" i="25"/>
  <c r="GU18" i="25"/>
  <c r="FK20" i="25"/>
  <c r="FK22" i="25"/>
  <c r="FO18" i="25"/>
  <c r="FS18" i="25"/>
  <c r="HL22" i="25"/>
  <c r="FM17" i="25"/>
  <c r="GN19" i="25"/>
  <c r="GK19" i="25"/>
  <c r="HI20" i="25"/>
  <c r="HC19" i="25"/>
  <c r="HE18" i="25"/>
  <c r="FY22" i="25"/>
  <c r="GG20" i="25"/>
  <c r="HE20" i="25"/>
  <c r="H23" i="25"/>
  <c r="FU22" i="25"/>
  <c r="IS22" i="25" s="1"/>
  <c r="IF17" i="25"/>
  <c r="HR18" i="25"/>
  <c r="HX22" i="25"/>
  <c r="GZ20" i="25"/>
  <c r="IG19" i="25"/>
  <c r="FM21" i="25"/>
  <c r="HO18" i="25"/>
  <c r="GF17" i="25"/>
  <c r="IH22" i="25"/>
  <c r="HU22" i="25"/>
  <c r="HY20" i="25"/>
  <c r="GK18" i="25"/>
  <c r="HH19" i="25"/>
  <c r="FP21" i="25"/>
  <c r="IB22" i="25"/>
  <c r="IC22" i="25"/>
  <c r="IG18" i="25"/>
  <c r="IR21" i="25"/>
  <c r="HM7" i="22"/>
  <c r="HK16" i="22"/>
  <c r="HJ13" i="22"/>
  <c r="IJ16" i="25"/>
  <c r="IJ14" i="25"/>
  <c r="IJ9" i="25"/>
  <c r="FD23" i="25"/>
  <c r="HL22" i="22"/>
  <c r="HM19" i="22"/>
  <c r="HL44" i="12"/>
  <c r="HM27" i="12"/>
  <c r="HL17" i="12"/>
  <c r="HL11" i="12"/>
  <c r="HL26" i="21"/>
  <c r="HM18" i="21"/>
  <c r="HM17" i="21"/>
  <c r="HL9" i="21"/>
  <c r="IC10" i="25"/>
  <c r="IC9" i="25"/>
  <c r="IB7" i="25"/>
  <c r="HZ17" i="25"/>
  <c r="IA15" i="25"/>
  <c r="HZ13" i="25"/>
  <c r="IA12" i="25"/>
  <c r="HR8" i="23"/>
  <c r="GZ21" i="21"/>
  <c r="HO19" i="23"/>
  <c r="HN16" i="23"/>
  <c r="HO14" i="23"/>
  <c r="HN14" i="23"/>
  <c r="HN12" i="23"/>
  <c r="IP12" i="23" s="1"/>
  <c r="HN11" i="23"/>
  <c r="HO8" i="23"/>
  <c r="GZ36" i="12"/>
  <c r="GZ25" i="12"/>
  <c r="GZ23" i="12"/>
  <c r="HA17" i="12"/>
  <c r="GZ14" i="12"/>
  <c r="HA12" i="12"/>
  <c r="GZ11" i="12"/>
  <c r="HA10" i="12"/>
  <c r="HX10" i="25"/>
  <c r="HY7" i="25"/>
  <c r="HX7" i="25"/>
  <c r="HG16" i="22"/>
  <c r="HG24" i="21"/>
  <c r="HF42" i="12"/>
  <c r="HF39" i="12"/>
  <c r="HG32" i="12"/>
  <c r="HG25" i="12"/>
  <c r="HG14" i="12"/>
  <c r="IG10" i="25"/>
  <c r="IF9" i="25"/>
  <c r="IG8" i="25"/>
  <c r="HC30" i="22"/>
  <c r="HC14" i="21"/>
  <c r="HC10" i="21"/>
  <c r="HB14" i="12"/>
  <c r="HC8" i="12"/>
  <c r="IH15" i="25"/>
  <c r="II13" i="25"/>
  <c r="HH19" i="22"/>
  <c r="HI30" i="12"/>
  <c r="HI22" i="12"/>
  <c r="HH18" i="12"/>
  <c r="HI12" i="12"/>
  <c r="IA20" i="23"/>
  <c r="IA16" i="23"/>
  <c r="IA13" i="23"/>
  <c r="IA7" i="23"/>
  <c r="HU18" i="23"/>
  <c r="HU14" i="23"/>
  <c r="HU8" i="23"/>
  <c r="HP16" i="23"/>
  <c r="HP12" i="23"/>
  <c r="IB8" i="23"/>
  <c r="HY18" i="23"/>
  <c r="HY16" i="23"/>
  <c r="HX15" i="23"/>
  <c r="HY15" i="23"/>
  <c r="HX14" i="23"/>
  <c r="HY10" i="23"/>
  <c r="HY7" i="23"/>
  <c r="HX7" i="23"/>
  <c r="FS16" i="22"/>
  <c r="FR16" i="22"/>
  <c r="HH21" i="22"/>
  <c r="FE24" i="22"/>
  <c r="FD24" i="22"/>
  <c r="EZ22" i="22"/>
  <c r="HC32" i="22"/>
  <c r="GE32" i="22"/>
  <c r="FW32" i="22"/>
  <c r="HH31" i="22"/>
  <c r="HI31" i="22"/>
  <c r="FX16" i="22"/>
  <c r="FZ9" i="22"/>
  <c r="GA9" i="22"/>
  <c r="FZ22" i="22"/>
  <c r="GC16" i="22"/>
  <c r="GB16" i="22"/>
  <c r="FJ10" i="22"/>
  <c r="FK10" i="22"/>
  <c r="EV10" i="22"/>
  <c r="HC9" i="22"/>
  <c r="HB9" i="22"/>
  <c r="GD20" i="22"/>
  <c r="FM19" i="22"/>
  <c r="EZ18" i="22"/>
  <c r="FR17" i="22"/>
  <c r="HM24" i="22"/>
  <c r="EY23" i="22"/>
  <c r="EX23" i="22"/>
  <c r="HB22" i="22"/>
  <c r="GM7" i="22"/>
  <c r="GK28" i="22"/>
  <c r="GJ28" i="22"/>
  <c r="GS20" i="22"/>
  <c r="GR20" i="22"/>
  <c r="GI12" i="22"/>
  <c r="GJ12" i="22"/>
  <c r="GK12" i="22"/>
  <c r="GQ11" i="22"/>
  <c r="GP11" i="22"/>
  <c r="FC33" i="22"/>
  <c r="GR34" i="22"/>
  <c r="GV15" i="22"/>
  <c r="GC15" i="22"/>
  <c r="EV15" i="22"/>
  <c r="EW15" i="22"/>
  <c r="FA14" i="22"/>
  <c r="FN12" i="22"/>
  <c r="FO12" i="22"/>
  <c r="FB12" i="22"/>
  <c r="GG11" i="22"/>
  <c r="GG21" i="22"/>
  <c r="FW31" i="22"/>
  <c r="FN31" i="22"/>
  <c r="FF29" i="22"/>
  <c r="FR28" i="22"/>
  <c r="FR27" i="22"/>
  <c r="FS27" i="22"/>
  <c r="GW34" i="22"/>
  <c r="HG20" i="22"/>
  <c r="GP22" i="22"/>
  <c r="FA7" i="22"/>
  <c r="GE33" i="22"/>
  <c r="FG15" i="22"/>
  <c r="FW25" i="22"/>
  <c r="GA8" i="22"/>
  <c r="HH22" i="22"/>
  <c r="HI22" i="22"/>
  <c r="HA25" i="22"/>
  <c r="FC27" i="22"/>
  <c r="GS16" i="22"/>
  <c r="GS28" i="22"/>
  <c r="EV24" i="22"/>
  <c r="FD14" i="22"/>
  <c r="HE7" i="22"/>
  <c r="HD7" i="22"/>
  <c r="GV16" i="22"/>
  <c r="GW16" i="22"/>
  <c r="FK20" i="22"/>
  <c r="FY25" i="22"/>
  <c r="GJ9" i="22"/>
  <c r="GK9" i="22"/>
  <c r="GC13" i="22"/>
  <c r="GD12" i="22"/>
  <c r="FM8" i="22"/>
  <c r="FL8" i="22"/>
  <c r="FL30" i="22"/>
  <c r="FM30" i="22"/>
  <c r="GM10" i="22"/>
  <c r="GL10" i="22"/>
  <c r="HJ25" i="22"/>
  <c r="GP7" i="22"/>
  <c r="FN15" i="22"/>
  <c r="FK23" i="22"/>
  <c r="FY19" i="22"/>
  <c r="FU15" i="22"/>
  <c r="FF30" i="22"/>
  <c r="HK34" i="22"/>
  <c r="FY24" i="22"/>
  <c r="GV19" i="22"/>
  <c r="FR15" i="22"/>
  <c r="GV14" i="22"/>
  <c r="GW14" i="22"/>
  <c r="GC14" i="22"/>
  <c r="GB14" i="22"/>
  <c r="FX14" i="22"/>
  <c r="FI14" i="22"/>
  <c r="FH14" i="22"/>
  <c r="HC13" i="22"/>
  <c r="EV13" i="22"/>
  <c r="EW13" i="22"/>
  <c r="HM10" i="22"/>
  <c r="HL10" i="22"/>
  <c r="HF10" i="22"/>
  <c r="FR10" i="22"/>
  <c r="FS10" i="22"/>
  <c r="FR9" i="22"/>
  <c r="FS9" i="22"/>
  <c r="FH9" i="22"/>
  <c r="FI9" i="22"/>
  <c r="FX8" i="22"/>
  <c r="HD33" i="22"/>
  <c r="HE33" i="22"/>
  <c r="FZ33" i="22"/>
  <c r="GD31" i="22"/>
  <c r="GE31" i="22"/>
  <c r="FW29" i="22"/>
  <c r="GX26" i="22"/>
  <c r="GY26" i="22"/>
  <c r="GW7" i="22"/>
  <c r="FY13" i="22"/>
  <c r="FW21" i="22"/>
  <c r="FA21" i="22"/>
  <c r="EZ21" i="22"/>
  <c r="FJ19" i="22"/>
  <c r="FP17" i="22"/>
  <c r="EV25" i="22"/>
  <c r="EW25" i="22"/>
  <c r="FH34" i="22"/>
  <c r="GH7" i="22"/>
  <c r="GU34" i="22"/>
  <c r="GY7" i="22"/>
  <c r="GX7" i="22"/>
  <c r="GX30" i="22"/>
  <c r="FU7" i="22"/>
  <c r="FH15" i="22"/>
  <c r="FL13" i="22"/>
  <c r="FM13" i="22"/>
  <c r="HE9" i="22"/>
  <c r="GZ8" i="22"/>
  <c r="FY31" i="22"/>
  <c r="GB30" i="22"/>
  <c r="GC30" i="22"/>
  <c r="EX28" i="22"/>
  <c r="GM9" i="22"/>
  <c r="GL9" i="22"/>
  <c r="GY24" i="22"/>
  <c r="GY15" i="22"/>
  <c r="GY13" i="22"/>
  <c r="GY8" i="22"/>
  <c r="GJ32" i="22"/>
  <c r="FO16" i="22"/>
  <c r="FN16" i="22"/>
  <c r="FC16" i="22"/>
  <c r="FB16" i="22"/>
  <c r="FU13" i="22"/>
  <c r="FT13" i="22"/>
  <c r="GA12" i="22"/>
  <c r="GD11" i="22"/>
  <c r="FK11" i="22"/>
  <c r="FJ11" i="22"/>
  <c r="FD11" i="22"/>
  <c r="GA20" i="22"/>
  <c r="FU20" i="22"/>
  <c r="FM20" i="22"/>
  <c r="FM17" i="22"/>
  <c r="FL17" i="22"/>
  <c r="GF24" i="22"/>
  <c r="HA31" i="22"/>
  <c r="GZ31" i="22"/>
  <c r="GY28" i="22"/>
  <c r="FY7" i="22"/>
  <c r="FX7" i="22"/>
  <c r="HL12" i="22"/>
  <c r="HM12" i="22"/>
  <c r="GF12" i="22"/>
  <c r="GG12" i="22"/>
  <c r="GB21" i="22"/>
  <c r="GC21" i="22"/>
  <c r="FU18" i="22"/>
  <c r="FT18" i="22"/>
  <c r="FK32" i="22"/>
  <c r="FJ32" i="22"/>
  <c r="FK31" i="22"/>
  <c r="FJ31" i="22"/>
  <c r="HI28" i="22"/>
  <c r="HH28" i="22"/>
  <c r="GA28" i="22"/>
  <c r="HM34" i="22"/>
  <c r="GH29" i="22"/>
  <c r="GI29" i="22"/>
  <c r="GH23" i="22"/>
  <c r="GI23" i="22"/>
  <c r="GP23" i="22"/>
  <c r="GQ23" i="22"/>
  <c r="GT22" i="22"/>
  <c r="GU22" i="22"/>
  <c r="GJ21" i="22"/>
  <c r="GK21" i="22"/>
  <c r="GK18" i="22"/>
  <c r="GJ18" i="22"/>
  <c r="GH15" i="22"/>
  <c r="GI15" i="22"/>
  <c r="GY33" i="22"/>
  <c r="GX33" i="22"/>
  <c r="GX16" i="22"/>
  <c r="GY16" i="22"/>
  <c r="FV12" i="22"/>
  <c r="FW12" i="22"/>
  <c r="GZ11" i="22"/>
  <c r="FF9" i="22"/>
  <c r="HI8" i="22"/>
  <c r="HH8" i="22"/>
  <c r="FG21" i="22"/>
  <c r="GE25" i="22"/>
  <c r="FB25" i="22"/>
  <c r="EW22" i="22"/>
  <c r="GA29" i="22"/>
  <c r="GL27" i="22"/>
  <c r="GM27" i="22"/>
  <c r="GM26" i="22"/>
  <c r="GL26" i="22"/>
  <c r="GH17" i="22"/>
  <c r="GI17" i="22"/>
  <c r="GR14" i="22"/>
  <c r="GS14" i="22"/>
  <c r="GM14" i="22"/>
  <c r="GL14" i="22"/>
  <c r="EY10" i="22"/>
  <c r="EX10" i="22"/>
  <c r="HK20" i="22"/>
  <c r="FZ17" i="21"/>
  <c r="GA17" i="21"/>
  <c r="EY24" i="21"/>
  <c r="EX24" i="21"/>
  <c r="GP16" i="21"/>
  <c r="FL16" i="21"/>
  <c r="GF13" i="21"/>
  <c r="FY22" i="21"/>
  <c r="GM17" i="21"/>
  <c r="GE24" i="21"/>
  <c r="FW9" i="21"/>
  <c r="FK23" i="21"/>
  <c r="GL21" i="21"/>
  <c r="GM21" i="21"/>
  <c r="FH17" i="21"/>
  <c r="FI17" i="21"/>
  <c r="FJ14" i="21"/>
  <c r="FK14" i="21"/>
  <c r="EV13" i="21"/>
  <c r="EW13" i="21"/>
  <c r="EY10" i="21"/>
  <c r="GK8" i="21"/>
  <c r="HI17" i="21"/>
  <c r="HJ21" i="21"/>
  <c r="GK23" i="21"/>
  <c r="GE14" i="21"/>
  <c r="GY12" i="21"/>
  <c r="FW10" i="21"/>
  <c r="GK14" i="21"/>
  <c r="FD15" i="21"/>
  <c r="GL26" i="21"/>
  <c r="FV13" i="21"/>
  <c r="FJ7" i="21"/>
  <c r="GZ26" i="21"/>
  <c r="GE26" i="21"/>
  <c r="FI23" i="21"/>
  <c r="GR18" i="21"/>
  <c r="GV11" i="21"/>
  <c r="GW11" i="21"/>
  <c r="GH10" i="21"/>
  <c r="FT10" i="21"/>
  <c r="FU10" i="21"/>
  <c r="FY8" i="21"/>
  <c r="GX19" i="21"/>
  <c r="GY19" i="21"/>
  <c r="FM27" i="21"/>
  <c r="FF27" i="21"/>
  <c r="GO15" i="21"/>
  <c r="HH9" i="21"/>
  <c r="HI9" i="21"/>
  <c r="GV14" i="21"/>
  <c r="FF16" i="21"/>
  <c r="GB22" i="21"/>
  <c r="FQ17" i="21"/>
  <c r="FP17" i="21"/>
  <c r="FD10" i="21"/>
  <c r="FE10" i="21"/>
  <c r="EU17" i="21"/>
  <c r="GR15" i="21"/>
  <c r="GU16" i="21"/>
  <c r="FG14" i="21"/>
  <c r="GA21" i="21"/>
  <c r="GY17" i="21"/>
  <c r="FT25" i="21"/>
  <c r="GY21" i="21"/>
  <c r="GX21" i="21"/>
  <c r="FH21" i="21"/>
  <c r="FI21" i="21"/>
  <c r="EY19" i="21"/>
  <c r="FA16" i="21"/>
  <c r="EV16" i="21"/>
  <c r="FY13" i="21"/>
  <c r="FQ7" i="21"/>
  <c r="FH25" i="21"/>
  <c r="FT16" i="21"/>
  <c r="FU16" i="21"/>
  <c r="FL17" i="21"/>
  <c r="FM17" i="21"/>
  <c r="EV7" i="21"/>
  <c r="FT7" i="21"/>
  <c r="GL27" i="21"/>
  <c r="GO26" i="21"/>
  <c r="FM25" i="21"/>
  <c r="GU23" i="21"/>
  <c r="HB20" i="21"/>
  <c r="GK18" i="21"/>
  <c r="EV17" i="21"/>
  <c r="EW17" i="21"/>
  <c r="FD16" i="21"/>
  <c r="EX15" i="21"/>
  <c r="EY15" i="21"/>
  <c r="FM26" i="21"/>
  <c r="HH7" i="21"/>
  <c r="GP27" i="21"/>
  <c r="EX27" i="21"/>
  <c r="GR25" i="21"/>
  <c r="GZ23" i="21"/>
  <c r="HA23" i="21"/>
  <c r="FD23" i="21"/>
  <c r="GS19" i="21"/>
  <c r="GR19" i="21"/>
  <c r="FI15" i="21"/>
  <c r="FH15" i="21"/>
  <c r="EW12" i="21"/>
  <c r="HF23" i="21"/>
  <c r="HC9" i="21"/>
  <c r="HE17" i="21"/>
  <c r="HH14" i="21"/>
  <c r="FS8" i="21"/>
  <c r="FI26" i="21"/>
  <c r="GV10" i="21"/>
  <c r="FT9" i="21"/>
  <c r="FO15" i="21"/>
  <c r="GI17" i="21"/>
  <c r="EV26" i="21"/>
  <c r="EV12" i="21"/>
  <c r="HH21" i="21"/>
  <c r="GC27" i="21"/>
  <c r="FB27" i="21"/>
  <c r="GG26" i="21"/>
  <c r="HK23" i="21"/>
  <c r="FK21" i="21"/>
  <c r="FT20" i="21"/>
  <c r="FE20" i="21"/>
  <c r="FD20" i="21"/>
  <c r="FY14" i="21"/>
  <c r="GZ13" i="21"/>
  <c r="HA13" i="21"/>
  <c r="HE12" i="21"/>
  <c r="HD12" i="21"/>
  <c r="HL25" i="21"/>
  <c r="HM25" i="21"/>
  <c r="FT19" i="21"/>
  <c r="FF19" i="21"/>
  <c r="FG19" i="21"/>
  <c r="FJ10" i="21"/>
  <c r="GF9" i="21"/>
  <c r="GG9" i="21"/>
  <c r="GB8" i="21"/>
  <c r="GC8" i="21"/>
  <c r="FN27" i="21"/>
  <c r="GS26" i="21"/>
  <c r="GR26" i="21"/>
  <c r="GC26" i="21"/>
  <c r="HA25" i="21"/>
  <c r="FG24" i="21"/>
  <c r="FF24" i="21"/>
  <c r="EW21" i="21"/>
  <c r="GG16" i="21"/>
  <c r="FL15" i="21"/>
  <c r="FM15" i="21"/>
  <c r="FT14" i="21"/>
  <c r="FB9" i="21"/>
  <c r="FC9" i="21"/>
  <c r="FP9" i="21"/>
  <c r="FT21" i="21"/>
  <c r="FR24" i="21"/>
  <c r="GT13" i="21"/>
  <c r="FN14" i="21"/>
  <c r="FY21" i="21"/>
  <c r="EY23" i="21"/>
  <c r="GA10" i="21"/>
  <c r="FA7" i="21"/>
  <c r="FA25" i="21"/>
  <c r="EZ25" i="21"/>
  <c r="HE24" i="21"/>
  <c r="FN24" i="21"/>
  <c r="FO24" i="21"/>
  <c r="EV24" i="21"/>
  <c r="GJ22" i="21"/>
  <c r="GK22" i="21"/>
  <c r="FQ22" i="21"/>
  <c r="FP22" i="21"/>
  <c r="GH21" i="21"/>
  <c r="GI21" i="21"/>
  <c r="FN21" i="21"/>
  <c r="GP20" i="21"/>
  <c r="GC14" i="21"/>
  <c r="GB14" i="21"/>
  <c r="FF10" i="21"/>
  <c r="HE18" i="21"/>
  <c r="FC14" i="12"/>
  <c r="FF17" i="12"/>
  <c r="FM27" i="12"/>
  <c r="FO42" i="12"/>
  <c r="FN42" i="12"/>
  <c r="FO18" i="12"/>
  <c r="FR43" i="12"/>
  <c r="FR33" i="12"/>
  <c r="FY24" i="12"/>
  <c r="FX24" i="12"/>
  <c r="FY20" i="12"/>
  <c r="FZ20" i="12"/>
  <c r="GE33" i="12"/>
  <c r="GD33" i="12"/>
  <c r="GF19" i="12"/>
  <c r="GG19" i="12"/>
  <c r="GG15" i="12"/>
  <c r="GF15" i="12"/>
  <c r="GW44" i="12"/>
  <c r="GV18" i="12"/>
  <c r="GW18" i="12"/>
  <c r="HJ17" i="12"/>
  <c r="HK17" i="12"/>
  <c r="GK44" i="12"/>
  <c r="GJ44" i="12"/>
  <c r="HZ44" i="12" s="1"/>
  <c r="IA44" i="12" s="1"/>
  <c r="GS42" i="12"/>
  <c r="GR42" i="12"/>
  <c r="GJ25" i="12"/>
  <c r="HB9" i="12"/>
  <c r="HC37" i="12"/>
  <c r="HG29" i="12"/>
  <c r="HL9" i="12"/>
  <c r="HL26" i="12"/>
  <c r="HI35" i="12"/>
  <c r="GY29" i="12"/>
  <c r="FE10" i="12"/>
  <c r="GC27" i="12"/>
  <c r="FT30" i="12"/>
  <c r="GN33" i="12"/>
  <c r="GP25" i="12"/>
  <c r="FR10" i="12"/>
  <c r="GG38" i="12"/>
  <c r="FP9" i="12"/>
  <c r="FU26" i="12"/>
  <c r="FO7" i="12"/>
  <c r="GG31" i="12"/>
  <c r="FS25" i="12"/>
  <c r="GJ18" i="12"/>
  <c r="FS22" i="12"/>
  <c r="GF18" i="12"/>
  <c r="GQ35" i="12"/>
  <c r="FF33" i="12"/>
  <c r="GQ36" i="12"/>
  <c r="FV24" i="12"/>
  <c r="EV44" i="12"/>
  <c r="EV40" i="12"/>
  <c r="EW40" i="12"/>
  <c r="EV8" i="12"/>
  <c r="FB32" i="12"/>
  <c r="FP23" i="12"/>
  <c r="GE27" i="12"/>
  <c r="GD27" i="12"/>
  <c r="GE19" i="12"/>
  <c r="GD11" i="12"/>
  <c r="GG7" i="12"/>
  <c r="HB11" i="12"/>
  <c r="HC11" i="12"/>
  <c r="GP32" i="12"/>
  <c r="GQ32" i="12"/>
  <c r="GM32" i="12"/>
  <c r="GL32" i="12"/>
  <c r="GH29" i="12"/>
  <c r="GU28" i="12"/>
  <c r="GT28" i="12"/>
  <c r="GN25" i="12"/>
  <c r="GO25" i="12"/>
  <c r="FQ32" i="12"/>
  <c r="FP32" i="12"/>
  <c r="FP24" i="12"/>
  <c r="FS19" i="12"/>
  <c r="FU8" i="12"/>
  <c r="GF42" i="12"/>
  <c r="GG34" i="12"/>
  <c r="GF34" i="12"/>
  <c r="GF30" i="12"/>
  <c r="GG30" i="12"/>
  <c r="HL21" i="12"/>
  <c r="HM21" i="12"/>
  <c r="HC12" i="12"/>
  <c r="HB12" i="12"/>
  <c r="GJ26" i="12"/>
  <c r="GL25" i="12"/>
  <c r="GM25" i="12"/>
  <c r="HG8" i="12"/>
  <c r="HM18" i="12"/>
  <c r="GQ41" i="12"/>
  <c r="GJ19" i="12"/>
  <c r="FZ25" i="12"/>
  <c r="FM35" i="12"/>
  <c r="FI9" i="12"/>
  <c r="FY30" i="12"/>
  <c r="FG9" i="12"/>
  <c r="GQ22" i="12"/>
  <c r="FN26" i="12"/>
  <c r="GQ34" i="12"/>
  <c r="GJ7" i="12"/>
  <c r="GW8" i="12"/>
  <c r="GX9" i="12"/>
  <c r="FA17" i="12"/>
  <c r="FE23" i="12"/>
  <c r="FH17" i="12"/>
  <c r="FI17" i="12"/>
  <c r="FL44" i="12"/>
  <c r="FM44" i="12"/>
  <c r="FO36" i="12"/>
  <c r="GV34" i="12"/>
  <c r="GW34" i="12"/>
  <c r="GT7" i="12"/>
  <c r="GU7" i="12"/>
  <c r="GR44" i="12"/>
  <c r="GS44" i="12"/>
  <c r="GT44" i="12"/>
  <c r="GU44" i="12"/>
  <c r="GI43" i="12"/>
  <c r="GH43" i="12"/>
  <c r="GS41" i="12"/>
  <c r="GS40" i="12"/>
  <c r="GR39" i="12"/>
  <c r="GS39" i="12"/>
  <c r="GI39" i="12"/>
  <c r="GH39" i="12"/>
  <c r="GM38" i="12"/>
  <c r="GO30" i="12"/>
  <c r="GN30" i="12"/>
  <c r="GI30" i="12"/>
  <c r="GH30" i="12"/>
  <c r="GR28" i="12"/>
  <c r="GS28" i="12"/>
  <c r="GU22" i="12"/>
  <c r="GT22" i="12"/>
  <c r="GR21" i="12"/>
  <c r="GS21" i="12"/>
  <c r="GM14" i="12"/>
  <c r="GL10" i="12"/>
  <c r="GM10" i="12"/>
  <c r="GH8" i="12"/>
  <c r="HL36" i="12"/>
  <c r="HI33" i="12"/>
  <c r="HA9" i="12"/>
  <c r="HI41" i="12"/>
  <c r="HD31" i="12"/>
  <c r="HM39" i="12"/>
  <c r="GG29" i="12"/>
  <c r="GC20" i="12"/>
  <c r="FN29" i="12"/>
  <c r="FQ13" i="12"/>
  <c r="GC9" i="12"/>
  <c r="GS32" i="12"/>
  <c r="EX8" i="12"/>
  <c r="FI16" i="12"/>
  <c r="FM9" i="12"/>
  <c r="GC31" i="12"/>
  <c r="FA20" i="12"/>
  <c r="GW16" i="12"/>
  <c r="FN32" i="12"/>
  <c r="EX20" i="12"/>
  <c r="GW32" i="12"/>
  <c r="FD44" i="12"/>
  <c r="FZ30" i="12"/>
  <c r="GB17" i="12"/>
  <c r="FS8" i="12"/>
  <c r="FR28" i="12"/>
  <c r="FI23" i="12"/>
  <c r="FY17" i="12"/>
  <c r="HJ18" i="12"/>
  <c r="EX17" i="12"/>
  <c r="EY14" i="12"/>
  <c r="EZ43" i="12"/>
  <c r="FB10" i="12"/>
  <c r="FE41" i="12"/>
  <c r="FK18" i="12"/>
  <c r="GG33" i="12"/>
  <c r="HF36" i="12"/>
  <c r="HK29" i="12"/>
  <c r="GT40" i="12"/>
  <c r="GU40" i="12"/>
  <c r="GY40" i="12"/>
  <c r="FL14" i="12"/>
  <c r="GV39" i="12"/>
  <c r="GW39" i="12"/>
  <c r="GN10" i="12"/>
  <c r="FA35" i="12"/>
  <c r="FP34" i="12"/>
  <c r="FS35" i="12"/>
  <c r="EZ15" i="12"/>
  <c r="FM17" i="12"/>
  <c r="FL17" i="12"/>
  <c r="FN21" i="12"/>
  <c r="FO21" i="12"/>
  <c r="HC40" i="12"/>
  <c r="HF23" i="12"/>
  <c r="HE44" i="12"/>
  <c r="HL14" i="12"/>
  <c r="FA28" i="12"/>
  <c r="GI32" i="12"/>
  <c r="FB42" i="12"/>
  <c r="FC34" i="12"/>
  <c r="HI27" i="12"/>
  <c r="HC24" i="12"/>
  <c r="HH21" i="12"/>
  <c r="HA26" i="12"/>
  <c r="GZ29" i="12"/>
  <c r="HI42" i="12"/>
  <c r="EV14" i="12"/>
  <c r="FT32" i="12"/>
  <c r="GT33" i="12"/>
  <c r="GL42" i="12"/>
  <c r="GF25" i="12"/>
  <c r="GI24" i="12"/>
  <c r="FH19" i="12"/>
  <c r="GB13" i="12"/>
  <c r="FA14" i="12"/>
  <c r="EZ14" i="12"/>
  <c r="FI7" i="12"/>
  <c r="FH7" i="12"/>
  <c r="FH22" i="12"/>
  <c r="HC28" i="12"/>
  <c r="HF20" i="12"/>
  <c r="HJ19" i="12"/>
  <c r="HK19" i="12"/>
  <c r="GU34" i="12"/>
  <c r="FC37" i="12"/>
  <c r="FI18" i="12"/>
  <c r="FL32" i="12"/>
  <c r="FM32" i="12"/>
  <c r="FN43" i="12"/>
  <c r="FN34" i="12"/>
  <c r="FO34" i="12"/>
  <c r="FQ43" i="12"/>
  <c r="FQ30" i="12"/>
  <c r="FQ22" i="12"/>
  <c r="FP18" i="12"/>
  <c r="FU7" i="12"/>
  <c r="FT41" i="12"/>
  <c r="FU41" i="12"/>
  <c r="FT27" i="12"/>
  <c r="FX22" i="12"/>
  <c r="FY22" i="12"/>
  <c r="FY15" i="12"/>
  <c r="GD34" i="12"/>
  <c r="GG24" i="12"/>
  <c r="GF24" i="12"/>
  <c r="GF14" i="12"/>
  <c r="GG14" i="12"/>
  <c r="GL31" i="12"/>
  <c r="GM31" i="12"/>
  <c r="HG43" i="12"/>
  <c r="FU38" i="12"/>
  <c r="GC32" i="12"/>
  <c r="GB19" i="12"/>
  <c r="FP26" i="12"/>
  <c r="FK32" i="12"/>
  <c r="GN31" i="12"/>
  <c r="GO31" i="12"/>
  <c r="GQ18" i="12"/>
  <c r="GH15" i="12"/>
  <c r="GN9" i="12"/>
  <c r="GO9" i="12"/>
  <c r="GL9" i="12"/>
  <c r="GX41" i="12"/>
  <c r="GY41" i="12"/>
  <c r="GY36" i="12"/>
  <c r="GX20" i="12"/>
  <c r="GY20" i="12"/>
  <c r="HJ41" i="12"/>
  <c r="GC11" i="12"/>
  <c r="FC33" i="12"/>
  <c r="FR37" i="12"/>
  <c r="FC8" i="12"/>
  <c r="FM15" i="12"/>
  <c r="GD41" i="12"/>
  <c r="GN14" i="12"/>
  <c r="GB25" i="12"/>
  <c r="GY31" i="12"/>
  <c r="GR26" i="12"/>
  <c r="FA40" i="12"/>
  <c r="EZ29" i="12"/>
  <c r="FI34" i="12"/>
  <c r="HL23" i="12"/>
  <c r="HM23" i="12"/>
  <c r="HM22" i="12"/>
  <c r="HA20" i="12"/>
  <c r="GZ20" i="12"/>
  <c r="HI19" i="12"/>
  <c r="HH19" i="12"/>
  <c r="GS18" i="12"/>
  <c r="HE17" i="12"/>
  <c r="HD17" i="12"/>
  <c r="GZ15" i="12"/>
  <c r="HA15" i="12"/>
  <c r="HK14" i="12"/>
  <c r="GV14" i="12"/>
  <c r="GW14" i="12"/>
  <c r="HF11" i="12"/>
  <c r="HG11" i="12"/>
  <c r="GN7" i="12"/>
  <c r="GO7" i="12"/>
  <c r="GM7" i="12"/>
  <c r="GL41" i="12"/>
  <c r="GM41" i="12"/>
  <c r="GJ40" i="12"/>
  <c r="GP33" i="12"/>
  <c r="GQ33" i="12"/>
  <c r="GK32" i="12"/>
  <c r="GJ32" i="12"/>
  <c r="HZ32" i="12" s="1"/>
  <c r="IA32" i="12" s="1"/>
  <c r="FC9" i="12"/>
  <c r="FD22" i="12"/>
  <c r="FE22" i="12"/>
  <c r="FG44" i="12"/>
  <c r="FF44" i="12"/>
  <c r="FM21" i="12"/>
  <c r="FL21" i="12"/>
  <c r="FM12" i="12"/>
  <c r="FQ40" i="12"/>
  <c r="FQ36" i="12"/>
  <c r="FP36" i="12"/>
  <c r="FS26" i="12"/>
  <c r="FT34" i="12"/>
  <c r="FU34" i="12"/>
  <c r="GA37" i="12"/>
  <c r="GB36" i="12"/>
  <c r="GC28" i="12"/>
  <c r="GB15" i="12"/>
  <c r="GE7" i="12"/>
  <c r="GD7" i="12"/>
  <c r="GD38" i="12"/>
  <c r="GV7" i="12"/>
  <c r="GW7" i="12"/>
  <c r="HL43" i="12"/>
  <c r="HM43" i="12"/>
  <c r="HL40" i="12"/>
  <c r="HM40" i="12"/>
  <c r="FL29" i="12"/>
  <c r="FM8" i="12"/>
  <c r="EZ26" i="12"/>
  <c r="FA26" i="12"/>
  <c r="FK44" i="12"/>
  <c r="FJ44" i="12"/>
  <c r="FK35" i="12"/>
  <c r="GR25" i="12"/>
  <c r="GS25" i="12"/>
  <c r="GJ21" i="12"/>
  <c r="GK21" i="12"/>
  <c r="GR20" i="12"/>
  <c r="GS20" i="12"/>
  <c r="GT16" i="12"/>
  <c r="GU16" i="12"/>
  <c r="GK13" i="12"/>
  <c r="GJ13" i="12"/>
  <c r="GP12" i="12"/>
  <c r="GY39" i="12"/>
  <c r="EZ8" i="12"/>
  <c r="FS20" i="12"/>
  <c r="FY8" i="12"/>
  <c r="FT31" i="12"/>
  <c r="FB18" i="12"/>
  <c r="FR23" i="12"/>
  <c r="FB12" i="12"/>
  <c r="FB28" i="12"/>
  <c r="HZ28" i="12" s="1"/>
  <c r="IA28" i="12" s="1"/>
  <c r="EW41" i="12"/>
  <c r="FF38" i="12"/>
  <c r="FF26" i="12"/>
  <c r="FG18" i="12"/>
  <c r="FF14" i="12"/>
  <c r="FG14" i="12"/>
  <c r="FI44" i="12"/>
  <c r="FU19" i="12"/>
  <c r="FT15" i="12"/>
  <c r="FU15" i="12"/>
  <c r="FW12" i="12"/>
  <c r="FY12" i="12"/>
  <c r="FX9" i="12"/>
  <c r="FZ43" i="12"/>
  <c r="GB40" i="12"/>
  <c r="GB29" i="12"/>
  <c r="GB12" i="12"/>
  <c r="GC8" i="12"/>
  <c r="GE39" i="12"/>
  <c r="GD39" i="12"/>
  <c r="GD35" i="12"/>
  <c r="GE35" i="12"/>
  <c r="GE24" i="12"/>
  <c r="GD24" i="12"/>
  <c r="HH44" i="12"/>
  <c r="HI44" i="12"/>
  <c r="HC44" i="12"/>
  <c r="HB44" i="12"/>
  <c r="HD41" i="12"/>
  <c r="HE41" i="12"/>
  <c r="HI39" i="12"/>
  <c r="HH39" i="12"/>
  <c r="HE36" i="12"/>
  <c r="GW36" i="12"/>
  <c r="GV36" i="12"/>
  <c r="HM30" i="12"/>
  <c r="HL30" i="12"/>
  <c r="HD30" i="12"/>
  <c r="HB29" i="12"/>
  <c r="HA24" i="12"/>
  <c r="HG21" i="12"/>
  <c r="HF21" i="12"/>
  <c r="HB17" i="12"/>
  <c r="HH10" i="12"/>
  <c r="HI10" i="12"/>
  <c r="GZ8" i="12"/>
  <c r="HA8" i="12"/>
  <c r="GM44" i="12"/>
  <c r="GL44" i="12"/>
  <c r="FB20" i="12"/>
  <c r="HZ20" i="12" s="1"/>
  <c r="FJ37" i="12"/>
  <c r="HJ27" i="12"/>
  <c r="HK27" i="12"/>
  <c r="GW27" i="12"/>
  <c r="GV27" i="12"/>
  <c r="EW28" i="12"/>
  <c r="EV28" i="12"/>
  <c r="FC30" i="12"/>
  <c r="FE30" i="12"/>
  <c r="FD30" i="12"/>
  <c r="FE27" i="12"/>
  <c r="FD11" i="12"/>
  <c r="FF31" i="12"/>
  <c r="FG31" i="12"/>
  <c r="FG11" i="12"/>
  <c r="FF11" i="12"/>
  <c r="FI15" i="12"/>
  <c r="FN28" i="12"/>
  <c r="FO28" i="12"/>
  <c r="FU25" i="12"/>
  <c r="FV40" i="12"/>
  <c r="FE34" i="12"/>
  <c r="FI29" i="12"/>
  <c r="FH29" i="12"/>
  <c r="HF41" i="12"/>
  <c r="HK8" i="12"/>
  <c r="HJ25" i="12"/>
  <c r="HK25" i="12"/>
  <c r="FK28" i="12"/>
  <c r="FJ28" i="12"/>
  <c r="GY37" i="12"/>
  <c r="EV11" i="12"/>
  <c r="EW11" i="12"/>
  <c r="EY32" i="12"/>
  <c r="EX32" i="12"/>
  <c r="FI27" i="12"/>
  <c r="GX15" i="12"/>
  <c r="EY28" i="12"/>
  <c r="GQ28" i="12"/>
  <c r="EW18" i="12"/>
  <c r="EZ22" i="12"/>
  <c r="FA22" i="12"/>
  <c r="FC41" i="12"/>
  <c r="FC25" i="12"/>
  <c r="FE40" i="12"/>
  <c r="FH35" i="12"/>
  <c r="FI32" i="12"/>
  <c r="FK40" i="12"/>
  <c r="FJ40" i="12"/>
  <c r="FL11" i="12"/>
  <c r="FM11" i="12"/>
  <c r="FZ17" i="12"/>
  <c r="HG44" i="12"/>
  <c r="FF36" i="12"/>
  <c r="FJ20" i="12"/>
  <c r="FG32" i="12"/>
  <c r="GC43" i="12"/>
  <c r="GX12" i="12"/>
  <c r="GB44" i="12"/>
  <c r="GY10" i="12"/>
  <c r="EW34" i="12"/>
  <c r="EY13" i="12"/>
  <c r="EZ24" i="12"/>
  <c r="FB16" i="12"/>
  <c r="FC13" i="12"/>
  <c r="FE42" i="12"/>
  <c r="FD42" i="12"/>
  <c r="FG22" i="12"/>
  <c r="FF22" i="12"/>
  <c r="FI12" i="12"/>
  <c r="FR34" i="12"/>
  <c r="FR27" i="12"/>
  <c r="FW10" i="12"/>
  <c r="FY26" i="12"/>
  <c r="FZ44" i="12"/>
  <c r="GA42" i="12"/>
  <c r="HC23" i="12"/>
  <c r="HB23" i="12"/>
  <c r="GS22" i="12"/>
  <c r="GR22" i="12"/>
  <c r="GX43" i="12"/>
  <c r="GY27" i="12"/>
  <c r="GY25" i="12"/>
  <c r="GX25" i="12"/>
  <c r="GX10" i="12"/>
  <c r="EV43" i="12"/>
  <c r="EW39" i="12"/>
  <c r="EW36" i="12"/>
  <c r="EV33" i="12"/>
  <c r="EY7" i="12"/>
  <c r="EX7" i="12"/>
  <c r="FB15" i="12"/>
  <c r="FW27" i="12"/>
  <c r="GA18" i="12"/>
  <c r="HD7" i="12"/>
  <c r="HE7" i="12"/>
  <c r="HD37" i="12"/>
  <c r="HE37" i="12"/>
  <c r="GW30" i="12"/>
  <c r="GV30" i="12"/>
  <c r="GL29" i="12"/>
  <c r="GM29" i="12"/>
  <c r="GK28" i="12"/>
  <c r="GU27" i="12"/>
  <c r="GT27" i="12"/>
  <c r="GT26" i="12"/>
  <c r="GU26" i="12"/>
  <c r="GQ8" i="12"/>
  <c r="GX34" i="12"/>
  <c r="GY8" i="12"/>
  <c r="GX8" i="12"/>
  <c r="FA30" i="12"/>
  <c r="FE19" i="12"/>
  <c r="FJ12" i="12"/>
  <c r="FK12" i="12"/>
  <c r="FQ29" i="12"/>
  <c r="GA10" i="12"/>
  <c r="GF36" i="12"/>
  <c r="HJ40" i="12"/>
  <c r="GV35" i="12"/>
  <c r="GW35" i="12"/>
  <c r="HD34" i="12"/>
  <c r="HD27" i="12"/>
  <c r="EV39" i="12"/>
  <c r="HF7" i="12"/>
  <c r="GY32" i="12"/>
  <c r="GB33" i="12"/>
  <c r="EV36" i="12"/>
  <c r="GY18" i="12"/>
  <c r="FP11" i="12"/>
  <c r="GG44" i="12"/>
  <c r="FB21" i="12"/>
  <c r="EV31" i="12"/>
  <c r="EV25" i="12"/>
  <c r="FE18" i="12"/>
  <c r="FF7" i="12"/>
  <c r="FI37" i="12"/>
  <c r="FH37" i="12"/>
  <c r="FK7" i="12"/>
  <c r="FK26" i="12"/>
  <c r="FM40" i="12"/>
  <c r="FL40" i="12"/>
  <c r="FM23" i="12"/>
  <c r="FO19" i="12"/>
  <c r="FN19" i="12"/>
  <c r="FN13" i="12"/>
  <c r="FO13" i="12"/>
  <c r="FP38" i="12"/>
  <c r="FQ38" i="12"/>
  <c r="FX14" i="12"/>
  <c r="FZ40" i="12"/>
  <c r="GA40" i="12"/>
  <c r="GE12" i="12"/>
  <c r="EV32" i="12"/>
  <c r="HT32" i="12" s="1"/>
  <c r="FI8" i="12"/>
  <c r="FK24" i="12"/>
  <c r="FP20" i="12"/>
  <c r="HJ30" i="12"/>
  <c r="GC34" i="12"/>
  <c r="GD31" i="12"/>
  <c r="GE31" i="12"/>
  <c r="FG37" i="12"/>
  <c r="HC32" i="12"/>
  <c r="HC25" i="12"/>
  <c r="HB25" i="12"/>
  <c r="HA18" i="12"/>
  <c r="GZ18" i="12"/>
  <c r="HB16" i="12"/>
  <c r="HW15" i="25"/>
  <c r="HW14" i="25"/>
  <c r="IV14" i="25" s="1"/>
  <c r="HW13" i="25"/>
  <c r="IV13" i="25" s="1"/>
  <c r="FK10" i="25"/>
  <c r="HV7" i="25"/>
  <c r="HJ31" i="22"/>
  <c r="HJ30" i="22"/>
  <c r="HK27" i="22"/>
  <c r="HK26" i="22"/>
  <c r="HK26" i="21"/>
  <c r="HJ24" i="21"/>
  <c r="HJ13" i="21"/>
  <c r="HK11" i="21"/>
  <c r="HJ10" i="21"/>
  <c r="HK8" i="21"/>
  <c r="HK37" i="12"/>
  <c r="HJ34" i="12"/>
  <c r="HJ28" i="12"/>
  <c r="HJ23" i="12"/>
  <c r="HK22" i="12"/>
  <c r="HJ16" i="12"/>
  <c r="HJ10" i="12"/>
  <c r="HK9" i="12"/>
  <c r="HD32" i="22"/>
  <c r="HE30" i="22"/>
  <c r="HE28" i="22"/>
  <c r="HD15" i="22"/>
  <c r="HD9" i="22"/>
  <c r="HE26" i="21"/>
  <c r="HD23" i="21"/>
  <c r="EU19" i="21"/>
  <c r="HD35" i="12"/>
  <c r="HD26" i="12"/>
  <c r="HE25" i="12"/>
  <c r="HD20" i="12"/>
  <c r="HE20" i="12"/>
  <c r="HD9" i="12"/>
  <c r="HK14" i="24"/>
  <c r="FC12" i="24"/>
  <c r="HK10" i="24"/>
  <c r="HU13" i="24"/>
  <c r="HS15" i="24"/>
  <c r="HS9" i="24"/>
  <c r="FQ22" i="24"/>
  <c r="FP22" i="24"/>
  <c r="HH21" i="24"/>
  <c r="HI21" i="24"/>
  <c r="FS17" i="24"/>
  <c r="FR17" i="24"/>
  <c r="HE19" i="24"/>
  <c r="HD19" i="24"/>
  <c r="GI19" i="24"/>
  <c r="GH19" i="24"/>
  <c r="FQ19" i="24"/>
  <c r="FP19" i="24"/>
  <c r="HJ18" i="24"/>
  <c r="HK18" i="24"/>
  <c r="HC23" i="24"/>
  <c r="IM23" i="24"/>
  <c r="HB23" i="24"/>
  <c r="GV22" i="24"/>
  <c r="GW22" i="24"/>
  <c r="GE22" i="24"/>
  <c r="GD22" i="24"/>
  <c r="HR12" i="24"/>
  <c r="HS12" i="24"/>
  <c r="FY12" i="24"/>
  <c r="FX12" i="24"/>
  <c r="HQ11" i="24"/>
  <c r="HP11" i="24"/>
  <c r="GA8" i="24"/>
  <c r="FZ8" i="24"/>
  <c r="HP7" i="24"/>
  <c r="HQ7" i="24"/>
  <c r="GA7" i="24"/>
  <c r="AZ24" i="24"/>
  <c r="FK10" i="24"/>
  <c r="FJ10" i="24"/>
  <c r="FK15" i="24"/>
  <c r="FJ15" i="24"/>
  <c r="FK18" i="24"/>
  <c r="IJ18" i="24" s="1"/>
  <c r="FC18" i="24"/>
  <c r="FN15" i="24"/>
  <c r="IK15" i="24" s="1"/>
  <c r="GQ22" i="24"/>
  <c r="FI12" i="24"/>
  <c r="GP19" i="24"/>
  <c r="GQ19" i="24"/>
  <c r="FY19" i="24"/>
  <c r="FX19" i="24"/>
  <c r="HV18" i="24"/>
  <c r="HW18" i="24"/>
  <c r="HR18" i="24"/>
  <c r="FS23" i="24"/>
  <c r="FR23" i="24"/>
  <c r="HT16" i="24"/>
  <c r="HU16" i="24"/>
  <c r="HT10" i="24"/>
  <c r="HU10" i="24"/>
  <c r="HL10" i="24"/>
  <c r="HM10" i="24"/>
  <c r="GG21" i="24"/>
  <c r="GF21" i="24"/>
  <c r="HW20" i="24"/>
  <c r="HV20" i="24"/>
  <c r="HF20" i="24"/>
  <c r="HG20" i="24"/>
  <c r="GW20" i="24"/>
  <c r="GV20" i="24"/>
  <c r="FD13" i="24"/>
  <c r="FE13" i="24"/>
  <c r="GB18" i="24"/>
  <c r="GC18" i="24"/>
  <c r="GO16" i="24"/>
  <c r="GN16" i="24"/>
  <c r="GK14" i="24"/>
  <c r="GJ14" i="24"/>
  <c r="GD14" i="24"/>
  <c r="GE14" i="24"/>
  <c r="IG19" i="24"/>
  <c r="IF19" i="24"/>
  <c r="GT19" i="24"/>
  <c r="GU19" i="24"/>
  <c r="GD19" i="24"/>
  <c r="GE19" i="24"/>
  <c r="FL19" i="24"/>
  <c r="FM19" i="24"/>
  <c r="FT18" i="24"/>
  <c r="FU18" i="24"/>
  <c r="HB21" i="24"/>
  <c r="HC21" i="24"/>
  <c r="FC11" i="24"/>
  <c r="FH11" i="24"/>
  <c r="FI11" i="24"/>
  <c r="FC19" i="24"/>
  <c r="FQ11" i="24"/>
  <c r="GY19" i="24"/>
  <c r="IM18" i="24"/>
  <c r="HJ19" i="24"/>
  <c r="HK19" i="24"/>
  <c r="GM19" i="24"/>
  <c r="GL19" i="24"/>
  <c r="FT19" i="24"/>
  <c r="FU19" i="24"/>
  <c r="HI22" i="24"/>
  <c r="HH22" i="24"/>
  <c r="GA15" i="24"/>
  <c r="FZ15" i="24"/>
  <c r="FS14" i="24"/>
  <c r="FR14" i="24"/>
  <c r="HR13" i="24"/>
  <c r="HS13" i="24"/>
  <c r="HJ13" i="24"/>
  <c r="HK13" i="24"/>
  <c r="FX10" i="24"/>
  <c r="FY10" i="24"/>
  <c r="HT9" i="24"/>
  <c r="HU9" i="24"/>
  <c r="HL9" i="24"/>
  <c r="HM9" i="24"/>
  <c r="HO8" i="24"/>
  <c r="HN8" i="24"/>
  <c r="FT20" i="24"/>
  <c r="FU20" i="24"/>
  <c r="FH20" i="24"/>
  <c r="FI20" i="24"/>
  <c r="FF21" i="24"/>
  <c r="FG21" i="24"/>
  <c r="FC21" i="24"/>
  <c r="FD8" i="24"/>
  <c r="FE8" i="24"/>
  <c r="FC8" i="24"/>
  <c r="FI9" i="24"/>
  <c r="FH9" i="24"/>
  <c r="FG14" i="24"/>
  <c r="FF14" i="24"/>
  <c r="L24" i="24"/>
  <c r="GM13" i="24"/>
  <c r="GL13" i="24"/>
  <c r="GI13" i="24"/>
  <c r="GH13" i="24"/>
  <c r="GE12" i="24"/>
  <c r="GD12" i="24"/>
  <c r="GI12" i="24"/>
  <c r="GH12" i="24"/>
  <c r="GO10" i="24"/>
  <c r="GN10" i="24"/>
  <c r="GF10" i="24"/>
  <c r="GG10" i="24"/>
  <c r="HV11" i="24"/>
  <c r="HW11" i="24"/>
  <c r="IG10" i="24"/>
  <c r="IH10" i="24"/>
  <c r="IF10" i="24"/>
  <c r="II10" i="24"/>
  <c r="FB24" i="24"/>
  <c r="IF14" i="24"/>
  <c r="IH14" i="24"/>
  <c r="IG14" i="24"/>
  <c r="II14" i="24"/>
  <c r="HS18" i="24"/>
  <c r="FD16" i="24"/>
  <c r="GZ19" i="24"/>
  <c r="HA19" i="24"/>
  <c r="HU22" i="24"/>
  <c r="HT22" i="24"/>
  <c r="HO16" i="24"/>
  <c r="HN16" i="24"/>
  <c r="HJ15" i="24"/>
  <c r="HK15" i="24"/>
  <c r="HR14" i="24"/>
  <c r="HS14" i="24"/>
  <c r="FU14" i="24"/>
  <c r="FT14" i="24"/>
  <c r="HL13" i="24"/>
  <c r="HM13" i="24"/>
  <c r="HT12" i="24"/>
  <c r="HU12" i="24"/>
  <c r="HJ21" i="24"/>
  <c r="HK21" i="24"/>
  <c r="GS20" i="24"/>
  <c r="GR20" i="24"/>
  <c r="FC10" i="24"/>
  <c r="FD10" i="24"/>
  <c r="FF12" i="24"/>
  <c r="FG12" i="24"/>
  <c r="FI15" i="24"/>
  <c r="FH15" i="24"/>
  <c r="IJ15" i="24" s="1"/>
  <c r="HM8" i="24"/>
  <c r="IJ23" i="24"/>
  <c r="GQ23" i="24"/>
  <c r="GP23" i="24"/>
  <c r="HO15" i="24"/>
  <c r="HN15" i="24"/>
  <c r="FY8" i="24"/>
  <c r="FX8" i="24"/>
  <c r="FQ7" i="24"/>
  <c r="FP7" i="24"/>
  <c r="GE21" i="24"/>
  <c r="GD21" i="24"/>
  <c r="GJ20" i="24"/>
  <c r="GK20" i="24"/>
  <c r="FC7" i="24"/>
  <c r="FH14" i="24"/>
  <c r="FI14" i="24"/>
  <c r="GD16" i="24"/>
  <c r="GE16" i="24"/>
  <c r="GE9" i="24"/>
  <c r="GD9" i="24"/>
  <c r="GI9" i="24"/>
  <c r="GH9" i="24"/>
  <c r="GZ7" i="24"/>
  <c r="HA7" i="24"/>
  <c r="HD12" i="24"/>
  <c r="HE12" i="24"/>
  <c r="HO14" i="24"/>
  <c r="FC16" i="24"/>
  <c r="FC15" i="24"/>
  <c r="HS16" i="24"/>
  <c r="P24" i="24"/>
  <c r="FP18" i="24"/>
  <c r="GG17" i="24"/>
  <c r="IL17" i="24" s="1"/>
  <c r="H24" i="24"/>
  <c r="FC22" i="24"/>
  <c r="FC20" i="24"/>
  <c r="HK9" i="24"/>
  <c r="GS14" i="24"/>
  <c r="IL14" i="24" s="1"/>
  <c r="FJ20" i="24"/>
  <c r="FL22" i="24"/>
  <c r="FT21" i="24"/>
  <c r="GP18" i="24"/>
  <c r="GZ17" i="24"/>
  <c r="GK12" i="24"/>
  <c r="FZ22" i="24"/>
  <c r="FE10" i="24"/>
  <c r="GR15" i="24"/>
  <c r="IL15" i="24" s="1"/>
  <c r="GO13" i="24"/>
  <c r="GI16" i="24"/>
  <c r="FL9" i="24"/>
  <c r="GO7" i="24"/>
  <c r="GY15" i="24"/>
  <c r="II19" i="24"/>
  <c r="IH19" i="24"/>
  <c r="HJ23" i="24"/>
  <c r="IN23" i="24" s="1"/>
  <c r="HK23" i="24"/>
  <c r="HJ22" i="24"/>
  <c r="HK22" i="24"/>
  <c r="FR22" i="24"/>
  <c r="FS22" i="24"/>
  <c r="FQ16" i="24"/>
  <c r="HM15" i="24"/>
  <c r="HL15" i="24"/>
  <c r="HT14" i="24"/>
  <c r="HU14" i="24"/>
  <c r="HN13" i="24"/>
  <c r="HO13" i="24"/>
  <c r="HM11" i="24"/>
  <c r="HL11" i="24"/>
  <c r="HU7" i="24"/>
  <c r="HT7" i="24"/>
  <c r="HL7" i="24"/>
  <c r="HM7" i="24"/>
  <c r="GH21" i="24"/>
  <c r="GO20" i="24"/>
  <c r="GN20" i="24"/>
  <c r="GI7" i="24"/>
  <c r="GL18" i="24"/>
  <c r="GR18" i="24"/>
  <c r="GS18" i="24"/>
  <c r="GJ13" i="24"/>
  <c r="GK13" i="24"/>
  <c r="GJ8" i="24"/>
  <c r="GK8" i="24"/>
  <c r="GQ8" i="24"/>
  <c r="CF24" i="24"/>
  <c r="HA13" i="24"/>
  <c r="GZ13" i="24"/>
  <c r="GY11" i="24"/>
  <c r="GX11" i="24"/>
  <c r="HD8" i="24"/>
  <c r="HE8" i="24"/>
  <c r="HJ11" i="24"/>
  <c r="HO12" i="24"/>
  <c r="HQ15" i="24"/>
  <c r="HP15" i="24"/>
  <c r="HM12" i="24"/>
  <c r="HL12" i="24"/>
  <c r="HP9" i="24"/>
  <c r="HQ9" i="24"/>
  <c r="HJ8" i="24"/>
  <c r="HK8" i="24"/>
  <c r="HN7" i="24"/>
  <c r="HO7" i="24"/>
  <c r="IF13" i="24"/>
  <c r="IG13" i="24"/>
  <c r="HP13" i="24"/>
  <c r="HQ13" i="24"/>
  <c r="HO11" i="24"/>
  <c r="HN11" i="24"/>
  <c r="HN9" i="24"/>
  <c r="HO9" i="24"/>
  <c r="FC14" i="24"/>
  <c r="ID18" i="24"/>
  <c r="HP12" i="24"/>
  <c r="IF8" i="24"/>
  <c r="HK7" i="24"/>
  <c r="HW13" i="24"/>
  <c r="HW7" i="24"/>
  <c r="IK7" i="24"/>
  <c r="IL21" i="24"/>
  <c r="IN19" i="24"/>
  <c r="IJ13" i="24"/>
  <c r="HV17" i="25"/>
  <c r="IV17" i="25" s="1"/>
  <c r="GV16" i="21"/>
  <c r="HK28" i="22"/>
  <c r="HG41" i="12"/>
  <c r="HT10" i="33"/>
  <c r="HU8" i="33"/>
  <c r="HT13" i="33"/>
  <c r="GF12" i="33"/>
  <c r="GG12" i="33"/>
  <c r="GV11" i="33"/>
  <c r="GW11" i="33"/>
  <c r="GV8" i="33"/>
  <c r="GW8" i="33"/>
  <c r="HD10" i="33"/>
  <c r="HE10" i="33"/>
  <c r="HO13" i="33"/>
  <c r="HN13" i="33"/>
  <c r="FR10" i="33"/>
  <c r="GX12" i="33"/>
  <c r="GC13" i="33"/>
  <c r="HG9" i="33"/>
  <c r="FV8" i="33"/>
  <c r="FW8" i="33"/>
  <c r="FX11" i="33"/>
  <c r="FY11" i="33"/>
  <c r="GM13" i="33"/>
  <c r="GO11" i="33"/>
  <c r="HL12" i="33"/>
  <c r="HM12" i="33"/>
  <c r="HP11" i="33"/>
  <c r="HQ11" i="33"/>
  <c r="GZ13" i="33"/>
  <c r="HS10" i="33"/>
  <c r="FT8" i="33"/>
  <c r="FU8" i="33"/>
  <c r="GF7" i="33"/>
  <c r="GG7" i="33"/>
  <c r="HN12" i="33"/>
  <c r="HO12" i="33"/>
  <c r="HC12" i="33"/>
  <c r="HB12" i="33"/>
  <c r="HC7" i="33"/>
  <c r="HB7" i="33"/>
  <c r="GZ10" i="33"/>
  <c r="HA10" i="33"/>
  <c r="HO9" i="33"/>
  <c r="HN9" i="33"/>
  <c r="HC10" i="33"/>
  <c r="HB10" i="33"/>
  <c r="HQ10" i="33"/>
  <c r="GV7" i="33"/>
  <c r="HN11" i="33"/>
  <c r="HH13" i="33"/>
  <c r="GR12" i="33"/>
  <c r="GA7" i="33"/>
  <c r="FV13" i="33"/>
  <c r="FX12" i="33"/>
  <c r="FZ13" i="33"/>
  <c r="GB7" i="33"/>
  <c r="GD13" i="33"/>
  <c r="GJ8" i="33"/>
  <c r="GT12" i="33"/>
  <c r="GU12" i="33"/>
  <c r="GU13" i="33"/>
  <c r="GT7" i="33"/>
  <c r="GX7" i="33"/>
  <c r="HP12" i="33"/>
  <c r="HQ12" i="33"/>
  <c r="HR11" i="33"/>
  <c r="HM13" i="33"/>
  <c r="HF13" i="33"/>
  <c r="HG13" i="33"/>
  <c r="HF8" i="33"/>
  <c r="HG7" i="33"/>
  <c r="GZ33" i="32"/>
  <c r="GZ30" i="32"/>
  <c r="HA32" i="32"/>
  <c r="HA26" i="32"/>
  <c r="HA18" i="32"/>
  <c r="GZ17" i="32"/>
  <c r="HA14" i="32"/>
  <c r="GZ12" i="32"/>
  <c r="HA19" i="32"/>
  <c r="HA17" i="32"/>
  <c r="GZ10" i="32"/>
  <c r="HA9" i="32"/>
  <c r="HJ33" i="32"/>
  <c r="HJ31" i="32"/>
  <c r="HK30" i="32"/>
  <c r="HK28" i="32"/>
  <c r="HJ28" i="32"/>
  <c r="HJ27" i="32"/>
  <c r="HJ25" i="32"/>
  <c r="HJ23" i="32"/>
  <c r="HK17" i="32"/>
  <c r="HJ9" i="32"/>
  <c r="HK29" i="32"/>
  <c r="HJ22" i="32"/>
  <c r="HJ19" i="32"/>
  <c r="HJ16" i="32"/>
  <c r="HK16" i="32"/>
  <c r="HK14" i="32"/>
  <c r="HJ11" i="32"/>
  <c r="HK11" i="32"/>
  <c r="HK8" i="32"/>
  <c r="HB22" i="12"/>
  <c r="HJ31" i="12"/>
  <c r="HC31" i="12"/>
  <c r="HB31" i="32"/>
  <c r="HC33" i="32"/>
  <c r="HB30" i="32"/>
  <c r="HB23" i="32"/>
  <c r="HB21" i="32"/>
  <c r="HC19" i="32"/>
  <c r="HC17" i="32"/>
  <c r="HC14" i="32"/>
  <c r="HC13" i="32"/>
  <c r="HB11" i="32"/>
  <c r="HB26" i="32"/>
  <c r="HC25" i="32"/>
  <c r="HB19" i="32"/>
  <c r="HB13" i="32"/>
  <c r="HB7" i="32"/>
  <c r="HK16" i="21"/>
  <c r="FK13" i="22"/>
  <c r="FJ13" i="22"/>
  <c r="FR8" i="22"/>
  <c r="FS8" i="22"/>
  <c r="HG21" i="22"/>
  <c r="HF21" i="22"/>
  <c r="GA21" i="22"/>
  <c r="FZ21" i="22"/>
  <c r="GF33" i="22"/>
  <c r="GG33" i="22"/>
  <c r="FX33" i="22"/>
  <c r="FY33" i="22"/>
  <c r="FA32" i="22"/>
  <c r="EZ32" i="22"/>
  <c r="HT32" i="22" s="1"/>
  <c r="HL31" i="22"/>
  <c r="HM31" i="22"/>
  <c r="FC30" i="22"/>
  <c r="FB30" i="22"/>
  <c r="GV27" i="22"/>
  <c r="GW27" i="22"/>
  <c r="FO27" i="22"/>
  <c r="FN27" i="22"/>
  <c r="FQ34" i="22"/>
  <c r="FP34" i="22"/>
  <c r="EZ34" i="22"/>
  <c r="FA34" i="22"/>
  <c r="GO33" i="22"/>
  <c r="GN33" i="22"/>
  <c r="HF15" i="22"/>
  <c r="FK30" i="22"/>
  <c r="GB11" i="22"/>
  <c r="FR19" i="22"/>
  <c r="GY22" i="22"/>
  <c r="FR21" i="22"/>
  <c r="HC15" i="22"/>
  <c r="HL32" i="22"/>
  <c r="HK29" i="22"/>
  <c r="GW29" i="22"/>
  <c r="GX17" i="22"/>
  <c r="FT34" i="22"/>
  <c r="EY13" i="22"/>
  <c r="FX34" i="22"/>
  <c r="FX32" i="22"/>
  <c r="GB32" i="22"/>
  <c r="GO34" i="22"/>
  <c r="FN19" i="22"/>
  <c r="FH23" i="22"/>
  <c r="HE12" i="22"/>
  <c r="HD12" i="22"/>
  <c r="FM10" i="22"/>
  <c r="FL10" i="22"/>
  <c r="FA9" i="22"/>
  <c r="EZ9" i="22"/>
  <c r="FQ8" i="22"/>
  <c r="FP8" i="22"/>
  <c r="HL21" i="22"/>
  <c r="HM21" i="22"/>
  <c r="HE21" i="22"/>
  <c r="HD21" i="22"/>
  <c r="FH21" i="22"/>
  <c r="FI21" i="22"/>
  <c r="HM20" i="22"/>
  <c r="HL20" i="22"/>
  <c r="HG18" i="22"/>
  <c r="HF18" i="22"/>
  <c r="GC18" i="22"/>
  <c r="GB18" i="22"/>
  <c r="FF31" i="22"/>
  <c r="FG31" i="22"/>
  <c r="HL28" i="22"/>
  <c r="HM28" i="22"/>
  <c r="FH28" i="22"/>
  <c r="FI28" i="22"/>
  <c r="GU29" i="22"/>
  <c r="GT29" i="22"/>
  <c r="GH27" i="22"/>
  <c r="GI27" i="22"/>
  <c r="GK27" i="22"/>
  <c r="GJ27" i="22"/>
  <c r="GH20" i="22"/>
  <c r="GI20" i="22"/>
  <c r="GQ19" i="22"/>
  <c r="GP19" i="22"/>
  <c r="GM17" i="22"/>
  <c r="GL17" i="22"/>
  <c r="GK16" i="22"/>
  <c r="GJ16" i="22"/>
  <c r="GN13" i="22"/>
  <c r="GO13" i="22"/>
  <c r="GH10" i="22"/>
  <c r="GI10" i="22"/>
  <c r="GK10" i="22"/>
  <c r="GJ10" i="22"/>
  <c r="FF7" i="22"/>
  <c r="FG7" i="22"/>
  <c r="FO7" i="22"/>
  <c r="FN7" i="22"/>
  <c r="HK15" i="22"/>
  <c r="HJ15" i="22"/>
  <c r="HE11" i="22"/>
  <c r="HD11" i="22"/>
  <c r="HC8" i="22"/>
  <c r="HB8" i="22"/>
  <c r="FW8" i="22"/>
  <c r="FV8" i="22"/>
  <c r="EX19" i="22"/>
  <c r="EY19" i="22"/>
  <c r="GW18" i="22"/>
  <c r="GV18" i="22"/>
  <c r="HG26" i="22"/>
  <c r="HF26" i="22"/>
  <c r="GV26" i="22"/>
  <c r="GW26" i="22"/>
  <c r="HA23" i="22"/>
  <c r="GZ23" i="22"/>
  <c r="GC33" i="22"/>
  <c r="GB33" i="22"/>
  <c r="HI32" i="22"/>
  <c r="HH32" i="22"/>
  <c r="FU32" i="22"/>
  <c r="FT32" i="22"/>
  <c r="FE32" i="22"/>
  <c r="FD32" i="22"/>
  <c r="GJ7" i="22"/>
  <c r="GK7" i="22"/>
  <c r="GU32" i="22"/>
  <c r="GT32" i="22"/>
  <c r="HD22" i="22"/>
  <c r="FG19" i="22"/>
  <c r="FQ11" i="22"/>
  <c r="FY15" i="22"/>
  <c r="GZ32" i="22"/>
  <c r="FT11" i="22"/>
  <c r="HK19" i="22"/>
  <c r="FK27" i="22"/>
  <c r="FC19" i="22"/>
  <c r="GP33" i="22"/>
  <c r="GE18" i="22"/>
  <c r="GT7" i="22"/>
  <c r="EZ33" i="22"/>
  <c r="EV14" i="22"/>
  <c r="EW14" i="22"/>
  <c r="HH13" i="22"/>
  <c r="HI13" i="22"/>
  <c r="HK10" i="22"/>
  <c r="HJ10" i="22"/>
  <c r="HB10" i="22"/>
  <c r="HC10" i="22"/>
  <c r="FP10" i="22"/>
  <c r="FQ10" i="22"/>
  <c r="FL9" i="22"/>
  <c r="FM9" i="22"/>
  <c r="FE9" i="22"/>
  <c r="FD9" i="22"/>
  <c r="FD8" i="22"/>
  <c r="FE8" i="22"/>
  <c r="HA21" i="22"/>
  <c r="GZ21" i="22"/>
  <c r="FM21" i="22"/>
  <c r="FL21" i="22"/>
  <c r="GB19" i="22"/>
  <c r="GC19" i="22"/>
  <c r="FU19" i="22"/>
  <c r="FT19" i="22"/>
  <c r="EV19" i="22"/>
  <c r="EW19" i="22"/>
  <c r="EU19" i="22"/>
  <c r="FA17" i="22"/>
  <c r="EZ17" i="22"/>
  <c r="FQ25" i="22"/>
  <c r="FP25" i="22"/>
  <c r="HF24" i="22"/>
  <c r="HG24" i="22"/>
  <c r="GV24" i="22"/>
  <c r="GW24" i="22"/>
  <c r="GA31" i="22"/>
  <c r="FZ31" i="22"/>
  <c r="FT29" i="22"/>
  <c r="FU29" i="22"/>
  <c r="GC28" i="22"/>
  <c r="GB28" i="22"/>
  <c r="EW28" i="22"/>
  <c r="EV28" i="22"/>
  <c r="GK29" i="22"/>
  <c r="GJ29" i="22"/>
  <c r="GM28" i="22"/>
  <c r="GL28" i="22"/>
  <c r="GS23" i="22"/>
  <c r="GR23" i="22"/>
  <c r="GT10" i="22"/>
  <c r="GU10" i="22"/>
  <c r="GX27" i="22"/>
  <c r="GY27" i="22"/>
  <c r="HK24" i="22"/>
  <c r="FC7" i="22"/>
  <c r="FB7" i="22"/>
  <c r="FS7" i="22"/>
  <c r="FR7" i="22"/>
  <c r="HI16" i="22"/>
  <c r="HH16" i="22"/>
  <c r="HK9" i="22"/>
  <c r="HJ9" i="22"/>
  <c r="GG9" i="22"/>
  <c r="GF9" i="22"/>
  <c r="GE24" i="22"/>
  <c r="GD24" i="22"/>
  <c r="EX24" i="22"/>
  <c r="EY24" i="22"/>
  <c r="GZ33" i="22"/>
  <c r="HA33" i="22"/>
  <c r="FT33" i="22"/>
  <c r="FU33" i="22"/>
  <c r="FL33" i="22"/>
  <c r="FM33" i="22"/>
  <c r="EW33" i="22"/>
  <c r="EV33" i="22"/>
  <c r="GB34" i="22"/>
  <c r="GC34" i="22"/>
  <c r="EW34" i="22"/>
  <c r="EV34" i="22"/>
  <c r="GY12" i="22"/>
  <c r="GX12" i="22"/>
  <c r="EU28" i="22"/>
  <c r="FM25" i="22"/>
  <c r="FL28" i="22"/>
  <c r="GZ34" i="22"/>
  <c r="FF12" i="22"/>
  <c r="FU12" i="22"/>
  <c r="HC27" i="22"/>
  <c r="HA12" i="22"/>
  <c r="EU21" i="22"/>
  <c r="FQ33" i="22"/>
  <c r="FI33" i="22"/>
  <c r="GZ22" i="22"/>
  <c r="FE33" i="22"/>
  <c r="FG24" i="22"/>
  <c r="GU27" i="22"/>
  <c r="FX27" i="22"/>
  <c r="HF33" i="22"/>
  <c r="GB9" i="22"/>
  <c r="GX18" i="22"/>
  <c r="GS10" i="22"/>
  <c r="FR13" i="22"/>
  <c r="HM15" i="22"/>
  <c r="HL15" i="22"/>
  <c r="HB14" i="22"/>
  <c r="HC14" i="22"/>
  <c r="GW13" i="22"/>
  <c r="GV13" i="22"/>
  <c r="HL11" i="22"/>
  <c r="HM11" i="22"/>
  <c r="FO9" i="22"/>
  <c r="FN9" i="22"/>
  <c r="HB21" i="22"/>
  <c r="HC21" i="22"/>
  <c r="FK21" i="22"/>
  <c r="FJ21" i="22"/>
  <c r="GA19" i="22"/>
  <c r="FZ19" i="22"/>
  <c r="HE18" i="22"/>
  <c r="HD18" i="22"/>
  <c r="FV18" i="22"/>
  <c r="FW18" i="22"/>
  <c r="HK17" i="22"/>
  <c r="HJ17" i="22"/>
  <c r="FG17" i="22"/>
  <c r="FF17" i="22"/>
  <c r="FX26" i="22"/>
  <c r="FY26" i="22"/>
  <c r="HM25" i="22"/>
  <c r="HL25" i="22"/>
  <c r="GG25" i="22"/>
  <c r="GF25" i="22"/>
  <c r="FB28" i="22"/>
  <c r="FC28" i="22"/>
  <c r="HI27" i="22"/>
  <c r="HH27" i="22"/>
  <c r="GX32" i="22"/>
  <c r="GY32" i="22"/>
  <c r="GX21" i="22"/>
  <c r="GY21" i="22"/>
  <c r="GE7" i="22"/>
  <c r="GD7" i="22"/>
  <c r="HD16" i="22"/>
  <c r="HE16" i="22"/>
  <c r="FB15" i="22"/>
  <c r="FC15" i="22"/>
  <c r="FG20" i="22"/>
  <c r="FF20" i="22"/>
  <c r="EY20" i="22"/>
  <c r="EX20" i="22"/>
  <c r="HT20" i="22" s="1"/>
  <c r="HF23" i="22"/>
  <c r="HG23" i="22"/>
  <c r="GC23" i="22"/>
  <c r="GB23" i="22"/>
  <c r="FU23" i="22"/>
  <c r="FT23" i="22"/>
  <c r="EW23" i="22"/>
  <c r="EV23" i="22"/>
  <c r="HJ33" i="22"/>
  <c r="HK33" i="22"/>
  <c r="FQ28" i="22"/>
  <c r="FP28" i="22"/>
  <c r="HG27" i="22"/>
  <c r="HF27" i="22"/>
  <c r="FT27" i="22"/>
  <c r="FU27" i="22"/>
  <c r="FG27" i="22"/>
  <c r="FF27" i="22"/>
  <c r="GR27" i="22"/>
  <c r="GS27" i="22"/>
  <c r="GO26" i="22"/>
  <c r="GN26" i="22"/>
  <c r="GH25" i="22"/>
  <c r="GI25" i="22"/>
  <c r="GH14" i="22"/>
  <c r="GI14" i="22"/>
  <c r="GK14" i="22"/>
  <c r="GJ14" i="22"/>
  <c r="GM12" i="22"/>
  <c r="GL12" i="22"/>
  <c r="GS11" i="22"/>
  <c r="GR11" i="22"/>
  <c r="GU11" i="22"/>
  <c r="GT11" i="22"/>
  <c r="GP9" i="22"/>
  <c r="GQ9" i="22"/>
  <c r="GG22" i="22"/>
  <c r="GH8" i="22"/>
  <c r="FT16" i="22"/>
  <c r="EW27" i="22"/>
  <c r="FC20" i="22"/>
  <c r="EY7" i="22"/>
  <c r="HK23" i="22"/>
  <c r="HB7" i="22"/>
  <c r="GC10" i="22"/>
  <c r="FU10" i="22"/>
  <c r="GB22" i="22"/>
  <c r="EZ27" i="22"/>
  <c r="FG10" i="22"/>
  <c r="FX23" i="22"/>
  <c r="FM16" i="22"/>
  <c r="FQ23" i="22"/>
  <c r="GO9" i="22"/>
  <c r="GQ26" i="22"/>
  <c r="EZ28" i="22"/>
  <c r="FE10" i="22"/>
  <c r="FD10" i="22"/>
  <c r="HL9" i="22"/>
  <c r="HM9" i="22"/>
  <c r="HA20" i="22"/>
  <c r="GZ20" i="22"/>
  <c r="FW19" i="22"/>
  <c r="FV19" i="22"/>
  <c r="HG17" i="22"/>
  <c r="HF17" i="22"/>
  <c r="GW17" i="22"/>
  <c r="GV17" i="22"/>
  <c r="FM26" i="22"/>
  <c r="FL26" i="22"/>
  <c r="HH25" i="22"/>
  <c r="HI25" i="22"/>
  <c r="HJ32" i="22"/>
  <c r="HK32" i="22"/>
  <c r="FF32" i="22"/>
  <c r="FG32" i="22"/>
  <c r="GG31" i="22"/>
  <c r="GF31" i="22"/>
  <c r="FQ31" i="22"/>
  <c r="FP31" i="22"/>
  <c r="FH31" i="22"/>
  <c r="FI31" i="22"/>
  <c r="FA31" i="22"/>
  <c r="EZ31" i="22"/>
  <c r="HM30" i="22"/>
  <c r="HL30" i="22"/>
  <c r="HF30" i="22"/>
  <c r="HG30" i="22"/>
  <c r="GW30" i="22"/>
  <c r="GV30" i="22"/>
  <c r="GA30" i="22"/>
  <c r="FZ30" i="22"/>
  <c r="HI29" i="22"/>
  <c r="HH29" i="22"/>
  <c r="GZ29" i="22"/>
  <c r="HA29" i="22"/>
  <c r="GB29" i="22"/>
  <c r="GC29" i="22"/>
  <c r="FO29" i="22"/>
  <c r="FN29" i="22"/>
  <c r="HC28" i="22"/>
  <c r="HB28" i="22"/>
  <c r="GE28" i="22"/>
  <c r="GD28" i="22"/>
  <c r="FG28" i="22"/>
  <c r="FF28" i="22"/>
  <c r="HU30" i="22"/>
  <c r="GN24" i="22"/>
  <c r="GL16" i="22"/>
  <c r="GL33" i="22"/>
  <c r="GM30" i="22"/>
  <c r="HH9" i="22"/>
  <c r="HI9" i="22"/>
  <c r="HM8" i="22"/>
  <c r="HL8" i="22"/>
  <c r="FV26" i="22"/>
  <c r="FW26" i="22"/>
  <c r="GG30" i="22"/>
  <c r="GF30" i="22"/>
  <c r="GI34" i="22"/>
  <c r="GH34" i="22"/>
  <c r="GK30" i="22"/>
  <c r="GJ30" i="22"/>
  <c r="GR12" i="22"/>
  <c r="GS12" i="22"/>
  <c r="GM8" i="22"/>
  <c r="GJ31" i="22"/>
  <c r="GK31" i="22"/>
  <c r="GU25" i="22"/>
  <c r="GT25" i="22"/>
  <c r="GJ17" i="22"/>
  <c r="GK17" i="22"/>
  <c r="GU14" i="22"/>
  <c r="GT14" i="22"/>
  <c r="GX14" i="22"/>
  <c r="GU13" i="22"/>
  <c r="GW9" i="22"/>
  <c r="GV9" i="22"/>
  <c r="FS23" i="22"/>
  <c r="FR23" i="22"/>
  <c r="FG33" i="22"/>
  <c r="FF33" i="22"/>
  <c r="GV31" i="22"/>
  <c r="GW31" i="22"/>
  <c r="EY30" i="22"/>
  <c r="EX30" i="22"/>
  <c r="FI29" i="22"/>
  <c r="FH29" i="22"/>
  <c r="HM27" i="22"/>
  <c r="HL27" i="22"/>
  <c r="FB34" i="22"/>
  <c r="FC34" i="22"/>
  <c r="GX15" i="21"/>
  <c r="GY15" i="21"/>
  <c r="GC15" i="21"/>
  <c r="HG25" i="21"/>
  <c r="GZ16" i="21"/>
  <c r="HD22" i="21"/>
  <c r="GF18" i="21"/>
  <c r="HV18" i="21" s="1"/>
  <c r="GE7" i="21"/>
  <c r="EX22" i="21"/>
  <c r="HE16" i="21"/>
  <c r="HI13" i="21"/>
  <c r="GS21" i="21"/>
  <c r="EW15" i="21"/>
  <c r="HB12" i="21"/>
  <c r="HL16" i="21"/>
  <c r="FY20" i="21"/>
  <c r="FI27" i="21"/>
  <c r="GT11" i="21"/>
  <c r="FO20" i="21"/>
  <c r="HK15" i="21"/>
  <c r="GC13" i="21"/>
  <c r="GP22" i="21"/>
  <c r="FK20" i="21"/>
  <c r="FU13" i="21"/>
  <c r="GK17" i="21"/>
  <c r="FS13" i="21"/>
  <c r="FS17" i="21"/>
  <c r="GE13" i="21"/>
  <c r="EW11" i="21"/>
  <c r="HF9" i="21"/>
  <c r="GQ25" i="21"/>
  <c r="FT17" i="21"/>
  <c r="FW21" i="21"/>
  <c r="HM27" i="21"/>
  <c r="HG27" i="21"/>
  <c r="HC25" i="21"/>
  <c r="GN25" i="21"/>
  <c r="HI20" i="21"/>
  <c r="EU10" i="21"/>
  <c r="HB17" i="21"/>
  <c r="HK14" i="21"/>
  <c r="HA22" i="21"/>
  <c r="GJ27" i="21"/>
  <c r="FS11" i="21"/>
  <c r="HC23" i="21"/>
  <c r="HE19" i="21"/>
  <c r="GI20" i="21"/>
  <c r="HC24" i="21"/>
  <c r="GH14" i="21"/>
  <c r="FK27" i="21"/>
  <c r="GV13" i="21"/>
  <c r="GE23" i="21"/>
  <c r="FZ11" i="21"/>
  <c r="FJ17" i="21"/>
  <c r="FK8" i="21"/>
  <c r="GO12" i="21"/>
  <c r="GT22" i="21"/>
  <c r="GN27" i="21"/>
  <c r="FO9" i="21"/>
  <c r="HF12" i="21"/>
  <c r="HG20" i="21"/>
  <c r="EV22" i="21"/>
  <c r="FI18" i="21"/>
  <c r="GZ20" i="21"/>
  <c r="HH25" i="21"/>
  <c r="HJ20" i="21"/>
  <c r="GV9" i="21"/>
  <c r="FK22" i="21"/>
  <c r="FB22" i="21"/>
  <c r="FV25" i="21"/>
  <c r="GW27" i="21"/>
  <c r="GM16" i="21"/>
  <c r="GY24" i="21"/>
  <c r="GR13" i="21"/>
  <c r="EX8" i="21"/>
  <c r="HK25" i="21"/>
  <c r="GX11" i="21"/>
  <c r="FO11" i="21"/>
  <c r="HL13" i="21"/>
  <c r="HM10" i="21"/>
  <c r="FD14" i="21"/>
  <c r="GT26" i="21"/>
  <c r="HG13" i="21"/>
  <c r="HJ12" i="21"/>
  <c r="FW7" i="21"/>
  <c r="FV7" i="21"/>
  <c r="GZ27" i="21"/>
  <c r="HA27" i="21"/>
  <c r="FW26" i="21"/>
  <c r="FV26" i="21"/>
  <c r="GO24" i="21"/>
  <c r="GN24" i="21"/>
  <c r="HL19" i="21"/>
  <c r="HM19" i="21"/>
  <c r="FP19" i="21"/>
  <c r="FQ19" i="21"/>
  <c r="FH19" i="21"/>
  <c r="FI19" i="21"/>
  <c r="HI18" i="21"/>
  <c r="HH18" i="21"/>
  <c r="GO17" i="21"/>
  <c r="GN17" i="21"/>
  <c r="GG17" i="21"/>
  <c r="GF17" i="21"/>
  <c r="GI16" i="21"/>
  <c r="GH16" i="21"/>
  <c r="FJ16" i="21"/>
  <c r="FK16" i="21"/>
  <c r="HF15" i="21"/>
  <c r="HG15" i="21"/>
  <c r="GV15" i="21"/>
  <c r="GW15" i="21"/>
  <c r="FY15" i="21"/>
  <c r="FX15" i="21"/>
  <c r="FQ12" i="21"/>
  <c r="FP12" i="21"/>
  <c r="FH12" i="21"/>
  <c r="FI12" i="21"/>
  <c r="HE11" i="21"/>
  <c r="HD11" i="21"/>
  <c r="GD11" i="21"/>
  <c r="GE11" i="21"/>
  <c r="FV11" i="21"/>
  <c r="FW11" i="21"/>
  <c r="EZ11" i="21"/>
  <c r="FA11" i="21"/>
  <c r="HE10" i="21"/>
  <c r="HD10" i="21"/>
  <c r="GY13" i="21"/>
  <c r="GX13" i="21"/>
  <c r="GR7" i="21"/>
  <c r="GS7" i="21"/>
  <c r="HI16" i="21"/>
  <c r="HI11" i="21"/>
  <c r="EU21" i="21"/>
  <c r="GA16" i="21"/>
  <c r="GW8" i="21"/>
  <c r="FA24" i="21"/>
  <c r="FZ26" i="21"/>
  <c r="FB10" i="21"/>
  <c r="FC13" i="21"/>
  <c r="HM8" i="21"/>
  <c r="HA19" i="21"/>
  <c r="HJ27" i="21"/>
  <c r="FJ11" i="21"/>
  <c r="FF25" i="21"/>
  <c r="GP23" i="21"/>
  <c r="FH24" i="21"/>
  <c r="GD25" i="21"/>
  <c r="GN18" i="21"/>
  <c r="HF26" i="21"/>
  <c r="HE8" i="21"/>
  <c r="FC20" i="21"/>
  <c r="FF20" i="21"/>
  <c r="FF13" i="21"/>
  <c r="EY13" i="21"/>
  <c r="FI7" i="21"/>
  <c r="FH7" i="21"/>
  <c r="EV27" i="21"/>
  <c r="EW27" i="21"/>
  <c r="GQ26" i="21"/>
  <c r="GP26" i="21"/>
  <c r="FT26" i="21"/>
  <c r="FU26" i="21"/>
  <c r="GG22" i="21"/>
  <c r="GF22" i="21"/>
  <c r="FI22" i="21"/>
  <c r="FH22" i="21"/>
  <c r="EZ22" i="21"/>
  <c r="FA22" i="21"/>
  <c r="FL21" i="21"/>
  <c r="FM21" i="21"/>
  <c r="FZ20" i="21"/>
  <c r="GA20" i="21"/>
  <c r="FR20" i="21"/>
  <c r="FS20" i="21"/>
  <c r="GU17" i="21"/>
  <c r="GT17" i="21"/>
  <c r="GE17" i="21"/>
  <c r="GD17" i="21"/>
  <c r="FW17" i="21"/>
  <c r="FV17" i="21"/>
  <c r="FA17" i="21"/>
  <c r="EZ17" i="21"/>
  <c r="HT17" i="21"/>
  <c r="HD15" i="21"/>
  <c r="HE15" i="21"/>
  <c r="GE15" i="21"/>
  <c r="GD15" i="21"/>
  <c r="GP14" i="21"/>
  <c r="GQ14" i="21"/>
  <c r="EY14" i="21"/>
  <c r="EX14" i="21"/>
  <c r="HD13" i="21"/>
  <c r="HE13" i="21"/>
  <c r="HX13" i="21" s="1"/>
  <c r="FQ13" i="21"/>
  <c r="FP13" i="21"/>
  <c r="FW27" i="21"/>
  <c r="FV27" i="21"/>
  <c r="FP27" i="21"/>
  <c r="FQ27" i="21"/>
  <c r="GV26" i="21"/>
  <c r="GW26" i="21"/>
  <c r="FO25" i="21"/>
  <c r="FN25" i="21"/>
  <c r="GJ24" i="21"/>
  <c r="GK24" i="21"/>
  <c r="GD22" i="21"/>
  <c r="GE22" i="21"/>
  <c r="HI19" i="21"/>
  <c r="HH19" i="21"/>
  <c r="FE18" i="21"/>
  <c r="FD18" i="21"/>
  <c r="GS17" i="21"/>
  <c r="GR17" i="21"/>
  <c r="FV16" i="21"/>
  <c r="FW16" i="21"/>
  <c r="FN16" i="21"/>
  <c r="FO16" i="21"/>
  <c r="HC15" i="21"/>
  <c r="HB15" i="21"/>
  <c r="GN14" i="21"/>
  <c r="GO14" i="21"/>
  <c r="FT12" i="21"/>
  <c r="FU12" i="21"/>
  <c r="FE12" i="21"/>
  <c r="FD12" i="21"/>
  <c r="FS10" i="21"/>
  <c r="FR10" i="21"/>
  <c r="GZ8" i="21"/>
  <c r="HA8" i="21"/>
  <c r="HX8" i="21" s="1"/>
  <c r="FU8" i="21"/>
  <c r="FT8" i="21"/>
  <c r="FF8" i="21"/>
  <c r="FG8" i="21"/>
  <c r="GX26" i="21"/>
  <c r="GY26" i="21"/>
  <c r="GX22" i="21"/>
  <c r="GY22" i="21"/>
  <c r="FX12" i="21"/>
  <c r="HA14" i="21"/>
  <c r="GG21" i="21"/>
  <c r="GE16" i="21"/>
  <c r="HG7" i="21"/>
  <c r="GP11" i="21"/>
  <c r="HI22" i="21"/>
  <c r="HB18" i="21"/>
  <c r="HF14" i="21"/>
  <c r="HG17" i="21"/>
  <c r="HH8" i="21"/>
  <c r="EX25" i="21"/>
  <c r="FD19" i="21"/>
  <c r="FZ25" i="21"/>
  <c r="FC25" i="21"/>
  <c r="GL11" i="21"/>
  <c r="GE12" i="21"/>
  <c r="FM18" i="21"/>
  <c r="GH27" i="21"/>
  <c r="EY16" i="21"/>
  <c r="HT16" i="21" s="1"/>
  <c r="GE27" i="21"/>
  <c r="EZ12" i="21"/>
  <c r="HJ17" i="21"/>
  <c r="EV9" i="21"/>
  <c r="H29" i="21"/>
  <c r="GM25" i="21"/>
  <c r="GL25" i="21"/>
  <c r="HD21" i="21"/>
  <c r="HE21" i="21"/>
  <c r="HM20" i="21"/>
  <c r="HL20" i="21"/>
  <c r="GS20" i="21"/>
  <c r="GR20" i="21"/>
  <c r="GK20" i="21"/>
  <c r="GJ20" i="21"/>
  <c r="FV20" i="21"/>
  <c r="FW20" i="21"/>
  <c r="FI20" i="21"/>
  <c r="FH20" i="21"/>
  <c r="FE17" i="21"/>
  <c r="FD17" i="21"/>
  <c r="GI15" i="21"/>
  <c r="GH15" i="21"/>
  <c r="FR14" i="21"/>
  <c r="FS14" i="21"/>
  <c r="FL13" i="21"/>
  <c r="FM13" i="21"/>
  <c r="FH11" i="21"/>
  <c r="FI11" i="21"/>
  <c r="GN10" i="21"/>
  <c r="GO10" i="21"/>
  <c r="FA10" i="21"/>
  <c r="EZ10" i="21"/>
  <c r="FD8" i="21"/>
  <c r="FE8" i="21"/>
  <c r="EU18" i="21"/>
  <c r="EX35" i="12"/>
  <c r="EX15" i="12"/>
  <c r="EV24" i="12"/>
  <c r="EW24" i="12"/>
  <c r="EZ31" i="12"/>
  <c r="FA31" i="12"/>
  <c r="FO37" i="12"/>
  <c r="FN37" i="12"/>
  <c r="FR24" i="12"/>
  <c r="FS24" i="12"/>
  <c r="FW26" i="12"/>
  <c r="FV26" i="12"/>
  <c r="FZ35" i="12"/>
  <c r="GA35" i="12"/>
  <c r="GD30" i="12"/>
  <c r="GE30" i="12"/>
  <c r="GE22" i="12"/>
  <c r="GD22" i="12"/>
  <c r="FK39" i="12"/>
  <c r="FJ21" i="12"/>
  <c r="FK13" i="12"/>
  <c r="FD31" i="12"/>
  <c r="FA39" i="12"/>
  <c r="GZ43" i="12"/>
  <c r="FZ8" i="12"/>
  <c r="EZ21" i="12"/>
  <c r="FQ14" i="12"/>
  <c r="GC22" i="12"/>
  <c r="FY13" i="12"/>
  <c r="GA14" i="12"/>
  <c r="FD15" i="12"/>
  <c r="EV29" i="12"/>
  <c r="FW32" i="12"/>
  <c r="GY28" i="12"/>
  <c r="FB19" i="12"/>
  <c r="HZ19" i="12" s="1"/>
  <c r="IA19" i="12" s="1"/>
  <c r="EW21" i="12"/>
  <c r="EX21" i="12"/>
  <c r="HL7" i="12"/>
  <c r="FZ22" i="12"/>
  <c r="HF38" i="12"/>
  <c r="HB35" i="12"/>
  <c r="GY7" i="12"/>
  <c r="FU35" i="12"/>
  <c r="EW13" i="12"/>
  <c r="GT17" i="12"/>
  <c r="GH12" i="12"/>
  <c r="GX19" i="12"/>
  <c r="GE26" i="12"/>
  <c r="FT14" i="12"/>
  <c r="GU11" i="12"/>
  <c r="EV12" i="12"/>
  <c r="EX43" i="12"/>
  <c r="FM25" i="12"/>
  <c r="FL25" i="12"/>
  <c r="GE13" i="12"/>
  <c r="GD13" i="12"/>
  <c r="L45" i="12"/>
  <c r="EZ37" i="12"/>
  <c r="FA37" i="12"/>
  <c r="FD7" i="12"/>
  <c r="FE7" i="12"/>
  <c r="FP12" i="12"/>
  <c r="FQ12" i="12"/>
  <c r="FX43" i="12"/>
  <c r="FY43" i="12"/>
  <c r="GB18" i="12"/>
  <c r="GC18" i="12"/>
  <c r="GG22" i="12"/>
  <c r="GF22" i="12"/>
  <c r="GN12" i="12"/>
  <c r="GO12" i="12"/>
  <c r="GP9" i="12"/>
  <c r="GQ9" i="12"/>
  <c r="EU8" i="12"/>
  <c r="EU42" i="12"/>
  <c r="FB17" i="12"/>
  <c r="HZ17" i="12" s="1"/>
  <c r="IA17" i="12" s="1"/>
  <c r="EV7" i="12"/>
  <c r="EY39" i="12"/>
  <c r="FE37" i="12"/>
  <c r="EX11" i="12"/>
  <c r="GB16" i="12"/>
  <c r="FE13" i="12"/>
  <c r="GI16" i="12"/>
  <c r="FJ41" i="12"/>
  <c r="FW15" i="12"/>
  <c r="GY24" i="12"/>
  <c r="GC42" i="12"/>
  <c r="FS32" i="12"/>
  <c r="HI43" i="12"/>
  <c r="GL13" i="12"/>
  <c r="FU33" i="12"/>
  <c r="GB38" i="12"/>
  <c r="HI28" i="12"/>
  <c r="FB29" i="12"/>
  <c r="HZ29" i="12" s="1"/>
  <c r="IA29" i="12" s="1"/>
  <c r="HL28" i="12"/>
  <c r="HM34" i="12"/>
  <c r="GV29" i="12"/>
  <c r="FV11" i="12"/>
  <c r="FR40" i="12"/>
  <c r="FP39" i="12"/>
  <c r="GA31" i="12"/>
  <c r="FG39" i="12"/>
  <c r="EW19" i="12"/>
  <c r="EY27" i="12"/>
  <c r="GJ10" i="12"/>
  <c r="GC30" i="12"/>
  <c r="GE20" i="12"/>
  <c r="FA23" i="12"/>
  <c r="FD21" i="12"/>
  <c r="GM17" i="12"/>
  <c r="FF27" i="12"/>
  <c r="FG27" i="12"/>
  <c r="FO15" i="12"/>
  <c r="FN15" i="12"/>
  <c r="GE15" i="12"/>
  <c r="GD15" i="12"/>
  <c r="HK26" i="12"/>
  <c r="HJ26" i="12"/>
  <c r="HA19" i="12"/>
  <c r="GZ19" i="12"/>
  <c r="HF17" i="12"/>
  <c r="HG17" i="12"/>
  <c r="HH16" i="12"/>
  <c r="HI16" i="12"/>
  <c r="HB15" i="12"/>
  <c r="HC15" i="12"/>
  <c r="GO32" i="12"/>
  <c r="GN32" i="12"/>
  <c r="GS30" i="12"/>
  <c r="GR30" i="12"/>
  <c r="GN20" i="12"/>
  <c r="GO20" i="12"/>
  <c r="FK16" i="12"/>
  <c r="FL13" i="12"/>
  <c r="FI25" i="12"/>
  <c r="FL20" i="12"/>
  <c r="FV31" i="12"/>
  <c r="FH13" i="12"/>
  <c r="HK15" i="12"/>
  <c r="HK42" i="12"/>
  <c r="HK38" i="12"/>
  <c r="HK24" i="12"/>
  <c r="GA23" i="12"/>
  <c r="FZ23" i="12"/>
  <c r="GA26" i="12"/>
  <c r="FZ26" i="12"/>
  <c r="EV9" i="12"/>
  <c r="EW9" i="12"/>
  <c r="FO44" i="12"/>
  <c r="FN44" i="12"/>
  <c r="HU44" i="12" s="1"/>
  <c r="FP35" i="12"/>
  <c r="FQ35" i="12"/>
  <c r="FU39" i="12"/>
  <c r="FT39" i="12"/>
  <c r="FT20" i="12"/>
  <c r="FU20" i="12"/>
  <c r="FW42" i="12"/>
  <c r="FV42" i="12"/>
  <c r="FW38" i="12"/>
  <c r="FV38" i="12"/>
  <c r="FV30" i="12"/>
  <c r="FW30" i="12"/>
  <c r="FX41" i="12"/>
  <c r="FY41" i="12"/>
  <c r="GG32" i="12"/>
  <c r="GF32" i="12"/>
  <c r="GF10" i="12"/>
  <c r="GG10" i="12"/>
  <c r="HA7" i="12"/>
  <c r="GZ7" i="12"/>
  <c r="HG40" i="12"/>
  <c r="HF40" i="12"/>
  <c r="HD33" i="12"/>
  <c r="HE33" i="12"/>
  <c r="HH31" i="12"/>
  <c r="HI31" i="12"/>
  <c r="GZ31" i="12"/>
  <c r="HA31" i="12"/>
  <c r="HK20" i="12"/>
  <c r="HJ20" i="12"/>
  <c r="GI42" i="12"/>
  <c r="GH42" i="12"/>
  <c r="GU41" i="12"/>
  <c r="GT41" i="12"/>
  <c r="GK36" i="12"/>
  <c r="GJ36" i="12"/>
  <c r="GJ12" i="12"/>
  <c r="GK12" i="12"/>
  <c r="GR8" i="12"/>
  <c r="GS8" i="12"/>
  <c r="EU34" i="12"/>
  <c r="HK39" i="12"/>
  <c r="FF35" i="12"/>
  <c r="FC27" i="12"/>
  <c r="EU7" i="12"/>
  <c r="H45" i="12"/>
  <c r="EW42" i="12"/>
  <c r="AZ45" i="12"/>
  <c r="EY11" i="12"/>
  <c r="FZ11" i="12"/>
  <c r="GF28" i="12"/>
  <c r="GG21" i="12"/>
  <c r="FD33" i="12"/>
  <c r="FS9" i="12"/>
  <c r="EV26" i="12"/>
  <c r="FU36" i="12"/>
  <c r="FT43" i="12"/>
  <c r="GQ11" i="12"/>
  <c r="GE8" i="12"/>
  <c r="HT8" i="12"/>
  <c r="FA41" i="12"/>
  <c r="FR13" i="12"/>
  <c r="HB30" i="12"/>
  <c r="HX30" i="12" s="1"/>
  <c r="FK31" i="12"/>
  <c r="FJ27" i="12"/>
  <c r="EY25" i="12"/>
  <c r="FI24" i="12"/>
  <c r="GL23" i="12"/>
  <c r="FR38" i="12"/>
  <c r="FM42" i="12"/>
  <c r="FC36" i="12"/>
  <c r="FB36" i="12"/>
  <c r="FL28" i="12"/>
  <c r="FM28" i="12"/>
  <c r="FL24" i="12"/>
  <c r="FM24" i="12"/>
  <c r="FO30" i="12"/>
  <c r="FN30" i="12"/>
  <c r="FO22" i="12"/>
  <c r="FN22" i="12"/>
  <c r="FP7" i="12"/>
  <c r="FQ7" i="12"/>
  <c r="FP15" i="12"/>
  <c r="FQ15" i="12"/>
  <c r="FR7" i="12"/>
  <c r="FS7" i="12"/>
  <c r="GF23" i="12"/>
  <c r="GG23" i="12"/>
  <c r="HK43" i="12"/>
  <c r="HJ43" i="12"/>
  <c r="HE40" i="12"/>
  <c r="HD40" i="12"/>
  <c r="GV31" i="12"/>
  <c r="GW31" i="12"/>
  <c r="HH17" i="12"/>
  <c r="HI17" i="12"/>
  <c r="GQ44" i="12"/>
  <c r="GP44" i="12"/>
  <c r="GP16" i="12"/>
  <c r="GQ16" i="12"/>
  <c r="GT14" i="12"/>
  <c r="GU14" i="12"/>
  <c r="FR21" i="12"/>
  <c r="FC39" i="12"/>
  <c r="EU39" i="12"/>
  <c r="FC35" i="12"/>
  <c r="FB35" i="12"/>
  <c r="HZ35" i="12" s="1"/>
  <c r="IA35" i="12" s="1"/>
  <c r="FB31" i="12"/>
  <c r="EU31" i="12"/>
  <c r="FE17" i="12"/>
  <c r="FD17" i="12"/>
  <c r="FF13" i="12"/>
  <c r="FG13" i="12"/>
  <c r="FH36" i="12"/>
  <c r="FI36" i="12"/>
  <c r="FJ23" i="12"/>
  <c r="FK23" i="12"/>
  <c r="FM38" i="12"/>
  <c r="FL38" i="12"/>
  <c r="FY31" i="12"/>
  <c r="FX31" i="12"/>
  <c r="FY27" i="12"/>
  <c r="FX27" i="12"/>
  <c r="FX23" i="12"/>
  <c r="FY23" i="12"/>
  <c r="FX19" i="12"/>
  <c r="FY19" i="12"/>
  <c r="GA7" i="12"/>
  <c r="FZ7" i="12"/>
  <c r="GE44" i="12"/>
  <c r="GD44" i="12"/>
  <c r="GE40" i="12"/>
  <c r="GD40" i="12"/>
  <c r="GD14" i="12"/>
  <c r="GE14" i="12"/>
  <c r="GG16" i="12"/>
  <c r="GF16" i="12"/>
  <c r="HA35" i="12"/>
  <c r="GZ35" i="12"/>
  <c r="HC34" i="12"/>
  <c r="HB34" i="12"/>
  <c r="EV20" i="12"/>
  <c r="HT20" i="12" s="1"/>
  <c r="FN8" i="12"/>
  <c r="GB37" i="12"/>
  <c r="FR31" i="12"/>
  <c r="FW19" i="12"/>
  <c r="EU19" i="12"/>
  <c r="GU9" i="12"/>
  <c r="GB26" i="12"/>
  <c r="FB11" i="12"/>
  <c r="FA25" i="12"/>
  <c r="FS17" i="12"/>
  <c r="CF45" i="12"/>
  <c r="GA13" i="12"/>
  <c r="FI20" i="12"/>
  <c r="GG26" i="12"/>
  <c r="GI10" i="12"/>
  <c r="GB39" i="12"/>
  <c r="FB43" i="12"/>
  <c r="HZ43" i="12" s="1"/>
  <c r="IA43" i="12" s="1"/>
  <c r="GJ20" i="12"/>
  <c r="FP27" i="12"/>
  <c r="GC41" i="12"/>
  <c r="GM11" i="12"/>
  <c r="HK36" i="12"/>
  <c r="GB10" i="12"/>
  <c r="GW38" i="12"/>
  <c r="FU12" i="12"/>
  <c r="FL16" i="12"/>
  <c r="FY11" i="12"/>
  <c r="FT16" i="12"/>
  <c r="FH40" i="12"/>
  <c r="GJ24" i="12"/>
  <c r="FE9" i="12"/>
  <c r="GK8" i="12"/>
  <c r="GT25" i="12"/>
  <c r="HW25" i="12" s="1"/>
  <c r="EV27" i="12"/>
  <c r="EW27" i="12"/>
  <c r="EV17" i="12"/>
  <c r="EW17" i="12"/>
  <c r="EX44" i="12"/>
  <c r="EY44" i="12"/>
  <c r="EY41" i="12"/>
  <c r="EY34" i="12"/>
  <c r="EX34" i="12"/>
  <c r="EY30" i="12"/>
  <c r="EX30" i="12"/>
  <c r="EX22" i="12"/>
  <c r="EZ44" i="12"/>
  <c r="FA44" i="12"/>
  <c r="EZ40" i="12"/>
  <c r="EU40" i="12"/>
  <c r="FA36" i="12"/>
  <c r="EZ36" i="12"/>
  <c r="HT36" i="12" s="1"/>
  <c r="FD28" i="12"/>
  <c r="FE28" i="12"/>
  <c r="FE16" i="12"/>
  <c r="FD16" i="12"/>
  <c r="HZ16" i="12" s="1"/>
  <c r="FK34" i="12"/>
  <c r="FJ34" i="12"/>
  <c r="FO24" i="12"/>
  <c r="FN24" i="12"/>
  <c r="FN16" i="12"/>
  <c r="FO16" i="12"/>
  <c r="FT24" i="12"/>
  <c r="FU24" i="12"/>
  <c r="FW23" i="12"/>
  <c r="FV23" i="12"/>
  <c r="FY42" i="12"/>
  <c r="FX42" i="12"/>
  <c r="FX38" i="12"/>
  <c r="FY38" i="12"/>
  <c r="FY10" i="12"/>
  <c r="FX10" i="12"/>
  <c r="HB18" i="12"/>
  <c r="HC18" i="12"/>
  <c r="GQ7" i="12"/>
  <c r="GP7" i="12"/>
  <c r="HW7" i="12" s="1"/>
  <c r="GK38" i="12"/>
  <c r="GJ38" i="12"/>
  <c r="GQ21" i="12"/>
  <c r="GP21" i="12"/>
  <c r="HJ32" i="12"/>
  <c r="HX32" i="12" s="1"/>
  <c r="GJ22" i="12"/>
  <c r="HW22" i="12" s="1"/>
  <c r="GJ42" i="12"/>
  <c r="HK12" i="12"/>
  <c r="HX12" i="12" s="1"/>
  <c r="HI34" i="12"/>
  <c r="HE21" i="12"/>
  <c r="GM37" i="12"/>
  <c r="EU18" i="12"/>
  <c r="FY39" i="12"/>
  <c r="FX39" i="12"/>
  <c r="GD43" i="12"/>
  <c r="GE43" i="12"/>
  <c r="HJ21" i="12"/>
  <c r="HK21" i="12"/>
  <c r="HX21" i="12" s="1"/>
  <c r="HW34" i="12"/>
  <c r="HE7" i="21"/>
  <c r="HD7" i="21"/>
  <c r="FE27" i="21"/>
  <c r="FD27" i="21"/>
  <c r="FX26" i="21"/>
  <c r="FY26" i="21"/>
  <c r="FK18" i="21"/>
  <c r="FJ18" i="21"/>
  <c r="GJ16" i="21"/>
  <c r="GK16" i="21"/>
  <c r="HD14" i="21"/>
  <c r="HE14" i="21"/>
  <c r="GM14" i="21"/>
  <c r="GL14" i="21"/>
  <c r="GI12" i="21"/>
  <c r="GH12" i="21"/>
  <c r="GL10" i="21"/>
  <c r="GM10" i="21"/>
  <c r="GE10" i="21"/>
  <c r="GD10" i="21"/>
  <c r="FI8" i="21"/>
  <c r="FH8" i="21"/>
  <c r="GX10" i="21"/>
  <c r="GY10" i="21"/>
  <c r="HU10" i="21"/>
  <c r="GC21" i="21"/>
  <c r="FY25" i="21"/>
  <c r="FV22" i="21"/>
  <c r="GX14" i="21"/>
  <c r="GB12" i="21"/>
  <c r="GK21" i="21"/>
  <c r="GX7" i="21"/>
  <c r="FU27" i="21"/>
  <c r="EY21" i="21"/>
  <c r="FV15" i="21"/>
  <c r="GH22" i="21"/>
  <c r="GB11" i="21"/>
  <c r="FM7" i="21"/>
  <c r="FL7" i="21"/>
  <c r="GK26" i="21"/>
  <c r="GJ26" i="21"/>
  <c r="FC26" i="21"/>
  <c r="FB26" i="21"/>
  <c r="GR24" i="21"/>
  <c r="GS24" i="21"/>
  <c r="GA24" i="21"/>
  <c r="FZ24" i="21"/>
  <c r="FV23" i="21"/>
  <c r="FW23" i="21"/>
  <c r="FA23" i="21"/>
  <c r="EZ23" i="21"/>
  <c r="GN22" i="21"/>
  <c r="GO22" i="21"/>
  <c r="FP21" i="21"/>
  <c r="FQ21" i="21"/>
  <c r="EW20" i="21"/>
  <c r="EV20" i="21"/>
  <c r="GD19" i="21"/>
  <c r="GE19" i="21"/>
  <c r="FR16" i="21"/>
  <c r="FS16" i="21"/>
  <c r="FU15" i="21"/>
  <c r="FT15" i="21"/>
  <c r="GP13" i="21"/>
  <c r="GQ13" i="21"/>
  <c r="GI13" i="21"/>
  <c r="GH13" i="21"/>
  <c r="GV12" i="21"/>
  <c r="GW12" i="21"/>
  <c r="FM12" i="21"/>
  <c r="FL12" i="21"/>
  <c r="FX9" i="21"/>
  <c r="FY9" i="21"/>
  <c r="GA8" i="21"/>
  <c r="FZ8" i="21"/>
  <c r="FA8" i="21"/>
  <c r="EZ8" i="21"/>
  <c r="GX25" i="21"/>
  <c r="GY25" i="21"/>
  <c r="HX25" i="21"/>
  <c r="EZ27" i="21"/>
  <c r="FA27" i="21"/>
  <c r="GO21" i="21"/>
  <c r="GN21" i="21"/>
  <c r="EX18" i="21"/>
  <c r="EY18" i="21"/>
  <c r="HG16" i="21"/>
  <c r="HF16" i="21"/>
  <c r="FQ16" i="21"/>
  <c r="FP16" i="21"/>
  <c r="GU14" i="21"/>
  <c r="GT14" i="21"/>
  <c r="FY11" i="21"/>
  <c r="FX11" i="21"/>
  <c r="EY11" i="21"/>
  <c r="EX11" i="21"/>
  <c r="FA9" i="21"/>
  <c r="EZ9" i="21"/>
  <c r="GW7" i="21"/>
  <c r="GV7" i="21"/>
  <c r="GL7" i="21"/>
  <c r="GM7" i="21"/>
  <c r="GS9" i="21"/>
  <c r="GR9" i="21"/>
  <c r="GI9" i="21"/>
  <c r="GH9" i="21"/>
  <c r="EU11" i="21"/>
  <c r="HH10" i="21"/>
  <c r="FF21" i="21"/>
  <c r="EU9" i="21"/>
  <c r="HM15" i="21"/>
  <c r="GZ18" i="21"/>
  <c r="HX18" i="21" s="1"/>
  <c r="GC16" i="21"/>
  <c r="FN18" i="21"/>
  <c r="GB25" i="21"/>
  <c r="FJ9" i="21"/>
  <c r="GV22" i="21"/>
  <c r="FF11" i="21"/>
  <c r="FB8" i="21"/>
  <c r="GI7" i="21"/>
  <c r="HW7" i="21" s="1"/>
  <c r="EX26" i="21"/>
  <c r="EY26" i="21"/>
  <c r="GA23" i="21"/>
  <c r="FZ23" i="21"/>
  <c r="GW20" i="21"/>
  <c r="GV20" i="21"/>
  <c r="GU19" i="21"/>
  <c r="GT19" i="21"/>
  <c r="EV18" i="21"/>
  <c r="EW18" i="21"/>
  <c r="GM13" i="21"/>
  <c r="GL13" i="21"/>
  <c r="FZ13" i="21"/>
  <c r="HV13" i="21" s="1"/>
  <c r="GA13" i="21"/>
  <c r="GB9" i="21"/>
  <c r="GC9" i="21"/>
  <c r="FL9" i="21"/>
  <c r="FM9" i="21"/>
  <c r="GN23" i="21"/>
  <c r="GO23" i="21"/>
  <c r="GT20" i="21"/>
  <c r="GU20" i="21"/>
  <c r="FY16" i="21"/>
  <c r="FX16" i="21"/>
  <c r="GU10" i="21"/>
  <c r="GT10" i="21"/>
  <c r="EU20" i="21"/>
  <c r="HH27" i="21"/>
  <c r="HH26" i="21"/>
  <c r="HH15" i="21"/>
  <c r="FZ27" i="21"/>
  <c r="GA27" i="21"/>
  <c r="HB26" i="21"/>
  <c r="HC26" i="21"/>
  <c r="FN26" i="21"/>
  <c r="FO26" i="21"/>
  <c r="GV25" i="21"/>
  <c r="GW25" i="21"/>
  <c r="EU27" i="21"/>
  <c r="HU20" i="21"/>
  <c r="HX9" i="21"/>
  <c r="HE27" i="21"/>
  <c r="HD27" i="21"/>
  <c r="GU27" i="21"/>
  <c r="GT27" i="21"/>
  <c r="GF27" i="21"/>
  <c r="GG27" i="21"/>
  <c r="FP24" i="21"/>
  <c r="FQ24" i="21"/>
  <c r="FE24" i="21"/>
  <c r="FD24" i="21"/>
  <c r="HX23" i="21"/>
  <c r="EX7" i="21"/>
  <c r="L29" i="21"/>
  <c r="EY7" i="21"/>
  <c r="FE7" i="21"/>
  <c r="FD7" i="21"/>
  <c r="HA7" i="21"/>
  <c r="GZ7" i="21"/>
  <c r="HM7" i="21"/>
  <c r="HL7" i="21"/>
  <c r="FJ25" i="21"/>
  <c r="FK25" i="21"/>
  <c r="EU25" i="21"/>
  <c r="FD25" i="21"/>
  <c r="GM24" i="21"/>
  <c r="GL24" i="21"/>
  <c r="EZ26" i="21"/>
  <c r="FP25" i="21"/>
  <c r="FQ25" i="21"/>
  <c r="HC7" i="21"/>
  <c r="HB7" i="21"/>
  <c r="HC16" i="21"/>
  <c r="HB16" i="21"/>
  <c r="GN13" i="21"/>
  <c r="GO13" i="21"/>
  <c r="EV10" i="21"/>
  <c r="EW10" i="21"/>
  <c r="EU16" i="21"/>
  <c r="FG23" i="21"/>
  <c r="HU23" i="21"/>
  <c r="GA19" i="21"/>
  <c r="P29" i="21"/>
  <c r="FX17" i="21"/>
  <c r="FP26" i="21"/>
  <c r="HA11" i="21"/>
  <c r="GQ17" i="21"/>
  <c r="HJ7" i="21"/>
  <c r="EZ15" i="21"/>
  <c r="GS23" i="21"/>
  <c r="FC23" i="21"/>
  <c r="GX16" i="21"/>
  <c r="GI23" i="21"/>
  <c r="FB24" i="21"/>
  <c r="GR10" i="21"/>
  <c r="GM23" i="21"/>
  <c r="FG22" i="21"/>
  <c r="GJ15" i="21"/>
  <c r="GY18" i="21"/>
  <c r="FR25" i="21"/>
  <c r="GS8" i="21"/>
  <c r="FR26" i="21"/>
  <c r="FS26" i="21"/>
  <c r="FO19" i="21"/>
  <c r="FN19" i="21"/>
  <c r="HA17" i="21"/>
  <c r="GT25" i="21"/>
  <c r="AZ29" i="21"/>
  <c r="CF29" i="21"/>
  <c r="HT19" i="21"/>
  <c r="GI11" i="21"/>
  <c r="FM14" i="21"/>
  <c r="HU14" i="21" s="1"/>
  <c r="HC27" i="21"/>
  <c r="HF22" i="21"/>
  <c r="HX22" i="21" s="1"/>
  <c r="GI18" i="21"/>
  <c r="FG7" i="21"/>
  <c r="GY8" i="21"/>
  <c r="GL20" i="21"/>
  <c r="FK12" i="21"/>
  <c r="FB21" i="21"/>
  <c r="FC21" i="21"/>
  <c r="GC23" i="21"/>
  <c r="HV23" i="21" s="1"/>
  <c r="FY23" i="21"/>
  <c r="EV23" i="21"/>
  <c r="EW23" i="21"/>
  <c r="HC21" i="21"/>
  <c r="GA9" i="21"/>
  <c r="FZ9" i="21"/>
  <c r="FQ8" i="21"/>
  <c r="FP8" i="21"/>
  <c r="EU8" i="21"/>
  <c r="FA14" i="21"/>
  <c r="HT14" i="21" s="1"/>
  <c r="EZ14" i="21"/>
  <c r="HV25" i="12"/>
  <c r="EX29" i="12"/>
  <c r="EY29" i="12"/>
  <c r="FH26" i="12"/>
  <c r="FI26" i="12"/>
  <c r="FI14" i="12"/>
  <c r="FH14" i="12"/>
  <c r="FJ17" i="12"/>
  <c r="FK17" i="12"/>
  <c r="FQ33" i="12"/>
  <c r="FP33" i="12"/>
  <c r="HE43" i="12"/>
  <c r="HD43" i="12"/>
  <c r="HB39" i="12"/>
  <c r="HC39" i="12"/>
  <c r="HM38" i="12"/>
  <c r="HL38" i="12"/>
  <c r="HM31" i="12"/>
  <c r="HL31" i="12"/>
  <c r="HX31" i="12" s="1"/>
  <c r="HG27" i="12"/>
  <c r="HF27" i="12"/>
  <c r="HE19" i="12"/>
  <c r="HD19" i="12"/>
  <c r="HG18" i="12"/>
  <c r="HF18" i="12"/>
  <c r="GW10" i="12"/>
  <c r="GV10" i="12"/>
  <c r="HH9" i="12"/>
  <c r="HI9" i="12"/>
  <c r="GH44" i="12"/>
  <c r="GI44" i="12"/>
  <c r="GP39" i="12"/>
  <c r="GQ39" i="12"/>
  <c r="HW39" i="12" s="1"/>
  <c r="GO36" i="12"/>
  <c r="GN36" i="12"/>
  <c r="GK33" i="12"/>
  <c r="GJ33" i="12"/>
  <c r="GP24" i="12"/>
  <c r="GQ24" i="12"/>
  <c r="GS14" i="12"/>
  <c r="GR14" i="12"/>
  <c r="EU16" i="12"/>
  <c r="HG10" i="12"/>
  <c r="HX10" i="12" s="1"/>
  <c r="EU26" i="12"/>
  <c r="EU29" i="12"/>
  <c r="EU32" i="12"/>
  <c r="ET45" i="12"/>
  <c r="FF29" i="12"/>
  <c r="FK8" i="12"/>
  <c r="GT32" i="12"/>
  <c r="HW32" i="12" s="1"/>
  <c r="FZ33" i="12"/>
  <c r="HV33" i="12" s="1"/>
  <c r="FK29" i="12"/>
  <c r="GY16" i="12"/>
  <c r="GM8" i="12"/>
  <c r="FH18" i="12"/>
  <c r="GM27" i="12"/>
  <c r="GK41" i="12"/>
  <c r="HW41" i="12" s="1"/>
  <c r="FV39" i="12"/>
  <c r="HC20" i="12"/>
  <c r="GZ27" i="12"/>
  <c r="HX27" i="12" s="1"/>
  <c r="EZ42" i="12"/>
  <c r="FY37" i="12"/>
  <c r="HV37" i="12" s="1"/>
  <c r="GW33" i="12"/>
  <c r="GJ9" i="12"/>
  <c r="GZ37" i="12"/>
  <c r="FU17" i="12"/>
  <c r="GI21" i="12"/>
  <c r="GM35" i="12"/>
  <c r="HW35" i="12" s="1"/>
  <c r="GN21" i="12"/>
  <c r="EW35" i="12"/>
  <c r="EV35" i="12"/>
  <c r="FB7" i="12"/>
  <c r="FC7" i="12"/>
  <c r="FD25" i="12"/>
  <c r="FE25" i="12"/>
  <c r="FX29" i="12"/>
  <c r="FY29" i="12"/>
  <c r="FZ16" i="12"/>
  <c r="GA16" i="12"/>
  <c r="GG41" i="12"/>
  <c r="GF41" i="12"/>
  <c r="GF8" i="12"/>
  <c r="GG8" i="12"/>
  <c r="FL10" i="12"/>
  <c r="FM10" i="12"/>
  <c r="FQ16" i="12"/>
  <c r="FP16" i="12"/>
  <c r="FW16" i="12"/>
  <c r="FV16" i="12"/>
  <c r="EV38" i="12"/>
  <c r="EW38" i="12"/>
  <c r="EX31" i="12"/>
  <c r="EY31" i="12"/>
  <c r="EY23" i="12"/>
  <c r="EX23" i="12"/>
  <c r="EY19" i="12"/>
  <c r="EX19" i="12"/>
  <c r="FC40" i="12"/>
  <c r="FB40" i="12"/>
  <c r="EU9" i="12"/>
  <c r="FS41" i="12"/>
  <c r="FG19" i="12"/>
  <c r="GX23" i="12"/>
  <c r="FX16" i="12"/>
  <c r="FA12" i="12"/>
  <c r="FR11" i="12"/>
  <c r="GU19" i="12"/>
  <c r="HW19" i="12" s="1"/>
  <c r="HM19" i="12"/>
  <c r="FC31" i="12"/>
  <c r="GT15" i="12"/>
  <c r="HX26" i="12"/>
  <c r="FO14" i="12"/>
  <c r="FI42" i="12"/>
  <c r="GP30" i="12"/>
  <c r="GN38" i="12"/>
  <c r="HW38" i="12" s="1"/>
  <c r="GA21" i="12"/>
  <c r="HV21" i="12" s="1"/>
  <c r="FW43" i="12"/>
  <c r="GO44" i="12"/>
  <c r="GS9" i="12"/>
  <c r="HW9" i="12" s="1"/>
  <c r="GL20" i="12"/>
  <c r="HW20" i="12" s="1"/>
  <c r="GN11" i="12"/>
  <c r="GY13" i="12"/>
  <c r="GS31" i="12"/>
  <c r="HW31" i="12" s="1"/>
  <c r="GV43" i="12"/>
  <c r="HW43" i="12" s="1"/>
  <c r="FA9" i="12"/>
  <c r="HT9" i="12" s="1"/>
  <c r="EZ9" i="12"/>
  <c r="FC24" i="12"/>
  <c r="FB24" i="12"/>
  <c r="FN33" i="12"/>
  <c r="FO33" i="12"/>
  <c r="FR14" i="12"/>
  <c r="FS14" i="12"/>
  <c r="FZ29" i="12"/>
  <c r="GA29" i="12"/>
  <c r="HX41" i="12"/>
  <c r="HT14" i="12"/>
  <c r="FN40" i="12"/>
  <c r="HU40" i="12" s="1"/>
  <c r="FU23" i="12"/>
  <c r="FO9" i="12"/>
  <c r="FU9" i="12"/>
  <c r="HB7" i="12"/>
  <c r="HX7" i="12" s="1"/>
  <c r="FF20" i="12"/>
  <c r="GA39" i="12"/>
  <c r="FE29" i="12"/>
  <c r="FY35" i="12"/>
  <c r="GB35" i="12"/>
  <c r="FM43" i="12"/>
  <c r="FE26" i="12"/>
  <c r="FR30" i="12"/>
  <c r="FP31" i="12"/>
  <c r="FW13" i="12"/>
  <c r="FN38" i="12"/>
  <c r="FD32" i="12"/>
  <c r="FP10" i="12"/>
  <c r="FL31" i="12"/>
  <c r="FU29" i="12"/>
  <c r="HV29" i="12" s="1"/>
  <c r="FD39" i="12"/>
  <c r="FD36" i="12"/>
  <c r="FR15" i="12"/>
  <c r="FJ9" i="12"/>
  <c r="FG23" i="12"/>
  <c r="FX40" i="12"/>
  <c r="FG16" i="12"/>
  <c r="EW15" i="12"/>
  <c r="HT15" i="12" s="1"/>
  <c r="HB38" i="12"/>
  <c r="HC38" i="12"/>
  <c r="HI37" i="12"/>
  <c r="EU27" i="12"/>
  <c r="HI25" i="12"/>
  <c r="EU24" i="12"/>
  <c r="HH23" i="12"/>
  <c r="HX23" i="12" s="1"/>
  <c r="HI15" i="12"/>
  <c r="HX13" i="12"/>
  <c r="HX8" i="12"/>
  <c r="HX34" i="12"/>
  <c r="HV26" i="12"/>
  <c r="EU41" i="12"/>
  <c r="EV41" i="12"/>
  <c r="EU37" i="12"/>
  <c r="EW37" i="12"/>
  <c r="EV37" i="12"/>
  <c r="EU30" i="12"/>
  <c r="EV30" i="12"/>
  <c r="EY37" i="12"/>
  <c r="EX37" i="12"/>
  <c r="EX33" i="12"/>
  <c r="EY26" i="12"/>
  <c r="EX26" i="12"/>
  <c r="EY18" i="12"/>
  <c r="EX18" i="12"/>
  <c r="EX12" i="12"/>
  <c r="EY12" i="12"/>
  <c r="EU12" i="12"/>
  <c r="P45" i="12"/>
  <c r="FA7" i="12"/>
  <c r="FA33" i="12"/>
  <c r="EZ33" i="12"/>
  <c r="FA19" i="12"/>
  <c r="EZ19" i="12"/>
  <c r="FA11" i="12"/>
  <c r="EZ11" i="12"/>
  <c r="HT11" i="12" s="1"/>
  <c r="FC23" i="12"/>
  <c r="FB23" i="12"/>
  <c r="HU7" i="12"/>
  <c r="FE43" i="12"/>
  <c r="FD43" i="12"/>
  <c r="FD14" i="12"/>
  <c r="FE14" i="12"/>
  <c r="FF41" i="12"/>
  <c r="FG41" i="12"/>
  <c r="FF25" i="12"/>
  <c r="FG25" i="12"/>
  <c r="FI41" i="12"/>
  <c r="FH41" i="12"/>
  <c r="FI21" i="12"/>
  <c r="EU21" i="12"/>
  <c r="FH21" i="12"/>
  <c r="AJ38" i="12"/>
  <c r="EU38" i="12" s="1"/>
  <c r="FK20" i="12"/>
  <c r="EU20" i="12"/>
  <c r="FL41" i="12"/>
  <c r="FM41" i="12"/>
  <c r="FM36" i="12"/>
  <c r="FL36" i="12"/>
  <c r="FO25" i="12"/>
  <c r="FN25" i="12"/>
  <c r="FQ8" i="12"/>
  <c r="FP8" i="12"/>
  <c r="FR18" i="12"/>
  <c r="FS18" i="12"/>
  <c r="FU13" i="12"/>
  <c r="EU13" i="12"/>
  <c r="FT13" i="12"/>
  <c r="HV13" i="12" s="1"/>
  <c r="EU28" i="12"/>
  <c r="FV28" i="12"/>
  <c r="HV28" i="12" s="1"/>
  <c r="FW28" i="12"/>
  <c r="FX7" i="12"/>
  <c r="FY7" i="12"/>
  <c r="FY36" i="12"/>
  <c r="FX36" i="12"/>
  <c r="HV36" i="12" s="1"/>
  <c r="FX28" i="12"/>
  <c r="FY28" i="12"/>
  <c r="FZ41" i="12"/>
  <c r="GA41" i="12"/>
  <c r="FZ38" i="12"/>
  <c r="GA38" i="12"/>
  <c r="GA32" i="12"/>
  <c r="FZ32" i="12"/>
  <c r="HX22" i="12"/>
  <c r="HX37" i="12"/>
  <c r="HW40" i="12"/>
  <c r="HW37" i="12"/>
  <c r="HT39" i="12"/>
  <c r="HT16" i="12"/>
  <c r="HX24" i="12"/>
  <c r="HX29" i="12"/>
  <c r="HX28" i="12"/>
  <c r="HW26" i="12"/>
  <c r="FB38" i="12"/>
  <c r="FC38" i="12"/>
  <c r="FC22" i="12"/>
  <c r="FB22" i="12"/>
  <c r="HZ22" i="12" s="1"/>
  <c r="IA22" i="12" s="1"/>
  <c r="FG24" i="12"/>
  <c r="FF24" i="12"/>
  <c r="EW10" i="12"/>
  <c r="FA13" i="12"/>
  <c r="EZ13" i="12"/>
  <c r="FE38" i="12"/>
  <c r="FD38" i="12"/>
  <c r="FF43" i="12"/>
  <c r="FG43" i="12"/>
  <c r="FI39" i="12"/>
  <c r="FH39" i="12"/>
  <c r="FJ30" i="12"/>
  <c r="FK30" i="12"/>
  <c r="FJ19" i="12"/>
  <c r="FK19" i="12"/>
  <c r="FL34" i="12"/>
  <c r="FM34" i="12"/>
  <c r="FS12" i="12"/>
  <c r="FR12" i="12"/>
  <c r="EY38" i="12"/>
  <c r="EX38" i="12"/>
  <c r="FD8" i="12"/>
  <c r="FE8" i="12"/>
  <c r="FG15" i="12"/>
  <c r="FF15" i="12"/>
  <c r="FY34" i="12"/>
  <c r="FX34" i="12"/>
  <c r="FP41" i="12"/>
  <c r="FS42" i="12"/>
  <c r="HK44" i="12"/>
  <c r="HJ44" i="12"/>
  <c r="EU23" i="12"/>
  <c r="HE39" i="12"/>
  <c r="HD39" i="12"/>
  <c r="HF15" i="12"/>
  <c r="GT23" i="12"/>
  <c r="GU23" i="12"/>
  <c r="FW13" i="22"/>
  <c r="FV13" i="22"/>
  <c r="GN16" i="22"/>
  <c r="GO16" i="22"/>
  <c r="GO15" i="22"/>
  <c r="GN15" i="22"/>
  <c r="FZ24" i="22"/>
  <c r="HW7" i="22"/>
  <c r="FQ13" i="22"/>
  <c r="FS24" i="22"/>
  <c r="HM13" i="22"/>
  <c r="FV22" i="22"/>
  <c r="FB17" i="22"/>
  <c r="FZ18" i="22"/>
  <c r="GA18" i="22"/>
  <c r="GV28" i="22"/>
  <c r="GW28" i="22"/>
  <c r="FT28" i="22"/>
  <c r="FU28" i="22"/>
  <c r="GG27" i="22"/>
  <c r="GF27" i="22"/>
  <c r="GF34" i="22"/>
  <c r="GG34" i="22"/>
  <c r="GS32" i="22"/>
  <c r="GR32" i="22"/>
  <c r="GO28" i="22"/>
  <c r="GN28" i="22"/>
  <c r="GP28" i="22"/>
  <c r="GQ28" i="22"/>
  <c r="GP10" i="22"/>
  <c r="GQ10" i="22"/>
  <c r="GK8" i="22"/>
  <c r="GJ8" i="22"/>
  <c r="GY34" i="22"/>
  <c r="GX34" i="22"/>
  <c r="GD26" i="22"/>
  <c r="GE26" i="22"/>
  <c r="GU18" i="22"/>
  <c r="GT18" i="22"/>
  <c r="GJ13" i="22"/>
  <c r="GK13" i="22"/>
  <c r="EZ13" i="22"/>
  <c r="GN22" i="22"/>
  <c r="EU29" i="22"/>
  <c r="GL24" i="22"/>
  <c r="EV29" i="22"/>
  <c r="HT29" i="22" s="1"/>
  <c r="GD15" i="22"/>
  <c r="GE15" i="22"/>
  <c r="HC12" i="22"/>
  <c r="HB12" i="22"/>
  <c r="FC11" i="22"/>
  <c r="FB11" i="22"/>
  <c r="FQ9" i="22"/>
  <c r="FP9" i="22"/>
  <c r="HF8" i="22"/>
  <c r="HG8" i="22"/>
  <c r="EX25" i="22"/>
  <c r="EY25" i="22"/>
  <c r="HC24" i="22"/>
  <c r="HB24" i="22"/>
  <c r="EY33" i="22"/>
  <c r="EX33" i="22"/>
  <c r="FR31" i="22"/>
  <c r="FS31" i="22"/>
  <c r="FC31" i="22"/>
  <c r="FB31" i="22"/>
  <c r="HI30" i="22"/>
  <c r="HH30" i="22"/>
  <c r="GZ30" i="22"/>
  <c r="HA30" i="22"/>
  <c r="GE29" i="22"/>
  <c r="GD29" i="22"/>
  <c r="FQ29" i="22"/>
  <c r="FP29" i="22"/>
  <c r="GH11" i="22"/>
  <c r="GI11" i="22"/>
  <c r="HE10" i="22"/>
  <c r="HD10" i="22"/>
  <c r="GZ26" i="22"/>
  <c r="HA26" i="22"/>
  <c r="FE29" i="22"/>
  <c r="FD29" i="22"/>
  <c r="GM32" i="22"/>
  <c r="GL32" i="22"/>
  <c r="GJ25" i="22"/>
  <c r="GK25" i="22"/>
  <c r="GU23" i="22"/>
  <c r="GT23" i="22"/>
  <c r="EU18" i="22"/>
  <c r="FV17" i="22"/>
  <c r="FH13" i="22"/>
  <c r="HC17" i="22"/>
  <c r="GZ10" i="22"/>
  <c r="HA10" i="22"/>
  <c r="HJ18" i="22"/>
  <c r="HK18" i="22"/>
  <c r="GG23" i="22"/>
  <c r="GF23" i="22"/>
  <c r="FB23" i="22"/>
  <c r="FC23" i="22"/>
  <c r="FS22" i="22"/>
  <c r="FR22" i="22"/>
  <c r="FM22" i="22"/>
  <c r="FL22" i="22"/>
  <c r="FD22" i="22"/>
  <c r="FE22" i="22"/>
  <c r="FS33" i="22"/>
  <c r="FR33" i="22"/>
  <c r="GX11" i="22"/>
  <c r="FJ9" i="22"/>
  <c r="FK9" i="22"/>
  <c r="FK17" i="22"/>
  <c r="FJ17" i="22"/>
  <c r="FJ25" i="22"/>
  <c r="FK25" i="22"/>
  <c r="GA32" i="22"/>
  <c r="FZ32" i="22"/>
  <c r="FR30" i="22"/>
  <c r="FS30" i="22"/>
  <c r="HE34" i="22"/>
  <c r="EU30" i="22"/>
  <c r="FG8" i="22"/>
  <c r="FB13" i="22"/>
  <c r="HT13" i="22" s="1"/>
  <c r="FJ24" i="22"/>
  <c r="FQ18" i="22"/>
  <c r="FN25" i="22"/>
  <c r="HC23" i="22"/>
  <c r="HA17" i="22"/>
  <c r="HL16" i="22"/>
  <c r="GZ9" i="22"/>
  <c r="FZ23" i="22"/>
  <c r="FO10" i="22"/>
  <c r="HU10" i="22" s="1"/>
  <c r="FW20" i="22"/>
  <c r="EZ26" i="22"/>
  <c r="HI12" i="22"/>
  <c r="GH9" i="22"/>
  <c r="HW9" i="22" s="1"/>
  <c r="FN11" i="22"/>
  <c r="GG26" i="22"/>
  <c r="GP29" i="22"/>
  <c r="GD23" i="22"/>
  <c r="GW23" i="22"/>
  <c r="HD17" i="22"/>
  <c r="EX27" i="22"/>
  <c r="FQ16" i="22"/>
  <c r="FM27" i="22"/>
  <c r="FO21" i="22"/>
  <c r="FT8" i="22"/>
  <c r="GQ15" i="22"/>
  <c r="FV10" i="22"/>
  <c r="GN17" i="22"/>
  <c r="GF7" i="22"/>
  <c r="FQ12" i="22"/>
  <c r="GL19" i="22"/>
  <c r="GT30" i="22"/>
  <c r="HW30" i="22" s="1"/>
  <c r="FE34" i="22"/>
  <c r="FS34" i="22"/>
  <c r="EX22" i="22"/>
  <c r="HT22" i="22" s="1"/>
  <c r="EY12" i="22"/>
  <c r="HT12" i="22" s="1"/>
  <c r="FB9" i="22"/>
  <c r="FE7" i="22"/>
  <c r="FX28" i="22"/>
  <c r="GW22" i="22"/>
  <c r="FJ12" i="22"/>
  <c r="EY34" i="22"/>
  <c r="GK34" i="22"/>
  <c r="HJ22" i="22"/>
  <c r="EU17" i="22"/>
  <c r="EU7" i="22"/>
  <c r="EZ25" i="22"/>
  <c r="HJ11" i="22"/>
  <c r="HL14" i="22"/>
  <c r="FA16" i="22"/>
  <c r="EZ11" i="22"/>
  <c r="GU31" i="22"/>
  <c r="HJ7" i="22"/>
  <c r="HG7" i="22"/>
  <c r="FX9" i="22"/>
  <c r="FO8" i="22"/>
  <c r="FV7" i="22"/>
  <c r="GW8" i="22"/>
  <c r="GF28" i="22"/>
  <c r="FQ19" i="22"/>
  <c r="GA26" i="22"/>
  <c r="FO28" i="22"/>
  <c r="FL32" i="22"/>
  <c r="HU32" i="22" s="1"/>
  <c r="GW21" i="22"/>
  <c r="FR26" i="22"/>
  <c r="GG32" i="22"/>
  <c r="GB8" i="22"/>
  <c r="FB24" i="22"/>
  <c r="EZ15" i="22"/>
  <c r="FA15" i="22"/>
  <c r="HT10" i="22"/>
  <c r="HF13" i="22"/>
  <c r="FL7" i="22"/>
  <c r="FN26" i="22"/>
  <c r="FC18" i="22"/>
  <c r="HT18" i="22" s="1"/>
  <c r="FQ7" i="22"/>
  <c r="FI7" i="22"/>
  <c r="FF25" i="22"/>
  <c r="GB17" i="22"/>
  <c r="FS25" i="22"/>
  <c r="FO33" i="22"/>
  <c r="FW15" i="22"/>
  <c r="EX15" i="22"/>
  <c r="HH17" i="22"/>
  <c r="HE31" i="22"/>
  <c r="HX31" i="22" s="1"/>
  <c r="EU10" i="22"/>
  <c r="HI26" i="22"/>
  <c r="EU26" i="22"/>
  <c r="HH24" i="22"/>
  <c r="EU15" i="22"/>
  <c r="HH15" i="22"/>
  <c r="HX15" i="22" s="1"/>
  <c r="EU13" i="22"/>
  <c r="HW34" i="22"/>
  <c r="HA16" i="22"/>
  <c r="GZ16" i="22"/>
  <c r="FZ15" i="22"/>
  <c r="GA15" i="22"/>
  <c r="FP15" i="22"/>
  <c r="FQ15" i="22"/>
  <c r="HJ14" i="22"/>
  <c r="HK14" i="22"/>
  <c r="FB14" i="22"/>
  <c r="FC14" i="22"/>
  <c r="GA13" i="22"/>
  <c r="HV13" i="22" s="1"/>
  <c r="FZ13" i="22"/>
  <c r="FO13" i="22"/>
  <c r="FN13" i="22"/>
  <c r="HF12" i="22"/>
  <c r="HG12" i="22"/>
  <c r="FV11" i="22"/>
  <c r="FW11" i="22"/>
  <c r="EW9" i="22"/>
  <c r="EV9" i="22"/>
  <c r="EY8" i="22"/>
  <c r="EX8" i="22"/>
  <c r="HK21" i="22"/>
  <c r="HJ21" i="22"/>
  <c r="FO20" i="22"/>
  <c r="FN20" i="22"/>
  <c r="HG19" i="22"/>
  <c r="HF19" i="22"/>
  <c r="GE19" i="22"/>
  <c r="GD19" i="22"/>
  <c r="FA19" i="22"/>
  <c r="EZ19" i="22"/>
  <c r="FG26" i="22"/>
  <c r="FF26" i="22"/>
  <c r="HG25" i="22"/>
  <c r="HF25" i="22"/>
  <c r="GV25" i="22"/>
  <c r="GW25" i="22"/>
  <c r="HD24" i="22"/>
  <c r="HE24" i="22"/>
  <c r="FN24" i="22"/>
  <c r="FO24" i="22"/>
  <c r="FH24" i="22"/>
  <c r="FI24" i="22"/>
  <c r="HE27" i="22"/>
  <c r="HD27" i="22"/>
  <c r="GB27" i="22"/>
  <c r="GC27" i="22"/>
  <c r="GQ32" i="22"/>
  <c r="GP32" i="22"/>
  <c r="GP27" i="22"/>
  <c r="GQ27" i="22"/>
  <c r="GO25" i="22"/>
  <c r="GN25" i="22"/>
  <c r="GM23" i="22"/>
  <c r="GL23" i="22"/>
  <c r="GI16" i="22"/>
  <c r="GH16" i="22"/>
  <c r="EU34" i="22"/>
  <c r="FE23" i="22"/>
  <c r="FD16" i="22"/>
  <c r="FK18" i="22"/>
  <c r="EU11" i="22"/>
  <c r="GU33" i="22"/>
  <c r="HW33" i="22" s="1"/>
  <c r="FF18" i="22"/>
  <c r="HL33" i="22"/>
  <c r="HB20" i="22"/>
  <c r="HA27" i="22"/>
  <c r="FM11" i="22"/>
  <c r="FF14" i="22"/>
  <c r="GH22" i="22"/>
  <c r="FZ25" i="22"/>
  <c r="HV25" i="22" s="1"/>
  <c r="FJ14" i="22"/>
  <c r="GO23" i="22"/>
  <c r="GI21" i="22"/>
  <c r="HW21" i="22" s="1"/>
  <c r="GD10" i="22"/>
  <c r="FZ14" i="22"/>
  <c r="GK23" i="22"/>
  <c r="HC25" i="22"/>
  <c r="FM15" i="22"/>
  <c r="HJ8" i="22"/>
  <c r="FV24" i="22"/>
  <c r="HZ24" i="22" s="1"/>
  <c r="IA24" i="22" s="1"/>
  <c r="GF18" i="22"/>
  <c r="FW33" i="22"/>
  <c r="FV14" i="22"/>
  <c r="FW14" i="22"/>
  <c r="GB12" i="22"/>
  <c r="GC12" i="22"/>
  <c r="FH12" i="22"/>
  <c r="FI12" i="22"/>
  <c r="FH16" i="22"/>
  <c r="FI16" i="22"/>
  <c r="GW12" i="22"/>
  <c r="GV12" i="22"/>
  <c r="GE9" i="22"/>
  <c r="GD9" i="22"/>
  <c r="FK8" i="22"/>
  <c r="FJ8" i="22"/>
  <c r="FC8" i="22"/>
  <c r="FB8" i="22"/>
  <c r="FY18" i="22"/>
  <c r="FX18" i="22"/>
  <c r="GD17" i="22"/>
  <c r="GE17" i="22"/>
  <c r="FK26" i="22"/>
  <c r="FJ26" i="22"/>
  <c r="FB26" i="22"/>
  <c r="FC26" i="22"/>
  <c r="EV26" i="22"/>
  <c r="EW26" i="22"/>
  <c r="GZ24" i="22"/>
  <c r="HA24" i="22"/>
  <c r="EW24" i="22"/>
  <c r="EU24" i="22"/>
  <c r="HH34" i="22"/>
  <c r="HI34" i="22"/>
  <c r="FZ34" i="22"/>
  <c r="GA34" i="22"/>
  <c r="GQ25" i="22"/>
  <c r="GP25" i="22"/>
  <c r="GY20" i="22"/>
  <c r="GX20" i="22"/>
  <c r="EU12" i="22"/>
  <c r="EU22" i="22"/>
  <c r="EU27" i="22"/>
  <c r="EU32" i="22"/>
  <c r="HJ12" i="22"/>
  <c r="HX12" i="22" s="1"/>
  <c r="EU20" i="22"/>
  <c r="EU31" i="22"/>
  <c r="EU25" i="22"/>
  <c r="EZ24" i="22"/>
  <c r="GG15" i="22"/>
  <c r="GC20" i="22"/>
  <c r="FL23" i="22"/>
  <c r="FX10" i="22"/>
  <c r="EU14" i="22"/>
  <c r="EV17" i="22"/>
  <c r="FD17" i="22"/>
  <c r="HI23" i="22"/>
  <c r="HM17" i="22"/>
  <c r="HM26" i="22"/>
  <c r="GR18" i="22"/>
  <c r="GA17" i="22"/>
  <c r="GD16" i="22"/>
  <c r="FN14" i="22"/>
  <c r="FA23" i="22"/>
  <c r="FI20" i="22"/>
  <c r="FJ7" i="22"/>
  <c r="HA7" i="22"/>
  <c r="EX21" i="22"/>
  <c r="GX19" i="22"/>
  <c r="FI17" i="22"/>
  <c r="GA7" i="22"/>
  <c r="GP24" i="22"/>
  <c r="GX29" i="22"/>
  <c r="GE21" i="22"/>
  <c r="HV21" i="22" s="1"/>
  <c r="GE22" i="22"/>
  <c r="FE25" i="22"/>
  <c r="FZ10" i="22"/>
  <c r="HV10" i="22" s="1"/>
  <c r="GO19" i="22"/>
  <c r="HW19" i="22" s="1"/>
  <c r="FJ15" i="22"/>
  <c r="FK15" i="22"/>
  <c r="FS14" i="22"/>
  <c r="FX11" i="22"/>
  <c r="FY11" i="22"/>
  <c r="EU9" i="22"/>
  <c r="HD8" i="22"/>
  <c r="HE8" i="22"/>
  <c r="HF32" i="22"/>
  <c r="HG32" i="22"/>
  <c r="FX30" i="22"/>
  <c r="FY30" i="22"/>
  <c r="HV30" i="22" s="1"/>
  <c r="EU8" i="22"/>
  <c r="EZ30" i="22"/>
  <c r="HT30" i="22" s="1"/>
  <c r="FA30" i="22"/>
  <c r="EU33" i="22"/>
  <c r="HB19" i="22"/>
  <c r="EU16" i="22"/>
  <c r="HB16" i="22"/>
  <c r="EU44" i="12"/>
  <c r="HX36" i="12"/>
  <c r="HW14" i="22"/>
  <c r="HV22" i="22"/>
  <c r="HX11" i="22"/>
  <c r="HT27" i="22"/>
  <c r="HT11" i="22"/>
  <c r="HW8" i="22"/>
  <c r="HX13" i="22"/>
  <c r="HU34" i="22"/>
  <c r="HX9" i="22"/>
  <c r="HX33" i="22"/>
  <c r="HT25" i="22"/>
  <c r="HX22" i="22"/>
  <c r="HT34" i="22"/>
  <c r="HU9" i="22"/>
  <c r="IB28" i="22"/>
  <c r="HW18" i="22"/>
  <c r="HV17" i="22"/>
  <c r="HX27" i="22"/>
  <c r="HV23" i="22"/>
  <c r="HX18" i="22"/>
  <c r="HT8" i="21"/>
  <c r="HX21" i="21"/>
  <c r="HX17" i="21"/>
  <c r="HW17" i="21"/>
  <c r="HT18" i="21"/>
  <c r="HU16" i="21"/>
  <c r="HV21" i="21"/>
  <c r="HU27" i="21"/>
  <c r="HU22" i="21"/>
  <c r="HV10" i="21"/>
  <c r="HU18" i="21"/>
  <c r="HV20" i="21"/>
  <c r="HW9" i="21"/>
  <c r="HU19" i="21"/>
  <c r="HW15" i="21"/>
  <c r="HV16" i="21"/>
  <c r="HW19" i="21"/>
  <c r="HU21" i="21"/>
  <c r="HT20" i="21"/>
  <c r="HV26" i="21"/>
  <c r="HZ20" i="21"/>
  <c r="IA20" i="21" s="1"/>
  <c r="IB20" i="21" s="1"/>
  <c r="HW10" i="21"/>
  <c r="HV8" i="21"/>
  <c r="HW14" i="21"/>
  <c r="HX19" i="21"/>
  <c r="HW24" i="12"/>
  <c r="HW36" i="12"/>
  <c r="HV38" i="12"/>
  <c r="HW10" i="12"/>
  <c r="HT25" i="12"/>
  <c r="HW30" i="12"/>
  <c r="HU17" i="12"/>
  <c r="HW16" i="12"/>
  <c r="HX17" i="12"/>
  <c r="HV39" i="12"/>
  <c r="HV32" i="12"/>
  <c r="HV41" i="12"/>
  <c r="HV23" i="12"/>
  <c r="HW33" i="12"/>
  <c r="HX18" i="12"/>
  <c r="HX38" i="12"/>
  <c r="HX43" i="12"/>
  <c r="HT23" i="12"/>
  <c r="HU16" i="12"/>
  <c r="HT35" i="12"/>
  <c r="HX20" i="12"/>
  <c r="HW12" i="21"/>
  <c r="HW20" i="21"/>
  <c r="HW18" i="21"/>
  <c r="HW16" i="21"/>
  <c r="HV19" i="21"/>
  <c r="HW26" i="21"/>
  <c r="HX27" i="21"/>
  <c r="HT26" i="21"/>
  <c r="HU12" i="21"/>
  <c r="HV17" i="21"/>
  <c r="HZ17" i="21"/>
  <c r="IA17" i="21" s="1"/>
  <c r="IB17" i="21" s="1"/>
  <c r="HT10" i="21"/>
  <c r="HU25" i="21"/>
  <c r="HU7" i="21"/>
  <c r="HZ18" i="21"/>
  <c r="IA18" i="21" s="1"/>
  <c r="IB18" i="21" s="1"/>
  <c r="HZ19" i="21"/>
  <c r="IA19" i="21" s="1"/>
  <c r="IB19" i="21" s="1"/>
  <c r="HW8" i="21"/>
  <c r="HT23" i="21"/>
  <c r="HX7" i="21"/>
  <c r="HT12" i="12"/>
  <c r="HT31" i="12"/>
  <c r="HX9" i="12"/>
  <c r="HT29" i="12"/>
  <c r="HT30" i="12"/>
  <c r="HT38" i="12"/>
  <c r="FJ38" i="12"/>
  <c r="FK38" i="12"/>
  <c r="HX39" i="12"/>
  <c r="HT37" i="12"/>
  <c r="HT15" i="22"/>
  <c r="HV20" i="22"/>
  <c r="HX17" i="22"/>
  <c r="HV28" i="22"/>
  <c r="HV32" i="22"/>
  <c r="HX21" i="22"/>
  <c r="HW11" i="22"/>
  <c r="HU23" i="22"/>
  <c r="IB32" i="22"/>
  <c r="HV11" i="22"/>
  <c r="HX7" i="22"/>
  <c r="HV18" i="22"/>
  <c r="HU8" i="22"/>
  <c r="HW12" i="22"/>
  <c r="HX25" i="22"/>
  <c r="HT19" i="22"/>
  <c r="HV8" i="22"/>
  <c r="HU24" i="22"/>
  <c r="HV15" i="22"/>
  <c r="HX8" i="22"/>
  <c r="HW29" i="22"/>
  <c r="HX23" i="22"/>
  <c r="HV9" i="22"/>
  <c r="HV14" i="22"/>
  <c r="HU18" i="22"/>
  <c r="HW25" i="22"/>
  <c r="HV19" i="22"/>
  <c r="HX24" i="22"/>
  <c r="HT24" i="22"/>
  <c r="HT23" i="22"/>
  <c r="IB30" i="22"/>
  <c r="HU13" i="22"/>
  <c r="HT21" i="22"/>
  <c r="HU25" i="22"/>
  <c r="HU7" i="22"/>
  <c r="HU20" i="22"/>
  <c r="HU11" i="22"/>
  <c r="IB11" i="22"/>
  <c r="HV27" i="22"/>
  <c r="HX32" i="22"/>
  <c r="IB15" i="22"/>
  <c r="HT17" i="22"/>
  <c r="IB17" i="22"/>
  <c r="HW20" i="22"/>
  <c r="IB18" i="22"/>
  <c r="HU16" i="22"/>
  <c r="HW16" i="22"/>
  <c r="HW32" i="22"/>
  <c r="HU26" i="22"/>
  <c r="HT8" i="22"/>
  <c r="HX19" i="22"/>
  <c r="IB19" i="22"/>
  <c r="HL28" i="32"/>
  <c r="HL25" i="32"/>
  <c r="HL23" i="32"/>
  <c r="HM9" i="32"/>
  <c r="HM8" i="32"/>
  <c r="HM30" i="32"/>
  <c r="HM29" i="32"/>
  <c r="HM20" i="32"/>
  <c r="HG32" i="32"/>
  <c r="HG29" i="32"/>
  <c r="HF25" i="32"/>
  <c r="EU23" i="32"/>
  <c r="HG23" i="32"/>
  <c r="HG11" i="32"/>
  <c r="EU26" i="32"/>
  <c r="HG26" i="32"/>
  <c r="EU21" i="32"/>
  <c r="HF17" i="32"/>
  <c r="EU8" i="32"/>
  <c r="EU33" i="32"/>
  <c r="HZ33" i="32"/>
  <c r="IA33" i="32" s="1"/>
  <c r="IB33" i="32" s="1"/>
  <c r="HE32" i="32"/>
  <c r="EU30" i="32"/>
  <c r="HE28" i="32"/>
  <c r="HE26" i="32"/>
  <c r="HD21" i="32"/>
  <c r="HE17" i="32"/>
  <c r="HE15" i="32"/>
  <c r="HE11" i="32"/>
  <c r="EU11" i="32"/>
  <c r="HE10" i="32"/>
  <c r="HE31" i="32"/>
  <c r="HE29" i="32"/>
  <c r="HE21" i="32"/>
  <c r="HD19" i="32"/>
  <c r="EU12" i="32"/>
  <c r="HE7" i="32"/>
  <c r="FO10" i="33"/>
  <c r="FO9" i="33"/>
  <c r="HV8" i="33"/>
  <c r="FO11" i="33"/>
  <c r="FO7" i="33"/>
  <c r="HV7" i="33"/>
  <c r="HM15" i="32"/>
  <c r="HC15" i="32"/>
  <c r="EU15" i="32"/>
  <c r="GW15" i="32"/>
  <c r="EU32" i="32"/>
  <c r="HH27" i="32"/>
  <c r="EU22" i="32"/>
  <c r="HH22" i="32"/>
  <c r="HH20" i="32"/>
  <c r="HH15" i="32"/>
  <c r="EU13" i="32"/>
  <c r="EU9" i="32"/>
  <c r="HZ31" i="32"/>
  <c r="IA31" i="32" s="1"/>
  <c r="IB31" i="32" s="1"/>
  <c r="EU31" i="32"/>
  <c r="EU29" i="32"/>
  <c r="HH29" i="32"/>
  <c r="HH28" i="32"/>
  <c r="HH24" i="32"/>
  <c r="HH23" i="32"/>
  <c r="HI19" i="32"/>
  <c r="EU16" i="32"/>
  <c r="HH16" i="32"/>
  <c r="HH14" i="32"/>
  <c r="HX14" i="32" s="1"/>
  <c r="HH10" i="32"/>
  <c r="EU10" i="32"/>
  <c r="HH9" i="32"/>
  <c r="HZ23" i="32"/>
  <c r="IA23" i="32" s="1"/>
  <c r="IB23" i="32" s="1"/>
  <c r="HZ8" i="22" l="1"/>
  <c r="IA8" i="22" s="1"/>
  <c r="IB8" i="22" s="1"/>
  <c r="HX11" i="32"/>
  <c r="HW27" i="22"/>
  <c r="HZ27" i="22"/>
  <c r="IA27" i="22" s="1"/>
  <c r="HW24" i="22"/>
  <c r="HZ12" i="12"/>
  <c r="HT22" i="12"/>
  <c r="HZ38" i="12"/>
  <c r="IA38" i="12" s="1"/>
  <c r="IB38" i="12" s="1"/>
  <c r="HZ23" i="12"/>
  <c r="IA23" i="12" s="1"/>
  <c r="HT7" i="12"/>
  <c r="HZ36" i="12"/>
  <c r="IA36" i="12" s="1"/>
  <c r="HZ34" i="12"/>
  <c r="IA34" i="12" s="1"/>
  <c r="HZ30" i="12"/>
  <c r="IA30" i="12" s="1"/>
  <c r="HZ14" i="12"/>
  <c r="IA14" i="12" s="1"/>
  <c r="HZ8" i="12"/>
  <c r="IA8" i="12" s="1"/>
  <c r="HT24" i="12"/>
  <c r="HZ24" i="12"/>
  <c r="IA24" i="12" s="1"/>
  <c r="HZ11" i="12"/>
  <c r="HT28" i="12"/>
  <c r="HZ39" i="12"/>
  <c r="IA39" i="12" s="1"/>
  <c r="IB39" i="12" s="1"/>
  <c r="HZ37" i="12"/>
  <c r="IA37" i="12" s="1"/>
  <c r="HZ33" i="12"/>
  <c r="IA33" i="12" s="1"/>
  <c r="HZ27" i="12"/>
  <c r="IA27" i="12" s="1"/>
  <c r="HZ25" i="12"/>
  <c r="IA25" i="12" s="1"/>
  <c r="HZ13" i="12"/>
  <c r="IA13" i="12" s="1"/>
  <c r="HZ9" i="12"/>
  <c r="IA9" i="12" s="1"/>
  <c r="HZ42" i="12"/>
  <c r="HZ40" i="12"/>
  <c r="IA40" i="12" s="1"/>
  <c r="IB40" i="12" s="1"/>
  <c r="HZ41" i="12"/>
  <c r="IA41" i="12" s="1"/>
  <c r="IB41" i="12" s="1"/>
  <c r="HZ31" i="12"/>
  <c r="HW11" i="21"/>
  <c r="IB32" i="12"/>
  <c r="HZ15" i="12"/>
  <c r="IA15" i="12" s="1"/>
  <c r="HZ21" i="12"/>
  <c r="IA21" i="12" s="1"/>
  <c r="IB21" i="12" s="1"/>
  <c r="HZ7" i="12"/>
  <c r="HZ7" i="22"/>
  <c r="EU25" i="32"/>
  <c r="FI25" i="32"/>
  <c r="HU25" i="32" s="1"/>
  <c r="HZ10" i="12"/>
  <c r="HZ16" i="22"/>
  <c r="IA16" i="22" s="1"/>
  <c r="HZ18" i="12"/>
  <c r="GE12" i="23"/>
  <c r="GD12" i="23"/>
  <c r="HV7" i="22"/>
  <c r="IB20" i="22"/>
  <c r="GX23" i="22"/>
  <c r="HW23" i="22" s="1"/>
  <c r="GY23" i="22"/>
  <c r="EU23" i="22"/>
  <c r="IB33" i="22"/>
  <c r="IB22" i="22"/>
  <c r="HW22" i="22"/>
  <c r="HU15" i="22"/>
  <c r="HX20" i="22"/>
  <c r="HT16" i="22"/>
  <c r="HU22" i="22"/>
  <c r="HX10" i="22"/>
  <c r="HX30" i="22"/>
  <c r="HT31" i="22"/>
  <c r="HX28" i="22"/>
  <c r="HT26" i="22"/>
  <c r="HV12" i="22"/>
  <c r="HU33" i="22"/>
  <c r="HX14" i="22"/>
  <c r="GC12" i="23"/>
  <c r="GB12" i="23"/>
  <c r="HU8" i="32"/>
  <c r="IJ16" i="24"/>
  <c r="HT22" i="21"/>
  <c r="HT10" i="12"/>
  <c r="HI12" i="23"/>
  <c r="HH12" i="23"/>
  <c r="HX13" i="32"/>
  <c r="IL23" i="24"/>
  <c r="IK12" i="24"/>
  <c r="HH13" i="24"/>
  <c r="HI13" i="24"/>
  <c r="FC13" i="24"/>
  <c r="IK19" i="24"/>
  <c r="IH23" i="24"/>
  <c r="GA23" i="24"/>
  <c r="HU11" i="24"/>
  <c r="IM13" i="24"/>
  <c r="IK21" i="24"/>
  <c r="IK10" i="24"/>
  <c r="FY17" i="24"/>
  <c r="IK17" i="24" s="1"/>
  <c r="GV21" i="24"/>
  <c r="IM21" i="24" s="1"/>
  <c r="IG20" i="24"/>
  <c r="HK20" i="24"/>
  <c r="HA20" i="24"/>
  <c r="GU20" i="24"/>
  <c r="FH7" i="24"/>
  <c r="FF8" i="24"/>
  <c r="GU15" i="24"/>
  <c r="IM15" i="24" s="1"/>
  <c r="IK8" i="24"/>
  <c r="IM10" i="24"/>
  <c r="HH17" i="24"/>
  <c r="IM17" i="24" s="1"/>
  <c r="HI17" i="24"/>
  <c r="FC17" i="24"/>
  <c r="HH9" i="24"/>
  <c r="HI9" i="24"/>
  <c r="FC9" i="24"/>
  <c r="IK22" i="24"/>
  <c r="IL19" i="24"/>
  <c r="IM20" i="24"/>
  <c r="IK23" i="24"/>
  <c r="HW8" i="24"/>
  <c r="HV9" i="24"/>
  <c r="HW10" i="24"/>
  <c r="HX7" i="24"/>
  <c r="HY7" i="24"/>
  <c r="HY9" i="24"/>
  <c r="HX9" i="24"/>
  <c r="HY11" i="24"/>
  <c r="HX11" i="24"/>
  <c r="HY13" i="24"/>
  <c r="HX13" i="24"/>
  <c r="HY15" i="24"/>
  <c r="HX15" i="24"/>
  <c r="IM8" i="24"/>
  <c r="IM12" i="24"/>
  <c r="IQ23" i="24"/>
  <c r="IR23" i="24" s="1"/>
  <c r="IN21" i="24"/>
  <c r="IK14" i="24"/>
  <c r="IL10" i="24"/>
  <c r="IJ9" i="24"/>
  <c r="IJ21" i="24"/>
  <c r="IJ10" i="24"/>
  <c r="IM22" i="24"/>
  <c r="IQ17" i="24"/>
  <c r="IR17" i="24" s="1"/>
  <c r="IJ17" i="24"/>
  <c r="HB19" i="24"/>
  <c r="IM19" i="24" s="1"/>
  <c r="HQ18" i="24"/>
  <c r="IN18" i="24" s="1"/>
  <c r="HM22" i="24"/>
  <c r="GK22" i="24"/>
  <c r="IL22" i="24" s="1"/>
  <c r="HK16" i="24"/>
  <c r="FD7" i="24"/>
  <c r="IJ7" i="24" s="1"/>
  <c r="FK8" i="24"/>
  <c r="IJ8" i="24" s="1"/>
  <c r="GK11" i="24"/>
  <c r="IL11" i="24" s="1"/>
  <c r="HY8" i="24"/>
  <c r="HX8" i="24"/>
  <c r="HY10" i="24"/>
  <c r="HX10" i="24"/>
  <c r="HY12" i="24"/>
  <c r="HX12" i="24"/>
  <c r="HY14" i="24"/>
  <c r="HX14" i="24"/>
  <c r="HY16" i="24"/>
  <c r="HX16" i="24"/>
  <c r="IB29" i="22"/>
  <c r="HX29" i="22"/>
  <c r="HU29" i="22"/>
  <c r="HV29" i="22"/>
  <c r="HV34" i="22"/>
  <c r="IB34" i="22"/>
  <c r="HW26" i="22"/>
  <c r="IB26" i="22"/>
  <c r="HU20" i="32"/>
  <c r="FK43" i="12"/>
  <c r="IB43" i="12" s="1"/>
  <c r="FJ43" i="12"/>
  <c r="EU43" i="12"/>
  <c r="HT43" i="12"/>
  <c r="HV43" i="12"/>
  <c r="HU38" i="12"/>
  <c r="FJ33" i="12"/>
  <c r="EU33" i="12"/>
  <c r="FK33" i="12"/>
  <c r="HT33" i="12"/>
  <c r="IB33" i="12"/>
  <c r="FN35" i="12"/>
  <c r="GY17" i="12"/>
  <c r="GX17" i="12"/>
  <c r="HW17" i="12" s="1"/>
  <c r="EU17" i="12"/>
  <c r="HV17" i="12"/>
  <c r="HV8" i="12"/>
  <c r="HV9" i="12"/>
  <c r="HU41" i="12"/>
  <c r="HU39" i="12"/>
  <c r="HT42" i="12"/>
  <c r="IB29" i="12"/>
  <c r="HU31" i="12"/>
  <c r="HU29" i="12"/>
  <c r="IB30" i="12"/>
  <c r="HU32" i="12"/>
  <c r="HU30" i="12"/>
  <c r="IB28" i="12"/>
  <c r="HV31" i="12"/>
  <c r="IB23" i="12"/>
  <c r="HU23" i="12"/>
  <c r="HX19" i="12"/>
  <c r="HT18" i="12"/>
  <c r="HW18" i="12"/>
  <c r="HW12" i="12"/>
  <c r="IB13" i="12"/>
  <c r="HT41" i="12"/>
  <c r="HV40" i="12"/>
  <c r="HW42" i="12"/>
  <c r="HX40" i="12"/>
  <c r="FJ36" i="12"/>
  <c r="FK36" i="12"/>
  <c r="EU36" i="12"/>
  <c r="IB37" i="12"/>
  <c r="HW28" i="12"/>
  <c r="HW29" i="12"/>
  <c r="HU27" i="12"/>
  <c r="HW27" i="12"/>
  <c r="HX25" i="12"/>
  <c r="HU18" i="12"/>
  <c r="HV16" i="12"/>
  <c r="HX11" i="12"/>
  <c r="HW14" i="12"/>
  <c r="HV11" i="12"/>
  <c r="HT13" i="12"/>
  <c r="HX15" i="12"/>
  <c r="HW13" i="12"/>
  <c r="HV14" i="12"/>
  <c r="HU13" i="12"/>
  <c r="HX16" i="12"/>
  <c r="HT21" i="12"/>
  <c r="HT19" i="12"/>
  <c r="HW44" i="12"/>
  <c r="IB44" i="12"/>
  <c r="HT44" i="12"/>
  <c r="FJ24" i="21"/>
  <c r="FK24" i="21"/>
  <c r="EU24" i="21"/>
  <c r="HW23" i="21"/>
  <c r="FZ14" i="21"/>
  <c r="GA14" i="21"/>
  <c r="EU14" i="21"/>
  <c r="HX24" i="21"/>
  <c r="HU24" i="21"/>
  <c r="GA15" i="21"/>
  <c r="FZ15" i="21"/>
  <c r="HV15" i="21" s="1"/>
  <c r="HX14" i="21"/>
  <c r="HV14" i="21"/>
  <c r="HX11" i="21"/>
  <c r="HZ23" i="21"/>
  <c r="IA23" i="21" s="1"/>
  <c r="IB23" i="21" s="1"/>
  <c r="HZ21" i="21"/>
  <c r="IA21" i="21" s="1"/>
  <c r="IB21" i="21" s="1"/>
  <c r="HX15" i="21"/>
  <c r="HT12" i="21"/>
  <c r="HV27" i="21"/>
  <c r="HX26" i="21"/>
  <c r="HW22" i="21"/>
  <c r="HV11" i="21"/>
  <c r="GK25" i="21"/>
  <c r="HW25" i="21" s="1"/>
  <c r="GG24" i="21"/>
  <c r="HV24" i="21" s="1"/>
  <c r="HV9" i="21"/>
  <c r="HT14" i="22"/>
  <c r="IB14" i="22"/>
  <c r="HU14" i="22"/>
  <c r="HT9" i="22"/>
  <c r="IB9" i="22"/>
  <c r="HW13" i="22"/>
  <c r="HV26" i="22"/>
  <c r="HW10" i="22"/>
  <c r="HW28" i="22"/>
  <c r="FM12" i="22"/>
  <c r="IB12" i="22" s="1"/>
  <c r="IB10" i="22"/>
  <c r="HU17" i="22"/>
  <c r="GR31" i="22"/>
  <c r="HT7" i="21"/>
  <c r="FJ26" i="21"/>
  <c r="FK26" i="21"/>
  <c r="EU26" i="21"/>
  <c r="GA22" i="21"/>
  <c r="HZ22" i="21" s="1"/>
  <c r="IA22" i="21" s="1"/>
  <c r="IB22" i="21" s="1"/>
  <c r="FZ22" i="21"/>
  <c r="EU22" i="21"/>
  <c r="FJ15" i="21"/>
  <c r="EU15" i="21"/>
  <c r="FK15" i="21"/>
  <c r="HW13" i="21"/>
  <c r="HU9" i="21"/>
  <c r="HZ9" i="21"/>
  <c r="IA9" i="21" s="1"/>
  <c r="IB9" i="21" s="1"/>
  <c r="HZ8" i="21"/>
  <c r="IA8" i="21" s="1"/>
  <c r="IB8" i="21" s="1"/>
  <c r="HU8" i="21"/>
  <c r="FZ7" i="21"/>
  <c r="EU7" i="21"/>
  <c r="GA7" i="21"/>
  <c r="HZ26" i="21"/>
  <c r="IA26" i="21" s="1"/>
  <c r="IB26" i="21" s="1"/>
  <c r="HU26" i="21"/>
  <c r="HV22" i="21"/>
  <c r="HZ16" i="21"/>
  <c r="IA16" i="21" s="1"/>
  <c r="IB16" i="21" s="1"/>
  <c r="HX16" i="21"/>
  <c r="HZ15" i="21"/>
  <c r="IA15" i="21" s="1"/>
  <c r="IB15" i="21" s="1"/>
  <c r="FJ13" i="21"/>
  <c r="EU13" i="21"/>
  <c r="FK13" i="21"/>
  <c r="FZ12" i="21"/>
  <c r="HV12" i="21" s="1"/>
  <c r="GA12" i="21"/>
  <c r="EU12" i="21"/>
  <c r="HU11" i="21"/>
  <c r="HT11" i="21"/>
  <c r="HZ11" i="21"/>
  <c r="IA11" i="21" s="1"/>
  <c r="IB11" i="21" s="1"/>
  <c r="HX10" i="21"/>
  <c r="HZ10" i="21"/>
  <c r="IA10" i="21" s="1"/>
  <c r="IB10" i="21" s="1"/>
  <c r="HT21" i="21"/>
  <c r="HZ14" i="21"/>
  <c r="IA14" i="21" s="1"/>
  <c r="IB14" i="21" s="1"/>
  <c r="HT15" i="21"/>
  <c r="HU17" i="21"/>
  <c r="HT25" i="21"/>
  <c r="HT13" i="21"/>
  <c r="IB9" i="12"/>
  <c r="HU9" i="12"/>
  <c r="FJ25" i="12"/>
  <c r="EU25" i="12"/>
  <c r="FK25" i="12"/>
  <c r="FK15" i="12"/>
  <c r="FJ15" i="12"/>
  <c r="EU15" i="12"/>
  <c r="FJ11" i="12"/>
  <c r="EU11" i="12"/>
  <c r="FK11" i="12"/>
  <c r="HU26" i="12"/>
  <c r="IB26" i="12"/>
  <c r="HU8" i="12"/>
  <c r="IB8" i="12"/>
  <c r="FK22" i="12"/>
  <c r="EU22" i="12"/>
  <c r="FJ22" i="12"/>
  <c r="IB22" i="12" s="1"/>
  <c r="FK14" i="12"/>
  <c r="EU14" i="12"/>
  <c r="FJ14" i="12"/>
  <c r="FJ10" i="12"/>
  <c r="FK10" i="12"/>
  <c r="EU10" i="12"/>
  <c r="HV7" i="12"/>
  <c r="HT40" i="12"/>
  <c r="HV10" i="12"/>
  <c r="HV42" i="12"/>
  <c r="HU28" i="12"/>
  <c r="FQ19" i="12"/>
  <c r="FP19" i="12"/>
  <c r="HU21" i="12"/>
  <c r="HT27" i="12"/>
  <c r="HW8" i="12"/>
  <c r="HX35" i="12"/>
  <c r="HV30" i="12"/>
  <c r="HV20" i="12"/>
  <c r="HU12" i="12"/>
  <c r="HC42" i="12"/>
  <c r="HX42" i="12" s="1"/>
  <c r="HD14" i="12"/>
  <c r="HX14" i="12" s="1"/>
  <c r="IB24" i="22"/>
  <c r="HV24" i="22"/>
  <c r="HV18" i="12"/>
  <c r="GQ11" i="32"/>
  <c r="HW11" i="32" s="1"/>
  <c r="HW27" i="21"/>
  <c r="HZ27" i="21"/>
  <c r="IA27" i="21" s="1"/>
  <c r="IB27" i="21" s="1"/>
  <c r="HW15" i="12"/>
  <c r="IB15" i="12"/>
  <c r="HW11" i="12"/>
  <c r="IP14" i="23"/>
  <c r="IP16" i="23"/>
  <c r="IP17" i="23"/>
  <c r="IL18" i="23"/>
  <c r="IP8" i="23"/>
  <c r="HT24" i="21"/>
  <c r="HZ24" i="21"/>
  <c r="IA24" i="21" s="1"/>
  <c r="IB24" i="21" s="1"/>
  <c r="IE9" i="25"/>
  <c r="IV10" i="25"/>
  <c r="FI17" i="23"/>
  <c r="FG17" i="23"/>
  <c r="FI7" i="23"/>
  <c r="FG7" i="23"/>
  <c r="FH8" i="23"/>
  <c r="FG8" i="23"/>
  <c r="FH9" i="23"/>
  <c r="FG9" i="23"/>
  <c r="FG10" i="23"/>
  <c r="FH11" i="23"/>
  <c r="FG11" i="23"/>
  <c r="FI12" i="23"/>
  <c r="IL12" i="23" s="1"/>
  <c r="FG12" i="23"/>
  <c r="FI13" i="23"/>
  <c r="IL13" i="23" s="1"/>
  <c r="FG13" i="23"/>
  <c r="FH14" i="23"/>
  <c r="FG14" i="23"/>
  <c r="FI15" i="23"/>
  <c r="FG15" i="23"/>
  <c r="FH16" i="23"/>
  <c r="FG16" i="23"/>
  <c r="FG18" i="23"/>
  <c r="FI19" i="23"/>
  <c r="FG19" i="23"/>
  <c r="FG20" i="23"/>
  <c r="FI21" i="23"/>
  <c r="FG21" i="23"/>
  <c r="HF10" i="23"/>
  <c r="HM7" i="23"/>
  <c r="HL7" i="23"/>
  <c r="HM20" i="23"/>
  <c r="HL20" i="23"/>
  <c r="GK16" i="23"/>
  <c r="HM19" i="23"/>
  <c r="HL19" i="23"/>
  <c r="IO19" i="23" s="1"/>
  <c r="HR19" i="23"/>
  <c r="IP19" i="23" s="1"/>
  <c r="IM19" i="23"/>
  <c r="HV19" i="23"/>
  <c r="IO9" i="23"/>
  <c r="HW15" i="23"/>
  <c r="IP15" i="23" s="1"/>
  <c r="HX13" i="23"/>
  <c r="IP13" i="23" s="1"/>
  <c r="GH10" i="23"/>
  <c r="GQ9" i="23"/>
  <c r="IN9" i="23" s="1"/>
  <c r="GN8" i="23"/>
  <c r="IO17" i="23"/>
  <c r="IO21" i="23"/>
  <c r="FW7" i="23"/>
  <c r="FV7" i="23"/>
  <c r="FV10" i="23"/>
  <c r="FW10" i="23"/>
  <c r="FW15" i="23"/>
  <c r="IM15" i="23" s="1"/>
  <c r="FV15" i="23"/>
  <c r="IL8" i="23"/>
  <c r="HR18" i="23"/>
  <c r="HP10" i="23"/>
  <c r="IP10" i="23" s="1"/>
  <c r="HN7" i="23"/>
  <c r="IP7" i="23" s="1"/>
  <c r="HG14" i="23"/>
  <c r="IO14" i="23" s="1"/>
  <c r="FX17" i="23"/>
  <c r="HZ11" i="23"/>
  <c r="IL20" i="23"/>
  <c r="IL7" i="23"/>
  <c r="IO16" i="23"/>
  <c r="IL17" i="23"/>
  <c r="IO13" i="23"/>
  <c r="FZ11" i="25"/>
  <c r="GA11" i="25"/>
  <c r="GA15" i="25"/>
  <c r="FZ15" i="25"/>
  <c r="FK15" i="25"/>
  <c r="FZ21" i="25"/>
  <c r="GA21" i="25"/>
  <c r="FK21" i="25"/>
  <c r="IC11" i="25"/>
  <c r="GH12" i="25"/>
  <c r="IR22" i="25"/>
  <c r="ID7" i="25"/>
  <c r="IE11" i="25"/>
  <c r="IF11" i="25"/>
  <c r="IU10" i="25"/>
  <c r="IV8" i="25"/>
  <c r="HB16" i="25"/>
  <c r="HC16" i="25"/>
  <c r="HC12" i="25"/>
  <c r="HB12" i="25"/>
  <c r="HC8" i="25"/>
  <c r="HB8" i="25"/>
  <c r="FK8" i="25"/>
  <c r="HC13" i="25"/>
  <c r="HB13" i="25"/>
  <c r="HC11" i="25"/>
  <c r="FK11" i="25"/>
  <c r="HB11" i="25"/>
  <c r="HC7" i="25"/>
  <c r="FK7" i="25"/>
  <c r="HB7" i="25"/>
  <c r="HC17" i="25"/>
  <c r="HB17" i="25"/>
  <c r="IT17" i="25" s="1"/>
  <c r="FK17" i="25"/>
  <c r="IU11" i="25"/>
  <c r="IV7" i="25"/>
  <c r="IR17" i="25"/>
  <c r="IT21" i="25"/>
  <c r="IR20" i="25"/>
  <c r="IR10" i="25"/>
  <c r="IT7" i="25"/>
  <c r="IU13" i="25"/>
  <c r="II21" i="25"/>
  <c r="IV21" i="25" s="1"/>
  <c r="FU9" i="25"/>
  <c r="IS9" i="25" s="1"/>
  <c r="HE7" i="25"/>
  <c r="IT19" i="25"/>
  <c r="IV18" i="25"/>
  <c r="IS15" i="25"/>
  <c r="HA8" i="25"/>
  <c r="HT9" i="33"/>
  <c r="HE9" i="33"/>
  <c r="HA7" i="33"/>
  <c r="HX32" i="32"/>
  <c r="HH18" i="32"/>
  <c r="HX18" i="32" s="1"/>
  <c r="EU18" i="32"/>
  <c r="GU8" i="33"/>
  <c r="GT8" i="33"/>
  <c r="FO8" i="33"/>
  <c r="GP13" i="33"/>
  <c r="GQ13" i="33"/>
  <c r="FO13" i="33"/>
  <c r="FW11" i="33"/>
  <c r="IA12" i="33"/>
  <c r="HZ12" i="33"/>
  <c r="IE12" i="33"/>
  <c r="ID12" i="33"/>
  <c r="HO7" i="33"/>
  <c r="JA7" i="33" s="1"/>
  <c r="HJ12" i="33"/>
  <c r="HK8" i="33"/>
  <c r="HJ8" i="33"/>
  <c r="HA8" i="33"/>
  <c r="II12" i="33"/>
  <c r="IH12" i="33"/>
  <c r="IM12" i="33"/>
  <c r="IL12" i="33"/>
  <c r="IO13" i="33"/>
  <c r="IN13" i="33"/>
  <c r="IC12" i="33"/>
  <c r="IB12" i="33"/>
  <c r="IG12" i="33"/>
  <c r="IF12" i="33"/>
  <c r="IK12" i="33"/>
  <c r="IJ12" i="33"/>
  <c r="IM13" i="33"/>
  <c r="IL13" i="33"/>
  <c r="IN12" i="33"/>
  <c r="IO12" i="33"/>
  <c r="IJ13" i="33"/>
  <c r="IK13" i="33"/>
  <c r="IO11" i="33"/>
  <c r="IN11" i="33"/>
  <c r="IO10" i="33"/>
  <c r="IN10" i="33"/>
  <c r="IO9" i="33"/>
  <c r="IN9" i="33"/>
  <c r="IO8" i="33"/>
  <c r="IN8" i="33"/>
  <c r="IO7" i="33"/>
  <c r="IN7" i="33"/>
  <c r="IK11" i="33"/>
  <c r="IJ11" i="33"/>
  <c r="IK10" i="33"/>
  <c r="IJ10" i="33"/>
  <c r="IJ9" i="33"/>
  <c r="IK9" i="33"/>
  <c r="IK8" i="33"/>
  <c r="IJ8" i="33"/>
  <c r="IK7" i="33"/>
  <c r="IJ7" i="33"/>
  <c r="HY11" i="33"/>
  <c r="HX11" i="33"/>
  <c r="HY13" i="33"/>
  <c r="HX13" i="33"/>
  <c r="HY10" i="33"/>
  <c r="HX10" i="33"/>
  <c r="HY9" i="33"/>
  <c r="HX9" i="33"/>
  <c r="HY8" i="33"/>
  <c r="HX8" i="33"/>
  <c r="HY7" i="33"/>
  <c r="HX7" i="33"/>
  <c r="HA11" i="32"/>
  <c r="HA7" i="32"/>
  <c r="IC11" i="33"/>
  <c r="IB11" i="33"/>
  <c r="IC13" i="33"/>
  <c r="IB13" i="33"/>
  <c r="IC10" i="33"/>
  <c r="IB10" i="33"/>
  <c r="IC9" i="33"/>
  <c r="IB9" i="33"/>
  <c r="IC8" i="33"/>
  <c r="IB8" i="33"/>
  <c r="IC7" i="33"/>
  <c r="IB7" i="33"/>
  <c r="IA11" i="33"/>
  <c r="HZ11" i="33"/>
  <c r="IA13" i="33"/>
  <c r="HZ13" i="33"/>
  <c r="IA10" i="33"/>
  <c r="HZ10" i="33"/>
  <c r="IA9" i="33"/>
  <c r="HZ9" i="33"/>
  <c r="IA8" i="33"/>
  <c r="HZ8" i="33"/>
  <c r="IA7" i="33"/>
  <c r="HZ7" i="33"/>
  <c r="HZ15" i="32"/>
  <c r="IA15" i="32" s="1"/>
  <c r="IB15" i="32" s="1"/>
  <c r="IG11" i="33"/>
  <c r="IF11" i="33"/>
  <c r="IG13" i="33"/>
  <c r="IF13" i="33"/>
  <c r="IG10" i="33"/>
  <c r="IF10" i="33"/>
  <c r="IG9" i="33"/>
  <c r="IF9" i="33"/>
  <c r="IG8" i="33"/>
  <c r="IF8" i="33"/>
  <c r="IF7" i="33"/>
  <c r="IG7" i="33"/>
  <c r="IM11" i="33"/>
  <c r="IL11" i="33"/>
  <c r="IM10" i="33"/>
  <c r="IL10" i="33"/>
  <c r="IM9" i="33"/>
  <c r="IL9" i="33"/>
  <c r="IM8" i="33"/>
  <c r="IL8" i="33"/>
  <c r="IM7" i="33"/>
  <c r="IL7" i="33"/>
  <c r="HZ22" i="32"/>
  <c r="IA22" i="32" s="1"/>
  <c r="IB22" i="32" s="1"/>
  <c r="EU20" i="32"/>
  <c r="HF20" i="32"/>
  <c r="HF16" i="32"/>
  <c r="HF8" i="32"/>
  <c r="EU7" i="32"/>
  <c r="HF7" i="32"/>
  <c r="HZ32" i="32"/>
  <c r="IA32" i="32" s="1"/>
  <c r="IB32" i="32" s="1"/>
  <c r="HZ30" i="32"/>
  <c r="IA30" i="32" s="1"/>
  <c r="IB30" i="32" s="1"/>
  <c r="EU24" i="32"/>
  <c r="GX20" i="32"/>
  <c r="EU17" i="32"/>
  <c r="HZ14" i="32"/>
  <c r="IA14" i="32" s="1"/>
  <c r="IB14" i="32" s="1"/>
  <c r="IA9" i="32"/>
  <c r="IB9" i="32" s="1"/>
  <c r="II11" i="33"/>
  <c r="IH11" i="33"/>
  <c r="II13" i="33"/>
  <c r="IH13" i="33"/>
  <c r="II10" i="33"/>
  <c r="IH10" i="33"/>
  <c r="IH9" i="33"/>
  <c r="II9" i="33"/>
  <c r="II8" i="33"/>
  <c r="IH8" i="33"/>
  <c r="IH7" i="33"/>
  <c r="II7" i="33"/>
  <c r="HJ13" i="32"/>
  <c r="HZ10" i="32"/>
  <c r="IA10" i="32" s="1"/>
  <c r="IB10" i="32" s="1"/>
  <c r="IE13" i="33"/>
  <c r="ID13" i="33"/>
  <c r="IE11" i="33"/>
  <c r="ID11" i="33"/>
  <c r="ID10" i="33"/>
  <c r="IE10" i="33"/>
  <c r="ID9" i="33"/>
  <c r="IE9" i="33"/>
  <c r="IE8" i="33"/>
  <c r="ID8" i="33"/>
  <c r="ID7" i="33"/>
  <c r="IE7" i="33"/>
  <c r="HZ29" i="32"/>
  <c r="IA29" i="32" s="1"/>
  <c r="IB29" i="32" s="1"/>
  <c r="HM26" i="32"/>
  <c r="HZ26" i="32" s="1"/>
  <c r="IA26" i="32" s="1"/>
  <c r="IB26" i="32" s="1"/>
  <c r="HL18" i="32"/>
  <c r="HZ18" i="32" s="1"/>
  <c r="IA18" i="32" s="1"/>
  <c r="IB18" i="32" s="1"/>
  <c r="HZ17" i="32"/>
  <c r="IA17" i="32" s="1"/>
  <c r="IB17" i="32" s="1"/>
  <c r="HZ12" i="32"/>
  <c r="IA12" i="32" s="1"/>
  <c r="IB12" i="32" s="1"/>
  <c r="HM11" i="32"/>
  <c r="HV11" i="33"/>
  <c r="IB21" i="22"/>
  <c r="HX34" i="22"/>
  <c r="HX26" i="22"/>
  <c r="IB25" i="22"/>
  <c r="HW21" i="12"/>
  <c r="HW21" i="21"/>
  <c r="HW17" i="22"/>
  <c r="HV31" i="22"/>
  <c r="IY7" i="33"/>
  <c r="IL13" i="24"/>
  <c r="IU8" i="25"/>
  <c r="IN21" i="23"/>
  <c r="IO18" i="23"/>
  <c r="IN13" i="23"/>
  <c r="IN20" i="23"/>
  <c r="IL21" i="23"/>
  <c r="IL10" i="23"/>
  <c r="IO11" i="23"/>
  <c r="IX7" i="33"/>
  <c r="HW8" i="32"/>
  <c r="HW12" i="32"/>
  <c r="HW26" i="32"/>
  <c r="HU10" i="32"/>
  <c r="HW33" i="32"/>
  <c r="HW22" i="32"/>
  <c r="HW37" i="32"/>
  <c r="HV20" i="32"/>
  <c r="HU13" i="32"/>
  <c r="HT17" i="32"/>
  <c r="HU14" i="32"/>
  <c r="HU22" i="32"/>
  <c r="HV26" i="32"/>
  <c r="HU16" i="32"/>
  <c r="HV31" i="32"/>
  <c r="HV22" i="32"/>
  <c r="HV12" i="32"/>
  <c r="HV15" i="32"/>
  <c r="HV23" i="32"/>
  <c r="HU30" i="32"/>
  <c r="HW16" i="32"/>
  <c r="HW23" i="32"/>
  <c r="GG12" i="24"/>
  <c r="GF12" i="24"/>
  <c r="HU21" i="22"/>
  <c r="IB13" i="22"/>
  <c r="HW15" i="22"/>
  <c r="HT33" i="22"/>
  <c r="HW23" i="12"/>
  <c r="HU20" i="12"/>
  <c r="HT26" i="12"/>
  <c r="HV35" i="12"/>
  <c r="HW24" i="21"/>
  <c r="HT9" i="21"/>
  <c r="HT34" i="12"/>
  <c r="HT17" i="12"/>
  <c r="HV44" i="12"/>
  <c r="HU22" i="12"/>
  <c r="HX33" i="12"/>
  <c r="HV15" i="12"/>
  <c r="HU37" i="12"/>
  <c r="HV22" i="12"/>
  <c r="HX20" i="21"/>
  <c r="HU28" i="22"/>
  <c r="HU31" i="22"/>
  <c r="HT7" i="22"/>
  <c r="HT28" i="22"/>
  <c r="HU19" i="22"/>
  <c r="IM11" i="24"/>
  <c r="IL9" i="24"/>
  <c r="IL20" i="24"/>
  <c r="IJ12" i="24"/>
  <c r="IJ20" i="24"/>
  <c r="IK20" i="24"/>
  <c r="IV12" i="25"/>
  <c r="IV20" i="25"/>
  <c r="IN12" i="23"/>
  <c r="IM18" i="23"/>
  <c r="IO10" i="23"/>
  <c r="IL9" i="23"/>
  <c r="HT21" i="32"/>
  <c r="HV29" i="32"/>
  <c r="HV16" i="32"/>
  <c r="HU33" i="32"/>
  <c r="FZ12" i="25"/>
  <c r="GA12" i="25"/>
  <c r="HW14" i="32"/>
  <c r="HW31" i="32"/>
  <c r="HV13" i="32"/>
  <c r="HU29" i="32"/>
  <c r="HT30" i="32"/>
  <c r="HT24" i="32"/>
  <c r="HT23" i="32"/>
  <c r="HT32" i="32"/>
  <c r="HU35" i="32"/>
  <c r="HT37" i="32"/>
  <c r="HW20" i="32"/>
  <c r="HW29" i="32"/>
  <c r="HV14" i="32"/>
  <c r="HT22" i="32"/>
  <c r="HT33" i="32"/>
  <c r="HW17" i="32"/>
  <c r="HU31" i="32"/>
  <c r="HW13" i="32"/>
  <c r="HU18" i="32"/>
  <c r="HT12" i="32"/>
  <c r="HT14" i="32"/>
  <c r="HT18" i="32"/>
  <c r="HV10" i="32"/>
  <c r="HU11" i="32"/>
  <c r="HW18" i="32"/>
  <c r="GB8" i="25"/>
  <c r="FY11" i="25"/>
  <c r="HW16" i="25"/>
  <c r="GF8" i="25"/>
  <c r="HT20" i="23"/>
  <c r="IP20" i="23" s="1"/>
  <c r="HW18" i="23"/>
  <c r="HQ18" i="23"/>
  <c r="IP18" i="23" s="1"/>
  <c r="HW11" i="23"/>
  <c r="IP11" i="23" s="1"/>
  <c r="FX18" i="24"/>
  <c r="FL18" i="24"/>
  <c r="II22" i="24"/>
  <c r="HV22" i="24"/>
  <c r="HU15" i="24"/>
  <c r="HQ14" i="24"/>
  <c r="HM14" i="24"/>
  <c r="FY9" i="24"/>
  <c r="HU8" i="24"/>
  <c r="HT20" i="24"/>
  <c r="IN20" i="24" s="1"/>
  <c r="FD19" i="24"/>
  <c r="IQ19" i="24" s="1"/>
  <c r="IR19" i="24" s="1"/>
  <c r="GS22" i="25"/>
  <c r="FU19" i="25"/>
  <c r="IX19" i="25" s="1"/>
  <c r="IY19" i="25" s="1"/>
  <c r="IZ19" i="25" s="1"/>
  <c r="IL11" i="23"/>
  <c r="IL15" i="23"/>
  <c r="IL16" i="23"/>
  <c r="GH16" i="23"/>
  <c r="GP8" i="23"/>
  <c r="IT12" i="25"/>
  <c r="GO9" i="25"/>
  <c r="GF18" i="24"/>
  <c r="IL18" i="24" s="1"/>
  <c r="HZ7" i="21"/>
  <c r="IA7" i="21" s="1"/>
  <c r="IB7" i="21" s="1"/>
  <c r="GG25" i="21"/>
  <c r="GA16" i="22"/>
  <c r="FZ16" i="22"/>
  <c r="HW10" i="32"/>
  <c r="HW21" i="32"/>
  <c r="FC23" i="24"/>
  <c r="IL14" i="23"/>
  <c r="FK12" i="25"/>
  <c r="FQ27" i="22"/>
  <c r="HJ12" i="23"/>
  <c r="GE17" i="25"/>
  <c r="HT12" i="25"/>
  <c r="HL7" i="32"/>
  <c r="EU28" i="32"/>
  <c r="EU19" i="32"/>
  <c r="GX19" i="32"/>
  <c r="HD16" i="32"/>
  <c r="GT11" i="32"/>
  <c r="GM7" i="33"/>
  <c r="GL7" i="33"/>
  <c r="GV13" i="33"/>
  <c r="GW13" i="33"/>
  <c r="HT12" i="33"/>
  <c r="EU27" i="32"/>
  <c r="GC12" i="33"/>
  <c r="GB12" i="33"/>
  <c r="GF8" i="33"/>
  <c r="GG8" i="33"/>
  <c r="GH13" i="33"/>
  <c r="GN24" i="32"/>
  <c r="HZ24" i="32" s="1"/>
  <c r="IA24" i="32" s="1"/>
  <c r="IB24" i="32" s="1"/>
  <c r="GK25" i="32"/>
  <c r="HW25" i="32" s="1"/>
  <c r="FM36" i="32"/>
  <c r="HU36" i="32" s="1"/>
  <c r="FP34" i="32"/>
  <c r="EZ34" i="32"/>
  <c r="HZ19" i="23"/>
  <c r="EW34" i="32"/>
  <c r="EV34" i="32"/>
  <c r="FE34" i="32"/>
  <c r="FD34" i="32"/>
  <c r="FM34" i="32"/>
  <c r="FL34" i="32"/>
  <c r="FU34" i="32"/>
  <c r="FT34" i="32"/>
  <c r="FH34" i="32"/>
  <c r="ID15" i="25"/>
  <c r="IE15" i="25"/>
  <c r="HZ9" i="23"/>
  <c r="IP9" i="23" s="1"/>
  <c r="IA9" i="23"/>
  <c r="HZ21" i="23"/>
  <c r="IA21" i="23"/>
  <c r="IG7" i="24"/>
  <c r="IF7" i="24"/>
  <c r="GT34" i="32"/>
  <c r="HW34" i="32"/>
  <c r="IL8" i="24"/>
  <c r="IJ14" i="24"/>
  <c r="IS18" i="25"/>
  <c r="IR18" i="25"/>
  <c r="IU15" i="25"/>
  <c r="IT16" i="25"/>
  <c r="IM16" i="24"/>
  <c r="IV9" i="25"/>
  <c r="IJ22" i="24"/>
  <c r="IU18" i="25"/>
  <c r="IS19" i="25"/>
  <c r="IM21" i="23"/>
  <c r="FV20" i="23"/>
  <c r="FW20" i="23"/>
  <c r="FW14" i="23"/>
  <c r="FV14" i="23"/>
  <c r="FW12" i="23"/>
  <c r="FV12" i="23"/>
  <c r="FV9" i="23"/>
  <c r="FW9" i="23"/>
  <c r="FN18" i="24"/>
  <c r="FO18" i="24"/>
  <c r="FN11" i="24"/>
  <c r="FO11" i="24"/>
  <c r="FZ14" i="25"/>
  <c r="GA14" i="25"/>
  <c r="GA10" i="25"/>
  <c r="FZ10" i="25"/>
  <c r="IL19" i="23"/>
  <c r="IR13" i="25"/>
  <c r="FK14" i="25"/>
  <c r="FV17" i="23"/>
  <c r="FW17" i="23"/>
  <c r="IN14" i="23"/>
  <c r="IT13" i="25"/>
  <c r="GM7" i="23"/>
  <c r="GL7" i="23"/>
  <c r="GM18" i="23"/>
  <c r="GL18" i="23"/>
  <c r="GM16" i="23"/>
  <c r="GL16" i="23"/>
  <c r="GM11" i="23"/>
  <c r="GL11" i="23"/>
  <c r="GM8" i="23"/>
  <c r="GL8" i="23"/>
  <c r="HB15" i="25"/>
  <c r="HC15" i="25"/>
  <c r="HB10" i="25"/>
  <c r="HC10" i="25"/>
  <c r="GF7" i="24"/>
  <c r="GG7" i="24"/>
  <c r="GF16" i="24"/>
  <c r="GG16" i="24"/>
  <c r="FK42" i="12"/>
  <c r="FJ42" i="12"/>
  <c r="FJ35" i="12"/>
  <c r="EU35" i="12"/>
  <c r="FZ34" i="12"/>
  <c r="GA34" i="12"/>
  <c r="FZ19" i="12"/>
  <c r="GA19" i="12"/>
  <c r="GA12" i="12"/>
  <c r="FZ12" i="12"/>
  <c r="IV22" i="25"/>
  <c r="IV19" i="25"/>
  <c r="IX22" i="25"/>
  <c r="IY22" i="25" s="1"/>
  <c r="IZ22" i="25" s="1"/>
  <c r="IM14" i="24"/>
  <c r="IU7" i="25"/>
  <c r="IU12" i="25"/>
  <c r="IU16" i="25"/>
  <c r="IV16" i="25"/>
  <c r="IT22" i="25"/>
  <c r="IT20" i="25"/>
  <c r="IM7" i="23"/>
  <c r="FV16" i="23"/>
  <c r="FW16" i="23"/>
  <c r="FV13" i="23"/>
  <c r="FW13" i="23"/>
  <c r="FW11" i="23"/>
  <c r="FV11" i="23"/>
  <c r="FW8" i="23"/>
  <c r="FV8" i="23"/>
  <c r="FO16" i="24"/>
  <c r="FN16" i="24"/>
  <c r="FN13" i="24"/>
  <c r="FO13" i="24"/>
  <c r="FN9" i="24"/>
  <c r="FO9" i="24"/>
  <c r="GA16" i="25"/>
  <c r="FZ16" i="25"/>
  <c r="FZ13" i="25"/>
  <c r="GA13" i="25"/>
  <c r="FZ7" i="25"/>
  <c r="GA7" i="25"/>
  <c r="IT11" i="25"/>
  <c r="GL19" i="23"/>
  <c r="GM19" i="23"/>
  <c r="GL17" i="23"/>
  <c r="GM17" i="23"/>
  <c r="GL15" i="23"/>
  <c r="GM15" i="23"/>
  <c r="GL10" i="23"/>
  <c r="GM10" i="23"/>
  <c r="HB14" i="25"/>
  <c r="HC14" i="25"/>
  <c r="HC9" i="25"/>
  <c r="HB9" i="25"/>
  <c r="FK9" i="25"/>
  <c r="GA27" i="12"/>
  <c r="FZ27" i="12"/>
  <c r="FZ24" i="12"/>
  <c r="GA24" i="12"/>
  <c r="EU23" i="21"/>
  <c r="HT10" i="32"/>
  <c r="HU7" i="32"/>
  <c r="GJ20" i="25"/>
  <c r="GX18" i="25"/>
  <c r="IT18" i="25" s="1"/>
  <c r="GD20" i="25"/>
  <c r="IX20" i="25" s="1"/>
  <c r="IY20" i="25" s="1"/>
  <c r="IZ20" i="25" s="1"/>
  <c r="HW9" i="32"/>
  <c r="FQ12" i="25"/>
  <c r="IR12" i="25" s="1"/>
  <c r="FP8" i="25"/>
  <c r="GL15" i="25"/>
  <c r="FJ11" i="24"/>
  <c r="FN9" i="25"/>
  <c r="IY9" i="25" s="1"/>
  <c r="IZ9" i="25" s="1"/>
  <c r="FW8" i="25"/>
  <c r="FX8" i="25"/>
  <c r="HP10" i="24"/>
  <c r="HO10" i="24"/>
  <c r="HP8" i="24"/>
  <c r="FK13" i="25"/>
  <c r="HP21" i="25"/>
  <c r="IX21" i="25" s="1"/>
  <c r="IY21" i="25" s="1"/>
  <c r="IZ21" i="25" s="1"/>
  <c r="HM12" i="21"/>
  <c r="HZ12" i="21" s="1"/>
  <c r="IA12" i="21" s="1"/>
  <c r="IB12" i="21" s="1"/>
  <c r="HU27" i="32"/>
  <c r="FW37" i="32"/>
  <c r="FV37" i="32"/>
  <c r="HW15" i="32"/>
  <c r="HU9" i="32"/>
  <c r="HW7" i="32"/>
  <c r="HQ16" i="24"/>
  <c r="HP16" i="24"/>
  <c r="HM16" i="24"/>
  <c r="HL16" i="24"/>
  <c r="GN8" i="25"/>
  <c r="GO8" i="25"/>
  <c r="GF12" i="25"/>
  <c r="GG12" i="25"/>
  <c r="HZ21" i="32"/>
  <c r="IA21" i="32" s="1"/>
  <c r="IB21" i="32" s="1"/>
  <c r="HV27" i="32"/>
  <c r="EV28" i="32"/>
  <c r="EX27" i="32"/>
  <c r="EY19" i="32"/>
  <c r="HA8" i="32"/>
  <c r="GH12" i="33"/>
  <c r="GH8" i="33"/>
  <c r="GO7" i="33"/>
  <c r="GV12" i="33"/>
  <c r="GY13" i="33"/>
  <c r="IO7" i="23"/>
  <c r="IO8" i="23"/>
  <c r="HW27" i="32"/>
  <c r="FO12" i="33"/>
  <c r="HH7" i="24"/>
  <c r="HI7" i="24"/>
  <c r="HW9" i="33"/>
  <c r="HD36" i="32"/>
  <c r="GH36" i="32"/>
  <c r="GQ36" i="32"/>
  <c r="GO36" i="32"/>
  <c r="GN36" i="32"/>
  <c r="FZ36" i="32"/>
  <c r="GA36" i="32"/>
  <c r="FB35" i="32"/>
  <c r="HT35" i="32" s="1"/>
  <c r="EY34" i="32"/>
  <c r="EX34" i="32"/>
  <c r="EU34" i="32"/>
  <c r="FC34" i="32"/>
  <c r="FB34" i="32"/>
  <c r="HT34" i="32" s="1"/>
  <c r="FG34" i="32"/>
  <c r="FF34" i="32"/>
  <c r="FK34" i="32"/>
  <c r="FJ34" i="32"/>
  <c r="FO34" i="32"/>
  <c r="FN34" i="32"/>
  <c r="FS34" i="32"/>
  <c r="FR34" i="32"/>
  <c r="FW34" i="32"/>
  <c r="FV34" i="32"/>
  <c r="GA34" i="32"/>
  <c r="FZ34" i="32"/>
  <c r="HU34" i="32"/>
  <c r="GW36" i="32"/>
  <c r="GV36" i="32"/>
  <c r="FR36" i="32"/>
  <c r="FS36" i="32"/>
  <c r="FU35" i="32"/>
  <c r="FT35" i="32"/>
  <c r="FY34" i="32"/>
  <c r="FX34" i="32"/>
  <c r="GC34" i="32"/>
  <c r="GB34" i="32"/>
  <c r="GG34" i="32"/>
  <c r="GF34" i="32"/>
  <c r="HV16" i="24"/>
  <c r="HW15" i="24"/>
  <c r="IN13" i="24"/>
  <c r="HW12" i="24"/>
  <c r="IN12" i="24" s="1"/>
  <c r="HW14" i="24"/>
  <c r="IN14" i="24" s="1"/>
  <c r="IN7" i="24"/>
  <c r="IN9" i="24"/>
  <c r="IN11" i="24"/>
  <c r="IC7" i="22" l="1"/>
  <c r="IA7" i="22"/>
  <c r="IB7" i="22" s="1"/>
  <c r="IO12" i="23"/>
  <c r="IB23" i="22"/>
  <c r="IA16" i="12"/>
  <c r="IB16" i="12" s="1"/>
  <c r="IA11" i="12"/>
  <c r="IB11" i="12" s="1"/>
  <c r="IA20" i="12"/>
  <c r="IB20" i="12" s="1"/>
  <c r="IA31" i="12"/>
  <c r="IB31" i="12" s="1"/>
  <c r="IA18" i="12"/>
  <c r="IB18" i="12" s="1"/>
  <c r="IA7" i="12"/>
  <c r="IB7" i="12" s="1"/>
  <c r="IQ21" i="24"/>
  <c r="IR21" i="24" s="1"/>
  <c r="IM9" i="24"/>
  <c r="IQ10" i="24"/>
  <c r="IR10" i="24" s="1"/>
  <c r="IN8" i="24"/>
  <c r="IK11" i="24"/>
  <c r="IJ19" i="24"/>
  <c r="IN22" i="24"/>
  <c r="IL12" i="24"/>
  <c r="HU43" i="12"/>
  <c r="HU33" i="12"/>
  <c r="IB17" i="12"/>
  <c r="IB36" i="12"/>
  <c r="HU36" i="12"/>
  <c r="HU10" i="12"/>
  <c r="HU19" i="12"/>
  <c r="HV7" i="21"/>
  <c r="HU13" i="21"/>
  <c r="HW31" i="22"/>
  <c r="IB31" i="22"/>
  <c r="HU12" i="22"/>
  <c r="HZ13" i="21"/>
  <c r="IA13" i="21" s="1"/>
  <c r="IB13" i="21" s="1"/>
  <c r="HU15" i="21"/>
  <c r="IB14" i="12"/>
  <c r="HU14" i="12"/>
  <c r="HU11" i="12"/>
  <c r="HU15" i="12"/>
  <c r="IB25" i="12"/>
  <c r="HU25" i="12"/>
  <c r="IR18" i="23"/>
  <c r="IR7" i="23"/>
  <c r="IS7" i="23" s="1"/>
  <c r="IT7" i="23" s="1"/>
  <c r="IY12" i="25"/>
  <c r="IZ12" i="25" s="1"/>
  <c r="IO20" i="23"/>
  <c r="IN18" i="23"/>
  <c r="IN11" i="23"/>
  <c r="IR14" i="23"/>
  <c r="IS14" i="23" s="1"/>
  <c r="IT14" i="23" s="1"/>
  <c r="IR20" i="23"/>
  <c r="IS20" i="23" s="1"/>
  <c r="IT20" i="23" s="1"/>
  <c r="IR21" i="23"/>
  <c r="IS21" i="23" s="1"/>
  <c r="IT21" i="23" s="1"/>
  <c r="IR19" i="23"/>
  <c r="IR8" i="23"/>
  <c r="IR13" i="23"/>
  <c r="IM14" i="23"/>
  <c r="IM10" i="23"/>
  <c r="IS18" i="23"/>
  <c r="IT18" i="23" s="1"/>
  <c r="IS21" i="25"/>
  <c r="IV11" i="25"/>
  <c r="IV15" i="25"/>
  <c r="JF8" i="33"/>
  <c r="JB7" i="33"/>
  <c r="JF10" i="33"/>
  <c r="HX7" i="32"/>
  <c r="HZ20" i="32"/>
  <c r="IA20" i="32" s="1"/>
  <c r="IB20" i="32" s="1"/>
  <c r="JF9" i="33"/>
  <c r="HZ13" i="32"/>
  <c r="IA13" i="32" s="1"/>
  <c r="IB13" i="32" s="1"/>
  <c r="HZ11" i="32"/>
  <c r="IA11" i="32" s="1"/>
  <c r="IB11" i="32" s="1"/>
  <c r="JF11" i="33"/>
  <c r="HV36" i="32"/>
  <c r="IM7" i="24"/>
  <c r="JF12" i="33"/>
  <c r="IS12" i="25"/>
  <c r="IT8" i="25"/>
  <c r="IT14" i="25"/>
  <c r="IN10" i="23"/>
  <c r="IR15" i="23"/>
  <c r="IN17" i="23"/>
  <c r="IN8" i="23"/>
  <c r="IN16" i="23"/>
  <c r="IM20" i="23"/>
  <c r="IS17" i="25"/>
  <c r="IY17" i="25"/>
  <c r="IZ17" i="25" s="1"/>
  <c r="HU27" i="22"/>
  <c r="IB27" i="22"/>
  <c r="IS11" i="25"/>
  <c r="IY11" i="25"/>
  <c r="IZ11" i="25" s="1"/>
  <c r="HW24" i="32"/>
  <c r="HZ34" i="32"/>
  <c r="IA34" i="32" s="1"/>
  <c r="IB34" i="32" s="1"/>
  <c r="HV16" i="22"/>
  <c r="IB16" i="22"/>
  <c r="HV25" i="21"/>
  <c r="HZ25" i="21"/>
  <c r="IA25" i="21" s="1"/>
  <c r="IB25" i="21" s="1"/>
  <c r="IQ22" i="24"/>
  <c r="IR22" i="24" s="1"/>
  <c r="IP21" i="23"/>
  <c r="IQ20" i="24"/>
  <c r="IR20" i="24" s="1"/>
  <c r="HZ16" i="32"/>
  <c r="IA16" i="32" s="1"/>
  <c r="IB16" i="32" s="1"/>
  <c r="HZ25" i="32"/>
  <c r="IA25" i="32" s="1"/>
  <c r="IB25" i="32" s="1"/>
  <c r="HZ7" i="32"/>
  <c r="IA7" i="32" s="1"/>
  <c r="IB7" i="32" s="1"/>
  <c r="IQ15" i="24"/>
  <c r="IR15" i="24" s="1"/>
  <c r="HV35" i="32"/>
  <c r="HW36" i="32"/>
  <c r="JF13" i="33"/>
  <c r="IZ7" i="33"/>
  <c r="JF7" i="33"/>
  <c r="HT19" i="32"/>
  <c r="HZ19" i="32"/>
  <c r="IA19" i="32" s="1"/>
  <c r="IB19" i="32" s="1"/>
  <c r="HT28" i="32"/>
  <c r="HZ28" i="32"/>
  <c r="IA28" i="32" s="1"/>
  <c r="IB28" i="32" s="1"/>
  <c r="IN16" i="24"/>
  <c r="IS8" i="25"/>
  <c r="IJ11" i="24"/>
  <c r="IQ11" i="24"/>
  <c r="IR11" i="24" s="1"/>
  <c r="IY8" i="25"/>
  <c r="IZ8" i="25" s="1"/>
  <c r="HZ36" i="32"/>
  <c r="IA36" i="32" s="1"/>
  <c r="IB36" i="32" s="1"/>
  <c r="IR10" i="23"/>
  <c r="HV24" i="12"/>
  <c r="IB24" i="12"/>
  <c r="IT9" i="25"/>
  <c r="IN19" i="23"/>
  <c r="IY7" i="25"/>
  <c r="IZ7" i="25" s="1"/>
  <c r="IY13" i="25"/>
  <c r="IZ13" i="25" s="1"/>
  <c r="IK16" i="24"/>
  <c r="IQ16" i="24"/>
  <c r="IR16" i="24" s="1"/>
  <c r="IR16" i="23"/>
  <c r="IM13" i="23"/>
  <c r="IM16" i="23"/>
  <c r="IR8" i="25"/>
  <c r="IB19" i="12"/>
  <c r="HV19" i="12"/>
  <c r="IB34" i="12"/>
  <c r="HV34" i="12"/>
  <c r="HU35" i="12"/>
  <c r="IB35" i="12"/>
  <c r="IL16" i="24"/>
  <c r="IL7" i="24"/>
  <c r="IT10" i="25"/>
  <c r="IN7" i="23"/>
  <c r="IR17" i="23"/>
  <c r="IM17" i="23"/>
  <c r="IY10" i="25"/>
  <c r="IZ10" i="25" s="1"/>
  <c r="IS10" i="25"/>
  <c r="IR12" i="23"/>
  <c r="IS13" i="25"/>
  <c r="IN15" i="23"/>
  <c r="IQ12" i="24"/>
  <c r="IR12" i="24" s="1"/>
  <c r="IX18" i="25"/>
  <c r="IY18" i="25" s="1"/>
  <c r="IZ18" i="25" s="1"/>
  <c r="IN15" i="24"/>
  <c r="IQ14" i="24"/>
  <c r="IR14" i="24" s="1"/>
  <c r="IQ8" i="24"/>
  <c r="IR8" i="24" s="1"/>
  <c r="HV34" i="32"/>
  <c r="HZ8" i="32"/>
  <c r="IA8" i="32" s="1"/>
  <c r="IB8" i="32" s="1"/>
  <c r="HT27" i="32"/>
  <c r="HZ27" i="32"/>
  <c r="IA27" i="32" s="1"/>
  <c r="IB27" i="32" s="1"/>
  <c r="HV37" i="32"/>
  <c r="HZ37" i="32"/>
  <c r="IA37" i="32" s="1"/>
  <c r="IB37" i="32" s="1"/>
  <c r="IT15" i="25"/>
  <c r="IY15" i="25"/>
  <c r="IZ15" i="25" s="1"/>
  <c r="HZ35" i="32"/>
  <c r="IA35" i="32" s="1"/>
  <c r="IB35" i="32" s="1"/>
  <c r="HV27" i="12"/>
  <c r="IB27" i="12"/>
  <c r="IS16" i="25"/>
  <c r="IY16" i="25"/>
  <c r="IZ16" i="25" s="1"/>
  <c r="IQ9" i="24"/>
  <c r="IR9" i="24" s="1"/>
  <c r="IK13" i="24"/>
  <c r="IQ13" i="24"/>
  <c r="IR13" i="24" s="1"/>
  <c r="IM11" i="23"/>
  <c r="IR11" i="23"/>
  <c r="IM8" i="23"/>
  <c r="IS7" i="25"/>
  <c r="HV12" i="12"/>
  <c r="HU42" i="12"/>
  <c r="IR9" i="25"/>
  <c r="IY14" i="25"/>
  <c r="IZ14" i="25" s="1"/>
  <c r="IQ18" i="24"/>
  <c r="IR18" i="24" s="1"/>
  <c r="IK18" i="24"/>
  <c r="IM9" i="23"/>
  <c r="IR9" i="23"/>
  <c r="IS20" i="25"/>
  <c r="IS14" i="25"/>
  <c r="IM12" i="23"/>
  <c r="IQ7" i="24"/>
  <c r="IR7" i="24" s="1"/>
  <c r="IN10" i="24"/>
  <c r="IK9" i="24"/>
  <c r="HX12" i="21"/>
  <c r="IA42" i="12" l="1"/>
  <c r="IB42" i="12" s="1"/>
  <c r="IA12" i="12"/>
  <c r="IB12" i="12" s="1"/>
  <c r="IA10" i="12"/>
  <c r="IB10" i="12" s="1"/>
  <c r="IS11" i="23"/>
  <c r="IT11" i="23" s="1"/>
  <c r="IS12" i="23"/>
  <c r="IT12" i="23" s="1"/>
  <c r="IS10" i="23"/>
  <c r="IT10" i="23" s="1"/>
  <c r="IS15" i="23"/>
  <c r="IT15" i="23" s="1"/>
  <c r="IS8" i="23"/>
  <c r="IT8" i="23" s="1"/>
  <c r="IS9" i="23"/>
  <c r="IT9" i="23" s="1"/>
  <c r="IS17" i="23"/>
  <c r="IT17" i="23" s="1"/>
  <c r="IS16" i="23"/>
  <c r="IT16" i="23" s="1"/>
  <c r="IS13" i="23"/>
  <c r="IT13" i="23" s="1"/>
  <c r="IS19" i="23"/>
  <c r="IT19" i="23" s="1"/>
</calcChain>
</file>

<file path=xl/comments1.xml><?xml version="1.0" encoding="utf-8"?>
<comments xmlns="http://schemas.openxmlformats.org/spreadsheetml/2006/main">
  <authors>
    <author>Welcome</author>
    <author>Admin</author>
  </authors>
  <commentList>
    <comment ref="CE9" authorId="0">
      <text>
        <r>
          <rPr>
            <b/>
            <sz val="9"/>
            <color indexed="81"/>
            <rFont val="Tahoma"/>
            <family val="2"/>
          </rPr>
          <t xml:space="preserve">có đơn phúc khảo : vẫn 7 đ
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K1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CE31" authorId="0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CQ36" authorId="0">
      <text>
        <r>
          <rPr>
            <b/>
            <sz val="9"/>
            <color indexed="81"/>
            <rFont val="Tahoma"/>
            <family val="2"/>
          </rPr>
          <t xml:space="preserve">CT 5
</t>
        </r>
      </text>
    </comment>
    <comment ref="AQ4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3</t>
        </r>
      </text>
    </comment>
    <comment ref="BK4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3,5</t>
        </r>
      </text>
    </comment>
    <comment ref="DO44" authorId="0">
      <text>
        <r>
          <rPr>
            <b/>
            <sz val="9"/>
            <color indexed="81"/>
            <rFont val="Tahoma"/>
            <family val="2"/>
          </rPr>
          <t xml:space="preserve">3
</t>
        </r>
      </text>
    </comment>
  </commentList>
</comments>
</file>

<file path=xl/comments2.xml><?xml version="1.0" encoding="utf-8"?>
<comments xmlns="http://schemas.openxmlformats.org/spreadsheetml/2006/main">
  <authors>
    <author>Welcome</author>
    <author>Admin</author>
  </authors>
  <commentList>
    <comment ref="CY15" authorId="0">
      <text>
        <r>
          <rPr>
            <b/>
            <sz val="9"/>
            <color indexed="81"/>
            <rFont val="Tahoma"/>
            <family val="2"/>
          </rPr>
          <t>CT 4</t>
        </r>
      </text>
    </comment>
    <comment ref="CY21" authorId="0">
      <text>
        <r>
          <rPr>
            <b/>
            <sz val="9"/>
            <color indexed="81"/>
            <rFont val="Tahoma"/>
            <family val="2"/>
          </rPr>
          <t xml:space="preserve">hủy đóng tiền thi lại
</t>
        </r>
      </text>
    </comment>
    <comment ref="EE21" authorId="0">
      <text>
        <r>
          <rPr>
            <b/>
            <sz val="9"/>
            <color indexed="81"/>
            <rFont val="Tahoma"/>
            <family val="2"/>
          </rPr>
          <t xml:space="preserve">4
</t>
        </r>
      </text>
    </comment>
    <comment ref="BC24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</t>
        </r>
      </text>
    </comment>
    <comment ref="DW25" authorId="0">
      <text>
        <r>
          <rPr>
            <b/>
            <sz val="9"/>
            <color indexed="81"/>
            <rFont val="Tahoma"/>
            <family val="2"/>
          </rPr>
          <t xml:space="preserve">2.5
</t>
        </r>
      </text>
    </comment>
    <comment ref="CE26" authorId="0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BK27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3.5</t>
        </r>
      </text>
    </comment>
    <comment ref="CA27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2,5</t>
        </r>
      </text>
    </comment>
  </commentList>
</comments>
</file>

<file path=xl/comments3.xml><?xml version="1.0" encoding="utf-8"?>
<comments xmlns="http://schemas.openxmlformats.org/spreadsheetml/2006/main">
  <authors>
    <author>Welcome</author>
    <author>Admin</author>
  </authors>
  <commentList>
    <comment ref="DO8" authorId="0">
      <text>
        <r>
          <rPr>
            <b/>
            <sz val="9"/>
            <color indexed="81"/>
            <rFont val="Tahoma"/>
            <family val="2"/>
          </rPr>
          <t xml:space="preserve">1
</t>
        </r>
      </text>
    </comment>
    <comment ref="AA1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AQ1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K16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4</t>
        </r>
      </text>
    </comment>
    <comment ref="EA17" authorId="0">
      <text>
        <r>
          <rPr>
            <b/>
            <sz val="9"/>
            <color indexed="81"/>
            <rFont val="Tahoma"/>
            <family val="2"/>
          </rPr>
          <t xml:space="preserve">3
</t>
        </r>
      </text>
    </comment>
    <comment ref="CE18" authorId="0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CI27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Phạm quy 2 lần thi
</t>
        </r>
      </text>
    </comment>
    <comment ref="BS2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Khiển trách, -25% (điểm gốc 7 điểm)</t>
        </r>
      </text>
    </comment>
  </commentList>
</comments>
</file>

<file path=xl/comments4.xml><?xml version="1.0" encoding="utf-8"?>
<comments xmlns="http://schemas.openxmlformats.org/spreadsheetml/2006/main">
  <authors>
    <author>Welcome</author>
    <author>Admin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sửa lại ngày tháng năm sinh
</t>
        </r>
      </text>
    </comment>
    <comment ref="W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2</t>
        </r>
      </text>
    </comment>
    <comment ref="BG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</t>
        </r>
      </text>
    </comment>
    <comment ref="CE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2</t>
        </r>
      </text>
    </comment>
    <comment ref="S15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0</t>
        </r>
      </text>
    </comment>
    <comment ref="G1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W11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O7" authorId="0">
      <text>
        <r>
          <rPr>
            <b/>
            <sz val="8"/>
            <color indexed="81"/>
            <rFont val="Tahoma"/>
            <family val="2"/>
          </rPr>
          <t>3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14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3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>2</t>
        </r>
      </text>
    </comment>
  </commentList>
</comments>
</file>

<file path=xl/comments7.xml><?xml version="1.0" encoding="utf-8"?>
<comments xmlns="http://schemas.openxmlformats.org/spreadsheetml/2006/main">
  <authors>
    <author>Admin</author>
    <author>Welcome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GDTC, GDQP</t>
        </r>
      </text>
    </comment>
    <comment ref="AE9" authorId="1">
      <text>
        <r>
          <rPr>
            <b/>
            <sz val="9"/>
            <color indexed="81"/>
            <rFont val="Tahoma"/>
            <family val="2"/>
          </rPr>
          <t xml:space="preserve">học lại cùng CĐLT K14
</t>
        </r>
      </text>
    </comment>
    <comment ref="BC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DK20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1</t>
        </r>
      </text>
    </comment>
    <comment ref="EE20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2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 kỳ 2
</t>
        </r>
      </text>
    </comment>
    <comment ref="DA25" authorId="1">
      <text>
        <r>
          <rPr>
            <b/>
            <sz val="9"/>
            <color indexed="81"/>
            <rFont val="Tahoma"/>
            <family val="2"/>
          </rPr>
          <t xml:space="preserve">học ở K11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GDQP, GDTC</t>
        </r>
      </text>
    </comment>
    <comment ref="DK3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1</t>
        </r>
      </text>
    </comment>
    <comment ref="EE3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4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Học lớp TK K12E nhưng tự dưng HK4 học cùng lớp KT K12E</t>
        </r>
      </text>
    </comment>
    <comment ref="CY33" authorId="1">
      <text>
        <r>
          <rPr>
            <b/>
            <sz val="9"/>
            <color indexed="81"/>
            <rFont val="Tahoma"/>
            <family val="2"/>
          </rPr>
          <t>Học cùng CĐK12 hè 2018 (cải thiện)</t>
        </r>
      </text>
    </comment>
  </commentList>
</comments>
</file>

<file path=xl/comments8.xml><?xml version="1.0" encoding="utf-8"?>
<comments xmlns="http://schemas.openxmlformats.org/spreadsheetml/2006/main">
  <authors>
    <author>Admin</author>
    <author>Welcome</author>
  </authors>
  <commentList>
    <comment ref="HZ5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C7" authorId="1">
      <text>
        <r>
          <rPr>
            <b/>
            <sz val="9"/>
            <color indexed="81"/>
            <rFont val="Tahoma"/>
            <family val="2"/>
          </rPr>
          <t>học ở kỳ 3 cùng KT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CC8" authorId="1">
      <text>
        <r>
          <rPr>
            <b/>
            <sz val="9"/>
            <color indexed="81"/>
            <rFont val="Tahoma"/>
            <family val="2"/>
          </rPr>
          <t>học ở kỳ 3 cùng KT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Chuyển từ KTEK13 sang</t>
        </r>
      </text>
    </comment>
    <comment ref="U9" authorId="1">
      <text>
        <r>
          <rPr>
            <b/>
            <sz val="9"/>
            <color indexed="81"/>
            <rFont val="Tahoma"/>
            <family val="2"/>
          </rPr>
          <t xml:space="preserve">học môn CT tại k13 </t>
        </r>
      </text>
    </comment>
    <comment ref="CA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Học cùng KTEK12</t>
        </r>
      </text>
    </comment>
    <comment ref="DC9" authorId="1">
      <text>
        <r>
          <rPr>
            <b/>
            <sz val="9"/>
            <color indexed="81"/>
            <rFont val="Tahoma"/>
            <family val="2"/>
          </rPr>
          <t xml:space="preserve">2
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 xml:space="preserve">ĐÃ HỌC TẠI KTB K11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Miễn GDQP</t>
        </r>
      </text>
    </comment>
    <comment ref="CC11" authorId="1">
      <text>
        <r>
          <rPr>
            <b/>
            <sz val="9"/>
            <color indexed="81"/>
            <rFont val="Tahoma"/>
            <family val="2"/>
          </rPr>
          <t>học ở kỳ 3 cùng KT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Xóa tên từ kỳ 5, QĐ 15/3/2019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Xóa tên từ kỳ 5, QĐ 15/3/2019</t>
        </r>
      </text>
    </comment>
    <comment ref="CC13" authorId="1">
      <text>
        <r>
          <rPr>
            <b/>
            <sz val="9"/>
            <color indexed="81"/>
            <rFont val="Tahoma"/>
            <family val="2"/>
          </rPr>
          <t>học ở kỳ 3 cùng KT</t>
        </r>
      </text>
    </comment>
  </commentList>
</comments>
</file>

<file path=xl/sharedStrings.xml><?xml version="1.0" encoding="utf-8"?>
<sst xmlns="http://schemas.openxmlformats.org/spreadsheetml/2006/main" count="2361" uniqueCount="408">
  <si>
    <t>&lt;&gt;0</t>
  </si>
  <si>
    <t>STT</t>
  </si>
  <si>
    <t>N.Sinh</t>
  </si>
  <si>
    <t>NNLCB1</t>
  </si>
  <si>
    <t>TA1</t>
  </si>
  <si>
    <t>TBCHK</t>
  </si>
  <si>
    <t>TS TCTL</t>
  </si>
  <si>
    <t>TBCTL</t>
  </si>
  <si>
    <t>KT</t>
  </si>
  <si>
    <t>CC</t>
  </si>
  <si>
    <t>Thi</t>
  </si>
  <si>
    <t>HP</t>
  </si>
  <si>
    <t>Anh</t>
  </si>
  <si>
    <t>Hoa</t>
  </si>
  <si>
    <t>Linh</t>
  </si>
  <si>
    <t>Long</t>
  </si>
  <si>
    <t>My</t>
  </si>
  <si>
    <t>Thu</t>
  </si>
  <si>
    <t>Trang</t>
  </si>
  <si>
    <t>Mai</t>
  </si>
  <si>
    <t>Hương</t>
  </si>
  <si>
    <t xml:space="preserve">Vũ Thị </t>
  </si>
  <si>
    <t>Hường</t>
  </si>
  <si>
    <t xml:space="preserve">Hoàng Văn </t>
  </si>
  <si>
    <t>Nga</t>
  </si>
  <si>
    <t>Nhung</t>
  </si>
  <si>
    <t xml:space="preserve">Nguyễn Đức </t>
  </si>
  <si>
    <t>Nguyễn Thị Ngọc</t>
  </si>
  <si>
    <t>Ánh</t>
  </si>
  <si>
    <t>Nguyễn Thị</t>
  </si>
  <si>
    <t>Vũ Văn</t>
  </si>
  <si>
    <t>Chương</t>
  </si>
  <si>
    <t xml:space="preserve">Vũ Anh </t>
  </si>
  <si>
    <t>Đức</t>
  </si>
  <si>
    <t>Lường Mỹ</t>
  </si>
  <si>
    <t>Hà</t>
  </si>
  <si>
    <t>Đào Phương</t>
  </si>
  <si>
    <t xml:space="preserve">Đỗ Thanh </t>
  </si>
  <si>
    <t>Hằng</t>
  </si>
  <si>
    <t>Đinh Thị Thúy</t>
  </si>
  <si>
    <t xml:space="preserve">Nguyễn Thị </t>
  </si>
  <si>
    <t xml:space="preserve">Trần Thị Thu </t>
  </si>
  <si>
    <t>Hoài</t>
  </si>
  <si>
    <t>Vũ Thị Diên</t>
  </si>
  <si>
    <t>Hồng</t>
  </si>
  <si>
    <t>Huệ</t>
  </si>
  <si>
    <t xml:space="preserve">Lê Thị </t>
  </si>
  <si>
    <t>Huyền</t>
  </si>
  <si>
    <t>Đặng Thị</t>
  </si>
  <si>
    <t>Đặng Thu</t>
  </si>
  <si>
    <t>Hưng</t>
  </si>
  <si>
    <t>Dương Thị</t>
  </si>
  <si>
    <t xml:space="preserve">Đỗ Ngọc </t>
  </si>
  <si>
    <t xml:space="preserve">Ngô Thị </t>
  </si>
  <si>
    <t>Nguyễn Doãn Trà</t>
  </si>
  <si>
    <t>Lam</t>
  </si>
  <si>
    <t xml:space="preserve">Đỗ Thị </t>
  </si>
  <si>
    <t>Lành</t>
  </si>
  <si>
    <t>Lệ</t>
  </si>
  <si>
    <t>Nguyễn Thị Hồng</t>
  </si>
  <si>
    <t>Liên</t>
  </si>
  <si>
    <t>Nguyễn Phi</t>
  </si>
  <si>
    <t>Hà Hải</t>
  </si>
  <si>
    <t>Nguyễn Thu</t>
  </si>
  <si>
    <t>Hồ Hồng</t>
  </si>
  <si>
    <t>Nương</t>
  </si>
  <si>
    <t>Phương</t>
  </si>
  <si>
    <t>Tô Thị Lan</t>
  </si>
  <si>
    <t xml:space="preserve">Nguyễn Thị Bích </t>
  </si>
  <si>
    <t>Phượng</t>
  </si>
  <si>
    <t>Phùng Thị Thu</t>
  </si>
  <si>
    <t>Quyên</t>
  </si>
  <si>
    <t>Thảo</t>
  </si>
  <si>
    <t>Thắng</t>
  </si>
  <si>
    <t>Thoa</t>
  </si>
  <si>
    <t>Nguyễn Minh</t>
  </si>
  <si>
    <t>Thúy</t>
  </si>
  <si>
    <t xml:space="preserve">Hà Thu </t>
  </si>
  <si>
    <t>Nguyễn Thị Thu</t>
  </si>
  <si>
    <t xml:space="preserve">Phạm Thị Hồng </t>
  </si>
  <si>
    <t>Vân</t>
  </si>
  <si>
    <t>Đặng Thị Hải</t>
  </si>
  <si>
    <t>Yến</t>
  </si>
  <si>
    <t>Hoàng Ngọc</t>
  </si>
  <si>
    <t>Đào Thị Ngọc</t>
  </si>
  <si>
    <t>Nguyễn Thị Phương</t>
  </si>
  <si>
    <t>Nguyễn Thị Việt</t>
  </si>
  <si>
    <t>Vương Bá</t>
  </si>
  <si>
    <t>Chung</t>
  </si>
  <si>
    <t xml:space="preserve">Nguyễn Thùy </t>
  </si>
  <si>
    <t>Dương</t>
  </si>
  <si>
    <t>03-10-1998</t>
  </si>
  <si>
    <t xml:space="preserve">Bùi Thị Bích </t>
  </si>
  <si>
    <t>Hạnh</t>
  </si>
  <si>
    <t xml:space="preserve">Nguyễn Thanh </t>
  </si>
  <si>
    <t>Hoàng Anh</t>
  </si>
  <si>
    <t>Huy</t>
  </si>
  <si>
    <t xml:space="preserve">Nguyễn Thu </t>
  </si>
  <si>
    <t>Nguyễn Việt</t>
  </si>
  <si>
    <t xml:space="preserve">Vũ Thị Thu </t>
  </si>
  <si>
    <t>Trần Thị Lan</t>
  </si>
  <si>
    <t>Nguyễn Thị Mỹ</t>
  </si>
  <si>
    <t>Lương Thị Nga</t>
  </si>
  <si>
    <t xml:space="preserve">Ngô Phương </t>
  </si>
  <si>
    <t>Loan</t>
  </si>
  <si>
    <t>Đặng Hồng</t>
  </si>
  <si>
    <t>Luyến</t>
  </si>
  <si>
    <t>Minh</t>
  </si>
  <si>
    <t xml:space="preserve">Nguyễn Thị Nguyệt </t>
  </si>
  <si>
    <t xml:space="preserve">Trần Thị </t>
  </si>
  <si>
    <t>Nghĩa</t>
  </si>
  <si>
    <t>Ngọc</t>
  </si>
  <si>
    <t>Nhàn</t>
  </si>
  <si>
    <t>Đỗ Thị Thu</t>
  </si>
  <si>
    <t>Phạm Thị Thu</t>
  </si>
  <si>
    <t>Đào Huyền</t>
  </si>
  <si>
    <t>Trần Thị Thanh</t>
  </si>
  <si>
    <t>Tuyết</t>
  </si>
  <si>
    <t xml:space="preserve">Nguyễn Thị Ngọc </t>
  </si>
  <si>
    <t>Nguyễn Thị Kim</t>
  </si>
  <si>
    <t>Nguyễn Thị Loan</t>
  </si>
  <si>
    <t>Ngô Thị</t>
  </si>
  <si>
    <t>Nguyễn Thị Huyền</t>
  </si>
  <si>
    <t>Chi</t>
  </si>
  <si>
    <t>Vũ Thị Kim</t>
  </si>
  <si>
    <t>Trần Thế</t>
  </si>
  <si>
    <t>Công</t>
  </si>
  <si>
    <t>Đặng Thùy</t>
  </si>
  <si>
    <t>Huân</t>
  </si>
  <si>
    <t>Khơi</t>
  </si>
  <si>
    <t xml:space="preserve">Nguyễn Ngọc </t>
  </si>
  <si>
    <t>Mơ</t>
  </si>
  <si>
    <t>Nguyên</t>
  </si>
  <si>
    <t>Quí</t>
  </si>
  <si>
    <t xml:space="preserve">Phạm Thị </t>
  </si>
  <si>
    <t>Thơm</t>
  </si>
  <si>
    <t>Thủy</t>
  </si>
  <si>
    <t>Tú</t>
  </si>
  <si>
    <t>Nguyễn Hữu</t>
  </si>
  <si>
    <t>Lê Thị Bảo</t>
  </si>
  <si>
    <t xml:space="preserve">Nguyễn Quang </t>
  </si>
  <si>
    <t xml:space="preserve">Phạm Quỳnh </t>
  </si>
  <si>
    <t xml:space="preserve">Phương Văn </t>
  </si>
  <si>
    <t>Diết</t>
  </si>
  <si>
    <t>Nông  Thiêm</t>
  </si>
  <si>
    <t>Dũng</t>
  </si>
  <si>
    <t>Hoàng Quốc</t>
  </si>
  <si>
    <t>Đạt</t>
  </si>
  <si>
    <t>Hiền</t>
  </si>
  <si>
    <t xml:space="preserve">Nguyễn Thế </t>
  </si>
  <si>
    <t>Vi Quang</t>
  </si>
  <si>
    <t xml:space="preserve">Hà Đức </t>
  </si>
  <si>
    <t>14-12-1998</t>
  </si>
  <si>
    <t xml:space="preserve">Hoàng Xuân </t>
  </si>
  <si>
    <t>Trường</t>
  </si>
  <si>
    <t>Vĩnh</t>
  </si>
  <si>
    <t>Nguyễn Sỹ</t>
  </si>
  <si>
    <t>Chinh</t>
  </si>
  <si>
    <t>Nguyễn Thùy</t>
  </si>
  <si>
    <t xml:space="preserve">Trần Thị Thúy </t>
  </si>
  <si>
    <t>Nguyễn Hồng</t>
  </si>
  <si>
    <t>Hiệp</t>
  </si>
  <si>
    <t xml:space="preserve">Nguyễn Thị Lan </t>
  </si>
  <si>
    <t>Nguyễn Đức</t>
  </si>
  <si>
    <t xml:space="preserve">Nguyễn Văn </t>
  </si>
  <si>
    <t>Luyện</t>
  </si>
  <si>
    <t xml:space="preserve">Nguyễn Đình </t>
  </si>
  <si>
    <t>Lương</t>
  </si>
  <si>
    <t>Mạnh</t>
  </si>
  <si>
    <t xml:space="preserve">Nguyễn Hoàng </t>
  </si>
  <si>
    <t xml:space="preserve">Vũ Hồng </t>
  </si>
  <si>
    <t>Sơn</t>
  </si>
  <si>
    <t>Nguyễn Chi</t>
  </si>
  <si>
    <t>Trung</t>
  </si>
  <si>
    <t>Hoàng Thị Thúy</t>
  </si>
  <si>
    <t>Hoàng Kim Vân</t>
  </si>
  <si>
    <t>Nguyễn Công</t>
  </si>
  <si>
    <t>Bách</t>
  </si>
  <si>
    <t xml:space="preserve">Hoàng Thị Thanh </t>
  </si>
  <si>
    <t>Chúc</t>
  </si>
  <si>
    <t>Tân Văn</t>
  </si>
  <si>
    <t>Điệp</t>
  </si>
  <si>
    <t>Hậu</t>
  </si>
  <si>
    <t xml:space="preserve">Nguyễn Thọ </t>
  </si>
  <si>
    <t>Luật</t>
  </si>
  <si>
    <t xml:space="preserve">Doãn Thị </t>
  </si>
  <si>
    <t>Trịnh Thị</t>
  </si>
  <si>
    <t xml:space="preserve">Nguyễn Thuý </t>
  </si>
  <si>
    <t>Quỳnh</t>
  </si>
  <si>
    <t xml:space="preserve">Thân Đức </t>
  </si>
  <si>
    <t>Tây</t>
  </si>
  <si>
    <t>Thanh</t>
  </si>
  <si>
    <t>Tuấn</t>
  </si>
  <si>
    <t>PLĐC</t>
  </si>
  <si>
    <t>STVB</t>
  </si>
  <si>
    <t>TRƯỜNG CAO ĐẲNG THỐNG KÊ</t>
  </si>
  <si>
    <t>ĐIỂM HỌC PHẦN KỲ I NĂM HỌC 2016-2017 (LẦN 1)</t>
  </si>
  <si>
    <t>Lớp Thống kê - K12</t>
  </si>
  <si>
    <t>Họ và tên</t>
  </si>
  <si>
    <t>Thang điểm 10</t>
  </si>
  <si>
    <t>Xếp loại</t>
  </si>
  <si>
    <t>Lớp Kế toán A - K12</t>
  </si>
  <si>
    <t>Lớp Kế toán B - K12</t>
  </si>
  <si>
    <t>Lớp Kế toán C - K12</t>
  </si>
  <si>
    <t>Lớp Quản trị kinh doanh - K12</t>
  </si>
  <si>
    <t>Lớp Tin học - K12</t>
  </si>
  <si>
    <t>Trần Văn</t>
  </si>
  <si>
    <t>Trịnh Hữu</t>
  </si>
  <si>
    <t>Hoàn</t>
  </si>
  <si>
    <t>Lê Thị</t>
  </si>
  <si>
    <t>Lan</t>
  </si>
  <si>
    <t>Nguyễn Văn</t>
  </si>
  <si>
    <t>Quyền</t>
  </si>
  <si>
    <t>Lương Văn</t>
  </si>
  <si>
    <t>Sang</t>
  </si>
  <si>
    <t xml:space="preserve">Đoàn Thị </t>
  </si>
  <si>
    <t>Nghiêm Đình</t>
  </si>
  <si>
    <t>Lương Thị Vân</t>
  </si>
  <si>
    <t xml:space="preserve">Nguyễn Thị Mỹ </t>
  </si>
  <si>
    <t>Đỗ Thị</t>
  </si>
  <si>
    <t>Lớp Kế toán E - K12</t>
  </si>
  <si>
    <t>Ngô Quang</t>
  </si>
  <si>
    <t>Hoàng Thị</t>
  </si>
  <si>
    <t>Nguyễn Thị Lan</t>
  </si>
  <si>
    <t>Lê Thị Thanh</t>
  </si>
  <si>
    <t>Trâm</t>
  </si>
  <si>
    <t>NNLCB2</t>
  </si>
  <si>
    <t>ĐLCM</t>
  </si>
  <si>
    <t>TCC</t>
  </si>
  <si>
    <t>TA2</t>
  </si>
  <si>
    <t>THĐC</t>
  </si>
  <si>
    <t>QTH</t>
  </si>
  <si>
    <t>NLKT</t>
  </si>
  <si>
    <t>GDTC</t>
  </si>
  <si>
    <t>Kỳ 1</t>
  </si>
  <si>
    <t>Kỳ 2</t>
  </si>
  <si>
    <t>TBCHK HS4-Kỳ 1</t>
  </si>
  <si>
    <t>TBCHK HS4-Kỳ 2</t>
  </si>
  <si>
    <t>ĐSTT</t>
  </si>
  <si>
    <t>NLTK1</t>
  </si>
  <si>
    <t>LTXS</t>
  </si>
  <si>
    <t>TKT</t>
  </si>
  <si>
    <t>LTXS&amp;TKT</t>
  </si>
  <si>
    <t>TRR</t>
  </si>
  <si>
    <t>Toán KT</t>
  </si>
  <si>
    <t>Luật KT</t>
  </si>
  <si>
    <t>KTVi Mô</t>
  </si>
  <si>
    <t>KTVi mô</t>
  </si>
  <si>
    <t>TTHCM</t>
  </si>
  <si>
    <t>TCTT</t>
  </si>
  <si>
    <t>MarCB</t>
  </si>
  <si>
    <t>PLKT</t>
  </si>
  <si>
    <t>Nguyễn Phúc</t>
  </si>
  <si>
    <t>Lâm</t>
  </si>
  <si>
    <t>Nụ</t>
  </si>
  <si>
    <t>Trần Quang</t>
  </si>
  <si>
    <t>Viện</t>
  </si>
  <si>
    <t>An</t>
  </si>
  <si>
    <t>Trịnh Đức</t>
  </si>
  <si>
    <t>Hoàng</t>
  </si>
  <si>
    <t>Lê Thị Phương</t>
  </si>
  <si>
    <t>Bổ sung từ kỳ 2</t>
  </si>
  <si>
    <t>Miễn</t>
  </si>
  <si>
    <t>Chuyển từ TK sang</t>
  </si>
  <si>
    <t>Chuyển KTC</t>
  </si>
  <si>
    <t>Bổ sung từ kỳ 2 (Ko co QD hay DS ai gui cả)</t>
  </si>
  <si>
    <t>Tạ Thiên</t>
  </si>
  <si>
    <t>Nói</t>
  </si>
  <si>
    <t>Nghe</t>
  </si>
  <si>
    <t>Nghe+Viết</t>
  </si>
  <si>
    <t>MAR</t>
  </si>
  <si>
    <t>Lớp trưởng</t>
  </si>
  <si>
    <t>TBCHK HS4-Kỳ 3</t>
  </si>
  <si>
    <t>TBCHK HS4-Kỳ 4</t>
  </si>
  <si>
    <t>TBCHK HS4-Kỳ 5</t>
  </si>
  <si>
    <t>TBCHK HS4-Kỳ 6</t>
  </si>
  <si>
    <t>BS tu ky 3</t>
  </si>
  <si>
    <t>TA3</t>
  </si>
  <si>
    <t>KTTCDN1</t>
  </si>
  <si>
    <t>THVP</t>
  </si>
  <si>
    <t>Kỳ 3</t>
  </si>
  <si>
    <t>NLTK2</t>
  </si>
  <si>
    <t>MHTKTế</t>
  </si>
  <si>
    <t>KTVM</t>
  </si>
  <si>
    <t>MHTKT</t>
  </si>
  <si>
    <t>NLTK</t>
  </si>
  <si>
    <t>KTMT&amp;HĐH</t>
  </si>
  <si>
    <t>CTDL&amp;GT</t>
  </si>
  <si>
    <t>KTMT&amp;HDH</t>
  </si>
  <si>
    <t>HQTCSDL1</t>
  </si>
  <si>
    <t>KT Vĩ mô</t>
  </si>
  <si>
    <t>TLHQL</t>
  </si>
  <si>
    <t>HTTTKT</t>
  </si>
  <si>
    <t>KTVĩ mô</t>
  </si>
  <si>
    <t>TA4</t>
  </si>
  <si>
    <t>TAPVXV</t>
  </si>
  <si>
    <t>BS tu ky 3 (chuyển từ KTAK12)</t>
  </si>
  <si>
    <t>Chuyển từ KTCK12 từ kỳ 3</t>
  </si>
  <si>
    <t>Chuyen tu lop KTBK12 sang</t>
  </si>
  <si>
    <t>Chuyển từ KTBK12</t>
  </si>
  <si>
    <t>Xoa ten 14/12/17</t>
  </si>
  <si>
    <t>ĐIỂM HỌC PHẦN</t>
  </si>
  <si>
    <t>ChuyeÓn tõ KTBK12 sang (Tù d­ng thÊy cã danh s¸ch d­íi c«ng t¸c HSSV göi lªn)</t>
  </si>
  <si>
    <t>Bun</t>
  </si>
  <si>
    <t>Chuyển từ KTEK13 sang học cùng</t>
  </si>
  <si>
    <t>Khái</t>
  </si>
  <si>
    <t>Lớp CNTT K12E</t>
  </si>
  <si>
    <t>TKKT1</t>
  </si>
  <si>
    <t>TKDN1</t>
  </si>
  <si>
    <t>KTTC</t>
  </si>
  <si>
    <t>PTHĐKT</t>
  </si>
  <si>
    <t>Kỳ 4</t>
  </si>
  <si>
    <t>KTTCDN2</t>
  </si>
  <si>
    <t>KTQTCF</t>
  </si>
  <si>
    <t>KTHCSN</t>
  </si>
  <si>
    <t>KTTM&amp;DV</t>
  </si>
  <si>
    <t>THKT</t>
  </si>
  <si>
    <t>TTCK</t>
  </si>
  <si>
    <t>KTDN2</t>
  </si>
  <si>
    <t>HTTTQL</t>
  </si>
  <si>
    <t>CSLT</t>
  </si>
  <si>
    <t>HQTCSDL2</t>
  </si>
  <si>
    <t>TKKT</t>
  </si>
  <si>
    <t>Mar CB</t>
  </si>
  <si>
    <t>TKDN</t>
  </si>
  <si>
    <t>QTBH</t>
  </si>
  <si>
    <t>TMĐT</t>
  </si>
  <si>
    <t>VHKD</t>
  </si>
  <si>
    <t>KTQT</t>
  </si>
  <si>
    <t>KTDN1</t>
  </si>
  <si>
    <t>LTSX&amp;TKT</t>
  </si>
  <si>
    <t>Ngô Xuân</t>
  </si>
  <si>
    <t>Chuyển từ lớp KTBK12 từ kỳ 4</t>
  </si>
  <si>
    <t>TACN</t>
  </si>
  <si>
    <t>Lê Trung</t>
  </si>
  <si>
    <t>CSDL</t>
  </si>
  <si>
    <t>Vũ Đình</t>
  </si>
  <si>
    <t>Viết</t>
  </si>
  <si>
    <t>Kỳ 5</t>
  </si>
  <si>
    <t>TKTM DV</t>
  </si>
  <si>
    <t>Xóa tên QĐ 461 ngày 8/11/2018</t>
  </si>
  <si>
    <t>QTTCDN</t>
  </si>
  <si>
    <t>TB</t>
  </si>
  <si>
    <t>TKXH</t>
  </si>
  <si>
    <t>TKMS HGĐ</t>
  </si>
  <si>
    <t>TKDS</t>
  </si>
  <si>
    <t>TKKT2</t>
  </si>
  <si>
    <t>PP ĐTCM</t>
  </si>
  <si>
    <t>Tin TK</t>
  </si>
  <si>
    <t>TKDN2</t>
  </si>
  <si>
    <t>TAPV XV</t>
  </si>
  <si>
    <t>Kỳ 6</t>
  </si>
  <si>
    <t>TKMSHGĐ</t>
  </si>
  <si>
    <t>PPĐT CM</t>
  </si>
  <si>
    <t>Thuế</t>
  </si>
  <si>
    <t>Kiểm toán</t>
  </si>
  <si>
    <t>PTHĐ KTDN</t>
  </si>
  <si>
    <t>QTTC DN</t>
  </si>
  <si>
    <t>Lập trình VB.net</t>
  </si>
  <si>
    <t>PTHTTT KT</t>
  </si>
  <si>
    <t>Intenet &amp; TK Web</t>
  </si>
  <si>
    <t>KTDN</t>
  </si>
  <si>
    <t>Mạng &amp; TT</t>
  </si>
  <si>
    <t>TA PVXV</t>
  </si>
  <si>
    <t>Bảo trì hệ thống</t>
  </si>
  <si>
    <t>QTNL</t>
  </si>
  <si>
    <t>QTDA</t>
  </si>
  <si>
    <t>NVNT</t>
  </si>
  <si>
    <t>QT marketing</t>
  </si>
  <si>
    <t>QTSX&amp;TN</t>
  </si>
  <si>
    <t>PTHD KTDN</t>
  </si>
  <si>
    <t>QT Markrting</t>
  </si>
  <si>
    <t>QTSX &amp;TN</t>
  </si>
  <si>
    <t>LTVB.Net</t>
  </si>
  <si>
    <t xml:space="preserve">PTHTTTKT </t>
  </si>
  <si>
    <t>Intenrt &amp; Web</t>
  </si>
  <si>
    <t>BTHT</t>
  </si>
  <si>
    <t>Marketing</t>
  </si>
  <si>
    <t>Nguyệt</t>
  </si>
  <si>
    <r>
      <rPr>
        <sz val="12"/>
        <color indexed="10"/>
        <rFont val="Times New Roman"/>
        <family val="1"/>
      </rPr>
      <t>Xóa tên</t>
    </r>
    <r>
      <rPr>
        <sz val="12"/>
        <color indexed="10"/>
        <rFont val=".VnArial"/>
        <family val="2"/>
      </rPr>
      <t xml:space="preserve"> 17/12/2018</t>
    </r>
  </si>
  <si>
    <t xml:space="preserve">Xãa tªn 18/12/2018 </t>
  </si>
  <si>
    <t xml:space="preserve">THKT </t>
  </si>
  <si>
    <t>KT TMDV</t>
  </si>
  <si>
    <t>CSDL 1</t>
  </si>
  <si>
    <t>CSDL 2</t>
  </si>
  <si>
    <t>Tin học KT</t>
  </si>
  <si>
    <t>PT HTTT KT</t>
  </si>
  <si>
    <t>HTTT Q LÝ</t>
  </si>
  <si>
    <t>LT VB.net</t>
  </si>
  <si>
    <t>Internet&amp;TK Web</t>
  </si>
  <si>
    <t>Bảo trì HT</t>
  </si>
  <si>
    <t>Mạng &amp;TT</t>
  </si>
  <si>
    <t>CLDL1</t>
  </si>
  <si>
    <t>CSDL2</t>
  </si>
  <si>
    <t>PTHTTTKT</t>
  </si>
  <si>
    <t>BC</t>
  </si>
  <si>
    <t>HPTT</t>
  </si>
  <si>
    <t>PTTCDADT</t>
  </si>
  <si>
    <t>KL</t>
  </si>
  <si>
    <t>Khóa luận</t>
  </si>
  <si>
    <t>Báo cáo</t>
  </si>
  <si>
    <t>TKTH</t>
  </si>
  <si>
    <t>Lắp ráp &amp; SC máy in</t>
  </si>
  <si>
    <t>LR&amp;SC máy in</t>
  </si>
  <si>
    <t>QT kho</t>
  </si>
  <si>
    <t>QTDADT</t>
  </si>
  <si>
    <t>QTTCDADT</t>
  </si>
  <si>
    <t>LR&amp;SCMI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</si>
</sst>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7" x14ac:knownFonts="1">
    <font>
      <sz val="10"/>
      <name val="Arial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.VnArial"/>
      <family val="2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8"/>
      <name val="Arial"/>
      <family val="2"/>
    </font>
    <font>
      <sz val="11"/>
      <name val=".VnArial Narrow"/>
      <family val="2"/>
    </font>
    <font>
      <sz val="12"/>
      <name val=".VnArial Narrow"/>
      <family val="2"/>
    </font>
    <font>
      <sz val="10"/>
      <name val=".VnArial"/>
      <family val="2"/>
    </font>
    <font>
      <sz val="11"/>
      <color indexed="12"/>
      <name val=".VnArial Narrow"/>
      <family val="2"/>
    </font>
    <font>
      <b/>
      <sz val="11"/>
      <color indexed="12"/>
      <name val=".VnArial Narrow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8"/>
      <color indexed="14"/>
      <name val="Tahoma"/>
      <family val="2"/>
    </font>
    <font>
      <sz val="11"/>
      <color indexed="10"/>
      <name val=".VnArial Narrow"/>
      <family val="2"/>
    </font>
    <font>
      <b/>
      <sz val="11"/>
      <name val=".VnArial Narrow"/>
      <family val="2"/>
    </font>
    <font>
      <sz val="11"/>
      <color indexed="14"/>
      <name val=".VnArial Narrow"/>
      <family val="2"/>
    </font>
    <font>
      <sz val="12"/>
      <color indexed="10"/>
      <name val=".VnArial"/>
      <family val="2"/>
    </font>
    <font>
      <sz val="12"/>
      <name val=".VnTime"/>
      <family val="2"/>
    </font>
    <font>
      <sz val="12"/>
      <color indexed="14"/>
      <name val=".VnArial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9"/>
      <color indexed="12"/>
      <name val=".VnArial Narrow"/>
      <family val="2"/>
    </font>
    <font>
      <sz val="9"/>
      <name val=".VnArial Narrow"/>
      <family val="2"/>
    </font>
    <font>
      <sz val="6"/>
      <name val="Times New Roman"/>
      <family val="1"/>
    </font>
    <font>
      <sz val="7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.VnArial Narrow"/>
      <family val="2"/>
    </font>
    <font>
      <sz val="12"/>
      <color indexed="10"/>
      <name val="Times New Roman"/>
      <family val="1"/>
    </font>
    <font>
      <sz val="10"/>
      <color indexed="10"/>
      <name val=".VnArial"/>
      <family val="2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.VnArial"/>
      <family val="2"/>
    </font>
    <font>
      <sz val="11"/>
      <color rgb="FFFF0000"/>
      <name val=".VnArial Narrow"/>
      <family val="2"/>
    </font>
    <font>
      <sz val="11"/>
      <color rgb="FFFF00FF"/>
      <name val=".VnArial Narrow"/>
      <family val="2"/>
    </font>
    <font>
      <sz val="10"/>
      <color rgb="FFFF0000"/>
      <name val=".Vn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A12B6"/>
      <name val=".Vn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44" fillId="0" borderId="0"/>
    <xf numFmtId="0" fontId="6" fillId="0" borderId="0"/>
    <xf numFmtId="0" fontId="6" fillId="0" borderId="0"/>
    <xf numFmtId="0" fontId="2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47">
    <xf numFmtId="0" fontId="0" fillId="0" borderId="0" xfId="0"/>
    <xf numFmtId="0" fontId="20" fillId="0" borderId="0" xfId="39" applyFont="1" applyAlignment="1">
      <alignment horizontal="center"/>
    </xf>
    <xf numFmtId="0" fontId="20" fillId="0" borderId="0" xfId="39" applyFont="1"/>
    <xf numFmtId="0" fontId="6" fillId="0" borderId="0" xfId="39"/>
    <xf numFmtId="0" fontId="20" fillId="0" borderId="10" xfId="39" applyFont="1" applyBorder="1" applyAlignment="1">
      <alignment horizontal="center"/>
    </xf>
    <xf numFmtId="0" fontId="21" fillId="0" borderId="0" xfId="39" applyFont="1"/>
    <xf numFmtId="0" fontId="22" fillId="0" borderId="11" xfId="40" applyFont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2" fontId="24" fillId="0" borderId="10" xfId="39" applyNumberFormat="1" applyFont="1" applyFill="1" applyBorder="1" applyAlignment="1">
      <alignment horizontal="center" vertical="center" wrapText="1"/>
    </xf>
    <xf numFmtId="0" fontId="24" fillId="0" borderId="12" xfId="39" applyFont="1" applyBorder="1" applyAlignment="1">
      <alignment horizontal="center"/>
    </xf>
    <xf numFmtId="0" fontId="20" fillId="0" borderId="13" xfId="39" applyFont="1" applyBorder="1" applyAlignment="1">
      <alignment horizontal="center"/>
    </xf>
    <xf numFmtId="2" fontId="20" fillId="0" borderId="10" xfId="39" applyNumberFormat="1" applyFont="1" applyBorder="1" applyAlignment="1">
      <alignment horizontal="center"/>
    </xf>
    <xf numFmtId="0" fontId="22" fillId="0" borderId="10" xfId="40" applyFont="1" applyBorder="1" applyAlignment="1">
      <alignment horizontal="center"/>
    </xf>
    <xf numFmtId="0" fontId="6" fillId="0" borderId="0" xfId="39" applyFont="1"/>
    <xf numFmtId="164" fontId="6" fillId="0" borderId="0" xfId="39" applyNumberFormat="1"/>
    <xf numFmtId="0" fontId="25" fillId="24" borderId="14" xfId="0" applyFont="1" applyFill="1" applyBorder="1"/>
    <xf numFmtId="14" fontId="26" fillId="24" borderId="15" xfId="0" applyNumberFormat="1" applyFont="1" applyFill="1" applyBorder="1" applyAlignment="1">
      <alignment horizontal="center"/>
    </xf>
    <xf numFmtId="0" fontId="27" fillId="24" borderId="14" xfId="0" applyFont="1" applyFill="1" applyBorder="1" applyAlignment="1">
      <alignment wrapText="1"/>
    </xf>
    <xf numFmtId="14" fontId="26" fillId="24" borderId="16" xfId="0" applyNumberFormat="1" applyFont="1" applyFill="1" applyBorder="1" applyAlignment="1">
      <alignment horizontal="center"/>
    </xf>
    <xf numFmtId="0" fontId="25" fillId="24" borderId="17" xfId="0" applyFont="1" applyFill="1" applyBorder="1"/>
    <xf numFmtId="0" fontId="27" fillId="24" borderId="17" xfId="0" applyFont="1" applyFill="1" applyBorder="1" applyAlignment="1">
      <alignment wrapText="1"/>
    </xf>
    <xf numFmtId="0" fontId="25" fillId="0" borderId="17" xfId="0" applyFont="1" applyFill="1" applyBorder="1"/>
    <xf numFmtId="14" fontId="26" fillId="0" borderId="16" xfId="0" applyNumberFormat="1" applyFont="1" applyFill="1" applyBorder="1" applyAlignment="1">
      <alignment horizontal="center"/>
    </xf>
    <xf numFmtId="164" fontId="20" fillId="0" borderId="12" xfId="28" applyNumberFormat="1" applyFont="1" applyFill="1" applyBorder="1" applyAlignment="1">
      <alignment horizontal="center"/>
    </xf>
    <xf numFmtId="164" fontId="20" fillId="0" borderId="18" xfId="28" applyNumberFormat="1" applyFont="1" applyFill="1" applyBorder="1" applyAlignment="1">
      <alignment horizontal="center"/>
    </xf>
    <xf numFmtId="164" fontId="20" fillId="0" borderId="19" xfId="28" applyNumberFormat="1" applyFont="1" applyFill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14" fontId="26" fillId="0" borderId="16" xfId="0" applyNumberFormat="1" applyFont="1" applyBorder="1" applyAlignment="1">
      <alignment horizontal="center"/>
    </xf>
    <xf numFmtId="0" fontId="25" fillId="0" borderId="14" xfId="0" applyFont="1" applyFill="1" applyBorder="1"/>
    <xf numFmtId="14" fontId="26" fillId="0" borderId="15" xfId="0" applyNumberFormat="1" applyFont="1" applyFill="1" applyBorder="1" applyAlignment="1">
      <alignment horizontal="center"/>
    </xf>
    <xf numFmtId="0" fontId="27" fillId="24" borderId="20" xfId="0" applyFont="1" applyFill="1" applyBorder="1" applyAlignment="1">
      <alignment wrapText="1"/>
    </xf>
    <xf numFmtId="0" fontId="25" fillId="0" borderId="17" xfId="0" applyFont="1" applyBorder="1"/>
    <xf numFmtId="0" fontId="27" fillId="0" borderId="14" xfId="0" applyFont="1" applyBorder="1"/>
    <xf numFmtId="14" fontId="28" fillId="0" borderId="15" xfId="0" applyNumberFormat="1" applyFont="1" applyBorder="1" applyAlignment="1">
      <alignment horizontal="center"/>
    </xf>
    <xf numFmtId="0" fontId="25" fillId="0" borderId="14" xfId="0" applyFont="1" applyBorder="1" applyAlignment="1">
      <alignment wrapText="1"/>
    </xf>
    <xf numFmtId="0" fontId="27" fillId="0" borderId="14" xfId="41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14" xfId="0" applyFont="1" applyBorder="1"/>
    <xf numFmtId="14" fontId="26" fillId="0" borderId="10" xfId="0" applyNumberFormat="1" applyFont="1" applyFill="1" applyBorder="1" applyAlignment="1">
      <alignment horizontal="center"/>
    </xf>
    <xf numFmtId="14" fontId="26" fillId="24" borderId="21" xfId="0" applyNumberFormat="1" applyFont="1" applyFill="1" applyBorder="1" applyAlignment="1">
      <alignment horizontal="center"/>
    </xf>
    <xf numFmtId="14" fontId="26" fillId="24" borderId="10" xfId="0" applyNumberFormat="1" applyFont="1" applyFill="1" applyBorder="1" applyAlignment="1">
      <alignment horizontal="center"/>
    </xf>
    <xf numFmtId="14" fontId="26" fillId="0" borderId="21" xfId="0" applyNumberFormat="1" applyFont="1" applyBorder="1" applyAlignment="1">
      <alignment horizontal="center"/>
    </xf>
    <xf numFmtId="14" fontId="26" fillId="0" borderId="21" xfId="0" applyNumberFormat="1" applyFont="1" applyFill="1" applyBorder="1" applyAlignment="1">
      <alignment horizontal="center"/>
    </xf>
    <xf numFmtId="0" fontId="34" fillId="0" borderId="0" xfId="39" applyFont="1" applyAlignment="1">
      <alignment horizontal="center"/>
    </xf>
    <xf numFmtId="0" fontId="34" fillId="0" borderId="0" xfId="39" applyFont="1"/>
    <xf numFmtId="0" fontId="25" fillId="0" borderId="0" xfId="39" applyFont="1"/>
    <xf numFmtId="0" fontId="33" fillId="0" borderId="0" xfId="39" applyFont="1"/>
    <xf numFmtId="0" fontId="33" fillId="0" borderId="0" xfId="39" applyFont="1" applyBorder="1" applyAlignment="1">
      <alignment horizontal="center"/>
    </xf>
    <xf numFmtId="0" fontId="36" fillId="0" borderId="22" xfId="39" applyFont="1" applyFill="1" applyBorder="1" applyAlignment="1">
      <alignment horizontal="center" vertical="center" wrapText="1"/>
    </xf>
    <xf numFmtId="164" fontId="36" fillId="0" borderId="22" xfId="39" applyNumberFormat="1" applyFont="1" applyFill="1" applyBorder="1" applyAlignment="1">
      <alignment horizontal="center" vertical="center" wrapText="1"/>
    </xf>
    <xf numFmtId="0" fontId="33" fillId="0" borderId="23" xfId="39" quotePrefix="1" applyFont="1" applyFill="1" applyBorder="1" applyAlignment="1">
      <alignment horizontal="center" vertical="center" wrapText="1" shrinkToFit="1"/>
    </xf>
    <xf numFmtId="0" fontId="35" fillId="0" borderId="24" xfId="39" quotePrefix="1" applyFont="1" applyFill="1" applyBorder="1" applyAlignment="1">
      <alignment horizontal="center" vertical="center" wrapText="1" shrinkToFit="1"/>
    </xf>
    <xf numFmtId="0" fontId="25" fillId="0" borderId="14" xfId="0" applyFont="1" applyFill="1" applyBorder="1" applyAlignment="1">
      <alignment wrapText="1"/>
    </xf>
    <xf numFmtId="0" fontId="25" fillId="24" borderId="14" xfId="0" applyFont="1" applyFill="1" applyBorder="1" applyAlignment="1">
      <alignment horizontal="left" wrapText="1"/>
    </xf>
    <xf numFmtId="0" fontId="25" fillId="24" borderId="17" xfId="0" applyFont="1" applyFill="1" applyBorder="1" applyAlignment="1">
      <alignment wrapText="1"/>
    </xf>
    <xf numFmtId="0" fontId="35" fillId="0" borderId="0" xfId="39" applyFont="1"/>
    <xf numFmtId="164" fontId="20" fillId="25" borderId="12" xfId="28" applyNumberFormat="1" applyFont="1" applyFill="1" applyBorder="1" applyAlignment="1">
      <alignment horizontal="center"/>
    </xf>
    <xf numFmtId="164" fontId="20" fillId="25" borderId="18" xfId="28" applyNumberFormat="1" applyFont="1" applyFill="1" applyBorder="1" applyAlignment="1">
      <alignment horizontal="center"/>
    </xf>
    <xf numFmtId="164" fontId="20" fillId="25" borderId="19" xfId="28" applyNumberFormat="1" applyFont="1" applyFill="1" applyBorder="1" applyAlignment="1">
      <alignment horizontal="center"/>
    </xf>
    <xf numFmtId="0" fontId="33" fillId="24" borderId="16" xfId="0" applyFont="1" applyFill="1" applyBorder="1" applyAlignment="1">
      <alignment horizontal="left"/>
    </xf>
    <xf numFmtId="0" fontId="33" fillId="0" borderId="16" xfId="0" applyFont="1" applyFill="1" applyBorder="1" applyAlignment="1">
      <alignment horizontal="left"/>
    </xf>
    <xf numFmtId="0" fontId="33" fillId="24" borderId="16" xfId="0" applyFont="1" applyFill="1" applyBorder="1" applyAlignment="1">
      <alignment horizontal="left" wrapText="1"/>
    </xf>
    <xf numFmtId="0" fontId="37" fillId="0" borderId="16" xfId="0" applyFont="1" applyBorder="1"/>
    <xf numFmtId="164" fontId="23" fillId="25" borderId="10" xfId="0" applyNumberFormat="1" applyFont="1" applyFill="1" applyBorder="1" applyAlignment="1">
      <alignment horizontal="center"/>
    </xf>
    <xf numFmtId="164" fontId="20" fillId="24" borderId="12" xfId="28" applyNumberFormat="1" applyFont="1" applyFill="1" applyBorder="1" applyAlignment="1">
      <alignment horizontal="center"/>
    </xf>
    <xf numFmtId="164" fontId="20" fillId="24" borderId="19" xfId="28" applyNumberFormat="1" applyFont="1" applyFill="1" applyBorder="1" applyAlignment="1">
      <alignment horizontal="center"/>
    </xf>
    <xf numFmtId="0" fontId="6" fillId="0" borderId="0" xfId="39" applyFill="1"/>
    <xf numFmtId="0" fontId="25" fillId="0" borderId="20" xfId="0" applyFont="1" applyBorder="1"/>
    <xf numFmtId="164" fontId="6" fillId="0" borderId="0" xfId="39" applyNumberFormat="1" applyFont="1"/>
    <xf numFmtId="14" fontId="26" fillId="0" borderId="25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wrapText="1"/>
    </xf>
    <xf numFmtId="0" fontId="25" fillId="24" borderId="20" xfId="0" applyFont="1" applyFill="1" applyBorder="1" applyAlignment="1">
      <alignment wrapText="1"/>
    </xf>
    <xf numFmtId="2" fontId="20" fillId="0" borderId="11" xfId="39" applyNumberFormat="1" applyFont="1" applyBorder="1" applyAlignment="1">
      <alignment horizontal="center"/>
    </xf>
    <xf numFmtId="0" fontId="20" fillId="0" borderId="11" xfId="39" applyFont="1" applyBorder="1" applyAlignment="1">
      <alignment horizontal="center"/>
    </xf>
    <xf numFmtId="164" fontId="40" fillId="0" borderId="19" xfId="28" applyNumberFormat="1" applyFont="1" applyFill="1" applyBorder="1" applyAlignment="1">
      <alignment horizontal="center"/>
    </xf>
    <xf numFmtId="0" fontId="34" fillId="0" borderId="0" xfId="39" applyFont="1" applyFill="1" applyAlignment="1">
      <alignment horizontal="center"/>
    </xf>
    <xf numFmtId="0" fontId="33" fillId="0" borderId="0" xfId="39" applyFont="1" applyFill="1" applyBorder="1" applyAlignment="1">
      <alignment horizontal="center"/>
    </xf>
    <xf numFmtId="0" fontId="35" fillId="0" borderId="26" xfId="39" applyFont="1" applyFill="1" applyBorder="1" applyAlignment="1">
      <alignment horizontal="center"/>
    </xf>
    <xf numFmtId="0" fontId="35" fillId="0" borderId="28" xfId="39" applyFont="1" applyFill="1" applyBorder="1" applyAlignment="1">
      <alignment horizontal="center"/>
    </xf>
    <xf numFmtId="0" fontId="35" fillId="0" borderId="29" xfId="39" applyFont="1" applyFill="1" applyBorder="1" applyAlignment="1">
      <alignment horizontal="center"/>
    </xf>
    <xf numFmtId="0" fontId="24" fillId="0" borderId="12" xfId="39" applyFont="1" applyFill="1" applyBorder="1" applyAlignment="1">
      <alignment horizontal="center"/>
    </xf>
    <xf numFmtId="0" fontId="20" fillId="0" borderId="13" xfId="39" applyFont="1" applyFill="1" applyBorder="1" applyAlignment="1">
      <alignment horizontal="center"/>
    </xf>
    <xf numFmtId="2" fontId="20" fillId="0" borderId="11" xfId="39" applyNumberFormat="1" applyFont="1" applyFill="1" applyBorder="1" applyAlignment="1">
      <alignment horizontal="center"/>
    </xf>
    <xf numFmtId="0" fontId="20" fillId="0" borderId="11" xfId="39" applyFont="1" applyFill="1" applyBorder="1" applyAlignment="1">
      <alignment horizontal="center"/>
    </xf>
    <xf numFmtId="0" fontId="20" fillId="0" borderId="10" xfId="39" applyFont="1" applyFill="1" applyBorder="1" applyAlignment="1">
      <alignment horizontal="center"/>
    </xf>
    <xf numFmtId="164" fontId="6" fillId="0" borderId="0" xfId="39" applyNumberFormat="1" applyFill="1"/>
    <xf numFmtId="0" fontId="20" fillId="0" borderId="0" xfId="39" applyFont="1" applyFill="1"/>
    <xf numFmtId="0" fontId="20" fillId="0" borderId="0" xfId="39" applyFont="1" applyFill="1" applyAlignment="1">
      <alignment horizontal="center"/>
    </xf>
    <xf numFmtId="164" fontId="20" fillId="0" borderId="31" xfId="28" applyNumberFormat="1" applyFont="1" applyFill="1" applyBorder="1" applyAlignment="1">
      <alignment horizontal="center"/>
    </xf>
    <xf numFmtId="0" fontId="34" fillId="0" borderId="0" xfId="39" applyFont="1" applyFill="1"/>
    <xf numFmtId="0" fontId="25" fillId="0" borderId="0" xfId="39" applyFont="1" applyFill="1"/>
    <xf numFmtId="0" fontId="35" fillId="0" borderId="0" xfId="39" applyFont="1" applyFill="1"/>
    <xf numFmtId="0" fontId="33" fillId="0" borderId="0" xfId="39" applyFont="1" applyFill="1"/>
    <xf numFmtId="0" fontId="21" fillId="0" borderId="0" xfId="39" applyFont="1" applyFill="1"/>
    <xf numFmtId="0" fontId="6" fillId="25" borderId="0" xfId="39" applyFill="1"/>
    <xf numFmtId="0" fontId="27" fillId="0" borderId="14" xfId="41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164" fontId="20" fillId="26" borderId="19" xfId="28" applyNumberFormat="1" applyFont="1" applyFill="1" applyBorder="1" applyAlignment="1">
      <alignment horizontal="center"/>
    </xf>
    <xf numFmtId="0" fontId="25" fillId="0" borderId="32" xfId="0" applyFont="1" applyBorder="1"/>
    <xf numFmtId="14" fontId="26" fillId="0" borderId="33" xfId="0" applyNumberFormat="1" applyFont="1" applyBorder="1" applyAlignment="1">
      <alignment horizontal="center"/>
    </xf>
    <xf numFmtId="164" fontId="20" fillId="0" borderId="0" xfId="39" applyNumberFormat="1" applyFont="1"/>
    <xf numFmtId="164" fontId="42" fillId="0" borderId="19" xfId="28" applyNumberFormat="1" applyFont="1" applyFill="1" applyBorder="1" applyAlignment="1">
      <alignment horizontal="center"/>
    </xf>
    <xf numFmtId="0" fontId="33" fillId="0" borderId="28" xfId="39" applyFont="1" applyFill="1" applyBorder="1" applyAlignment="1"/>
    <xf numFmtId="0" fontId="33" fillId="0" borderId="34" xfId="39" applyFont="1" applyFill="1" applyBorder="1" applyAlignment="1"/>
    <xf numFmtId="164" fontId="40" fillId="0" borderId="12" xfId="28" applyNumberFormat="1" applyFont="1" applyFill="1" applyBorder="1" applyAlignment="1">
      <alignment horizontal="center"/>
    </xf>
    <xf numFmtId="164" fontId="40" fillId="0" borderId="18" xfId="28" applyNumberFormat="1" applyFont="1" applyFill="1" applyBorder="1" applyAlignment="1">
      <alignment horizontal="center"/>
    </xf>
    <xf numFmtId="164" fontId="42" fillId="0" borderId="12" xfId="28" applyNumberFormat="1" applyFont="1" applyFill="1" applyBorder="1" applyAlignment="1">
      <alignment horizontal="center"/>
    </xf>
    <xf numFmtId="164" fontId="42" fillId="0" borderId="18" xfId="28" applyNumberFormat="1" applyFont="1" applyFill="1" applyBorder="1" applyAlignment="1">
      <alignment horizontal="center"/>
    </xf>
    <xf numFmtId="0" fontId="43" fillId="0" borderId="0" xfId="39" applyFont="1"/>
    <xf numFmtId="0" fontId="43" fillId="0" borderId="0" xfId="39" applyFont="1" applyFill="1"/>
    <xf numFmtId="0" fontId="35" fillId="0" borderId="35" xfId="39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wrapText="1"/>
    </xf>
    <xf numFmtId="14" fontId="26" fillId="0" borderId="36" xfId="0" applyNumberFormat="1" applyFont="1" applyBorder="1" applyAlignment="1">
      <alignment horizontal="center"/>
    </xf>
    <xf numFmtId="0" fontId="25" fillId="24" borderId="32" xfId="0" applyFont="1" applyFill="1" applyBorder="1"/>
    <xf numFmtId="0" fontId="33" fillId="24" borderId="36" xfId="0" applyFont="1" applyFill="1" applyBorder="1" applyAlignment="1">
      <alignment horizontal="left"/>
    </xf>
    <xf numFmtId="14" fontId="26" fillId="24" borderId="33" xfId="0" applyNumberFormat="1" applyFont="1" applyFill="1" applyBorder="1" applyAlignment="1">
      <alignment horizontal="center"/>
    </xf>
    <xf numFmtId="0" fontId="33" fillId="0" borderId="37" xfId="39" applyFont="1" applyFill="1" applyBorder="1" applyAlignment="1">
      <alignment horizontal="center"/>
    </xf>
    <xf numFmtId="164" fontId="20" fillId="0" borderId="38" xfId="28" applyNumberFormat="1" applyFont="1" applyFill="1" applyBorder="1" applyAlignment="1">
      <alignment horizontal="center"/>
    </xf>
    <xf numFmtId="164" fontId="20" fillId="0" borderId="39" xfId="28" applyNumberFormat="1" applyFont="1" applyFill="1" applyBorder="1" applyAlignment="1">
      <alignment horizontal="center"/>
    </xf>
    <xf numFmtId="164" fontId="20" fillId="0" borderId="13" xfId="28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164" fontId="40" fillId="0" borderId="13" xfId="28" applyNumberFormat="1" applyFont="1" applyFill="1" applyBorder="1" applyAlignment="1">
      <alignment horizontal="center"/>
    </xf>
    <xf numFmtId="164" fontId="20" fillId="25" borderId="38" xfId="28" applyNumberFormat="1" applyFont="1" applyFill="1" applyBorder="1" applyAlignment="1">
      <alignment horizontal="center"/>
    </xf>
    <xf numFmtId="164" fontId="20" fillId="25" borderId="39" xfId="28" applyNumberFormat="1" applyFont="1" applyFill="1" applyBorder="1" applyAlignment="1">
      <alignment horizontal="center"/>
    </xf>
    <xf numFmtId="164" fontId="20" fillId="25" borderId="13" xfId="28" applyNumberFormat="1" applyFont="1" applyFill="1" applyBorder="1" applyAlignment="1">
      <alignment horizontal="center"/>
    </xf>
    <xf numFmtId="2" fontId="24" fillId="0" borderId="11" xfId="39" applyNumberFormat="1" applyFont="1" applyFill="1" applyBorder="1" applyAlignment="1">
      <alignment horizontal="center" vertical="center" wrapText="1"/>
    </xf>
    <xf numFmtId="0" fontId="24" fillId="0" borderId="38" xfId="39" applyFont="1" applyBorder="1" applyAlignment="1">
      <alignment horizontal="center"/>
    </xf>
    <xf numFmtId="0" fontId="33" fillId="0" borderId="37" xfId="39" applyFont="1" applyBorder="1" applyAlignment="1">
      <alignment horizontal="center"/>
    </xf>
    <xf numFmtId="0" fontId="22" fillId="0" borderId="0" xfId="40" applyFont="1" applyBorder="1" applyAlignment="1">
      <alignment horizontal="center"/>
    </xf>
    <xf numFmtId="0" fontId="25" fillId="0" borderId="0" xfId="39" applyFont="1" applyBorder="1"/>
    <xf numFmtId="0" fontId="6" fillId="0" borderId="0" xfId="39" applyBorder="1"/>
    <xf numFmtId="0" fontId="22" fillId="0" borderId="40" xfId="40" applyFont="1" applyBorder="1" applyAlignment="1">
      <alignment horizontal="center"/>
    </xf>
    <xf numFmtId="0" fontId="27" fillId="24" borderId="41" xfId="0" applyFont="1" applyFill="1" applyBorder="1" applyAlignment="1">
      <alignment wrapText="1"/>
    </xf>
    <xf numFmtId="0" fontId="37" fillId="24" borderId="42" xfId="0" applyFont="1" applyFill="1" applyBorder="1" applyAlignment="1">
      <alignment horizontal="left"/>
    </xf>
    <xf numFmtId="14" fontId="28" fillId="24" borderId="40" xfId="0" applyNumberFormat="1" applyFont="1" applyFill="1" applyBorder="1" applyAlignment="1">
      <alignment horizontal="center"/>
    </xf>
    <xf numFmtId="164" fontId="20" fillId="0" borderId="43" xfId="28" applyNumberFormat="1" applyFont="1" applyFill="1" applyBorder="1" applyAlignment="1">
      <alignment horizontal="center"/>
    </xf>
    <xf numFmtId="164" fontId="20" fillId="0" borderId="44" xfId="28" applyNumberFormat="1" applyFont="1" applyFill="1" applyBorder="1" applyAlignment="1">
      <alignment horizontal="center"/>
    </xf>
    <xf numFmtId="164" fontId="20" fillId="0" borderId="45" xfId="28" applyNumberFormat="1" applyFont="1" applyFill="1" applyBorder="1" applyAlignment="1">
      <alignment horizontal="center"/>
    </xf>
    <xf numFmtId="164" fontId="23" fillId="0" borderId="40" xfId="0" applyNumberFormat="1" applyFont="1" applyFill="1" applyBorder="1" applyAlignment="1">
      <alignment horizontal="center"/>
    </xf>
    <xf numFmtId="2" fontId="24" fillId="0" borderId="40" xfId="39" applyNumberFormat="1" applyFont="1" applyFill="1" applyBorder="1" applyAlignment="1">
      <alignment horizontal="center" vertical="center" wrapText="1"/>
    </xf>
    <xf numFmtId="2" fontId="20" fillId="0" borderId="40" xfId="39" applyNumberFormat="1" applyFont="1" applyFill="1" applyBorder="1" applyAlignment="1">
      <alignment horizontal="center"/>
    </xf>
    <xf numFmtId="0" fontId="20" fillId="0" borderId="40" xfId="39" applyFont="1" applyBorder="1" applyAlignment="1">
      <alignment horizontal="center"/>
    </xf>
    <xf numFmtId="0" fontId="25" fillId="24" borderId="46" xfId="0" applyFont="1" applyFill="1" applyBorder="1"/>
    <xf numFmtId="0" fontId="33" fillId="24" borderId="21" xfId="0" applyFont="1" applyFill="1" applyBorder="1" applyAlignment="1">
      <alignment horizontal="left"/>
    </xf>
    <xf numFmtId="2" fontId="20" fillId="0" borderId="10" xfId="39" applyNumberFormat="1" applyFont="1" applyFill="1" applyBorder="1" applyAlignment="1">
      <alignment horizontal="center"/>
    </xf>
    <xf numFmtId="0" fontId="27" fillId="24" borderId="46" xfId="0" applyFont="1" applyFill="1" applyBorder="1" applyAlignment="1">
      <alignment wrapText="1"/>
    </xf>
    <xf numFmtId="0" fontId="27" fillId="24" borderId="46" xfId="41" applyFont="1" applyFill="1" applyBorder="1" applyAlignment="1">
      <alignment wrapText="1"/>
    </xf>
    <xf numFmtId="0" fontId="38" fillId="24" borderId="21" xfId="0" applyFont="1" applyFill="1" applyBorder="1"/>
    <xf numFmtId="0" fontId="27" fillId="24" borderId="46" xfId="0" applyFont="1" applyFill="1" applyBorder="1" applyAlignment="1">
      <alignment horizontal="left" vertical="center" wrapText="1"/>
    </xf>
    <xf numFmtId="0" fontId="33" fillId="24" borderId="21" xfId="0" applyFont="1" applyFill="1" applyBorder="1" applyAlignment="1">
      <alignment horizontal="left" vertical="center"/>
    </xf>
    <xf numFmtId="0" fontId="25" fillId="24" borderId="47" xfId="0" applyFont="1" applyFill="1" applyBorder="1"/>
    <xf numFmtId="0" fontId="25" fillId="24" borderId="48" xfId="0" applyFont="1" applyFill="1" applyBorder="1"/>
    <xf numFmtId="0" fontId="33" fillId="24" borderId="49" xfId="0" applyFont="1" applyFill="1" applyBorder="1" applyAlignment="1">
      <alignment horizontal="left"/>
    </xf>
    <xf numFmtId="14" fontId="26" fillId="24" borderId="25" xfId="0" applyNumberFormat="1" applyFont="1" applyFill="1" applyBorder="1" applyAlignment="1">
      <alignment horizontal="center"/>
    </xf>
    <xf numFmtId="164" fontId="20" fillId="0" borderId="50" xfId="28" applyNumberFormat="1" applyFont="1" applyFill="1" applyBorder="1" applyAlignment="1">
      <alignment horizontal="center"/>
    </xf>
    <xf numFmtId="164" fontId="20" fillId="0" borderId="51" xfId="28" applyNumberFormat="1" applyFont="1" applyFill="1" applyBorder="1" applyAlignment="1">
      <alignment horizontal="center"/>
    </xf>
    <xf numFmtId="164" fontId="20" fillId="0" borderId="52" xfId="28" applyNumberFormat="1" applyFont="1" applyFill="1" applyBorder="1" applyAlignment="1">
      <alignment horizontal="center"/>
    </xf>
    <xf numFmtId="164" fontId="23" fillId="0" borderId="25" xfId="0" applyNumberFormat="1" applyFont="1" applyFill="1" applyBorder="1" applyAlignment="1">
      <alignment horizontal="center"/>
    </xf>
    <xf numFmtId="164" fontId="40" fillId="0" borderId="52" xfId="28" applyNumberFormat="1" applyFont="1" applyFill="1" applyBorder="1" applyAlignment="1">
      <alignment horizontal="center"/>
    </xf>
    <xf numFmtId="164" fontId="42" fillId="0" borderId="52" xfId="28" applyNumberFormat="1" applyFont="1" applyFill="1" applyBorder="1" applyAlignment="1">
      <alignment horizontal="center"/>
    </xf>
    <xf numFmtId="2" fontId="24" fillId="0" borderId="25" xfId="39" applyNumberFormat="1" applyFont="1" applyFill="1" applyBorder="1" applyAlignment="1">
      <alignment horizontal="center" vertical="center" wrapText="1"/>
    </xf>
    <xf numFmtId="2" fontId="20" fillId="0" borderId="25" xfId="39" applyNumberFormat="1" applyFont="1" applyFill="1" applyBorder="1" applyAlignment="1">
      <alignment horizontal="center"/>
    </xf>
    <xf numFmtId="0" fontId="20" fillId="0" borderId="25" xfId="39" applyFont="1" applyBorder="1" applyAlignment="1">
      <alignment horizontal="center"/>
    </xf>
    <xf numFmtId="164" fontId="42" fillId="0" borderId="13" xfId="28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wrapText="1"/>
    </xf>
    <xf numFmtId="0" fontId="25" fillId="0" borderId="46" xfId="0" applyFont="1" applyBorder="1" applyAlignment="1">
      <alignment wrapText="1"/>
    </xf>
    <xf numFmtId="0" fontId="36" fillId="0" borderId="10" xfId="39" applyFont="1" applyFill="1" applyBorder="1" applyAlignment="1">
      <alignment horizontal="center" vertical="center" wrapText="1"/>
    </xf>
    <xf numFmtId="0" fontId="33" fillId="0" borderId="0" xfId="39" applyFont="1" applyBorder="1"/>
    <xf numFmtId="0" fontId="25" fillId="24" borderId="46" xfId="0" applyFont="1" applyFill="1" applyBorder="1" applyAlignment="1">
      <alignment wrapText="1"/>
    </xf>
    <xf numFmtId="0" fontId="25" fillId="0" borderId="47" xfId="0" applyFont="1" applyBorder="1"/>
    <xf numFmtId="0" fontId="25" fillId="0" borderId="47" xfId="0" applyFont="1" applyFill="1" applyBorder="1" applyAlignment="1">
      <alignment wrapText="1"/>
    </xf>
    <xf numFmtId="0" fontId="27" fillId="24" borderId="47" xfId="0" applyFont="1" applyFill="1" applyBorder="1" applyAlignment="1">
      <alignment wrapText="1"/>
    </xf>
    <xf numFmtId="0" fontId="27" fillId="0" borderId="47" xfId="41" applyFont="1" applyBorder="1" applyAlignment="1">
      <alignment wrapText="1"/>
    </xf>
    <xf numFmtId="0" fontId="25" fillId="0" borderId="47" xfId="0" applyFont="1" applyBorder="1" applyAlignment="1">
      <alignment wrapText="1"/>
    </xf>
    <xf numFmtId="0" fontId="25" fillId="0" borderId="46" xfId="0" applyFont="1" applyFill="1" applyBorder="1" applyAlignment="1">
      <alignment wrapText="1"/>
    </xf>
    <xf numFmtId="0" fontId="25" fillId="0" borderId="48" xfId="0" applyFont="1" applyBorder="1" applyAlignment="1">
      <alignment wrapText="1"/>
    </xf>
    <xf numFmtId="164" fontId="33" fillId="0" borderId="53" xfId="39" quotePrefix="1" applyNumberFormat="1" applyFont="1" applyFill="1" applyBorder="1" applyAlignment="1">
      <alignment horizontal="center" vertical="center" wrapText="1" shrinkToFit="1"/>
    </xf>
    <xf numFmtId="164" fontId="33" fillId="0" borderId="23" xfId="39" quotePrefix="1" applyNumberFormat="1" applyFont="1" applyFill="1" applyBorder="1" applyAlignment="1">
      <alignment horizontal="center" vertical="center" wrapText="1" shrinkToFit="1"/>
    </xf>
    <xf numFmtId="164" fontId="20" fillId="0" borderId="46" xfId="28" applyNumberFormat="1" applyFont="1" applyFill="1" applyBorder="1" applyAlignment="1">
      <alignment horizontal="center"/>
    </xf>
    <xf numFmtId="164" fontId="20" fillId="0" borderId="21" xfId="28" applyNumberFormat="1" applyFont="1" applyFill="1" applyBorder="1" applyAlignment="1"/>
    <xf numFmtId="14" fontId="26" fillId="0" borderId="36" xfId="0" applyNumberFormat="1" applyFont="1" applyFill="1" applyBorder="1" applyAlignment="1">
      <alignment horizontal="center"/>
    </xf>
    <xf numFmtId="164" fontId="40" fillId="25" borderId="13" xfId="28" applyNumberFormat="1" applyFont="1" applyFill="1" applyBorder="1" applyAlignment="1">
      <alignment horizontal="center"/>
    </xf>
    <xf numFmtId="164" fontId="40" fillId="0" borderId="45" xfId="28" applyNumberFormat="1" applyFont="1" applyFill="1" applyBorder="1" applyAlignment="1">
      <alignment horizontal="center"/>
    </xf>
    <xf numFmtId="164" fontId="42" fillId="0" borderId="45" xfId="28" applyNumberFormat="1" applyFont="1" applyFill="1" applyBorder="1" applyAlignment="1">
      <alignment horizontal="center"/>
    </xf>
    <xf numFmtId="0" fontId="45" fillId="0" borderId="0" xfId="39" applyFont="1"/>
    <xf numFmtId="0" fontId="6" fillId="27" borderId="0" xfId="39" applyFill="1"/>
    <xf numFmtId="164" fontId="20" fillId="0" borderId="10" xfId="0" applyNumberFormat="1" applyFont="1" applyFill="1" applyBorder="1" applyAlignment="1">
      <alignment horizontal="center"/>
    </xf>
    <xf numFmtId="2" fontId="41" fillId="0" borderId="10" xfId="39" applyNumberFormat="1" applyFont="1" applyFill="1" applyBorder="1" applyAlignment="1">
      <alignment horizontal="center" vertical="center" wrapText="1"/>
    </xf>
    <xf numFmtId="0" fontId="6" fillId="0" borderId="0" xfId="39" applyFont="1" applyFill="1"/>
    <xf numFmtId="14" fontId="26" fillId="0" borderId="56" xfId="0" applyNumberFormat="1" applyFont="1" applyBorder="1" applyAlignment="1">
      <alignment horizontal="center"/>
    </xf>
    <xf numFmtId="0" fontId="33" fillId="0" borderId="57" xfId="39" applyFont="1" applyFill="1" applyBorder="1" applyAlignment="1">
      <alignment horizontal="center" vertical="center" wrapText="1"/>
    </xf>
    <xf numFmtId="0" fontId="33" fillId="0" borderId="54" xfId="39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wrapText="1"/>
    </xf>
    <xf numFmtId="164" fontId="24" fillId="0" borderId="10" xfId="0" applyNumberFormat="1" applyFont="1" applyFill="1" applyBorder="1" applyAlignment="1">
      <alignment horizontal="center"/>
    </xf>
    <xf numFmtId="1" fontId="20" fillId="0" borderId="18" xfId="28" applyNumberFormat="1" applyFont="1" applyFill="1" applyBorder="1" applyAlignment="1">
      <alignment horizontal="center"/>
    </xf>
    <xf numFmtId="164" fontId="40" fillId="0" borderId="38" xfId="28" applyNumberFormat="1" applyFont="1" applyFill="1" applyBorder="1" applyAlignment="1">
      <alignment horizontal="center"/>
    </xf>
    <xf numFmtId="0" fontId="33" fillId="24" borderId="21" xfId="0" applyFont="1" applyFill="1" applyBorder="1" applyAlignment="1">
      <alignment horizontal="left" wrapText="1"/>
    </xf>
    <xf numFmtId="0" fontId="33" fillId="0" borderId="21" xfId="0" applyFont="1" applyFill="1" applyBorder="1" applyAlignment="1">
      <alignment horizontal="left"/>
    </xf>
    <xf numFmtId="164" fontId="42" fillId="0" borderId="50" xfId="28" applyNumberFormat="1" applyFont="1" applyFill="1" applyBorder="1" applyAlignment="1">
      <alignment horizontal="center"/>
    </xf>
    <xf numFmtId="164" fontId="40" fillId="0" borderId="43" xfId="28" applyNumberFormat="1" applyFont="1" applyFill="1" applyBorder="1" applyAlignment="1">
      <alignment horizontal="center"/>
    </xf>
    <xf numFmtId="0" fontId="22" fillId="0" borderId="33" xfId="40" applyFont="1" applyBorder="1" applyAlignment="1">
      <alignment horizontal="center"/>
    </xf>
    <xf numFmtId="0" fontId="22" fillId="0" borderId="15" xfId="40" applyFont="1" applyBorder="1" applyAlignment="1">
      <alignment horizontal="center"/>
    </xf>
    <xf numFmtId="0" fontId="25" fillId="0" borderId="20" xfId="0" applyFont="1" applyFill="1" applyBorder="1"/>
    <xf numFmtId="0" fontId="33" fillId="0" borderId="16" xfId="0" applyFont="1" applyFill="1" applyBorder="1" applyAlignment="1">
      <alignment horizontal="left" wrapText="1"/>
    </xf>
    <xf numFmtId="0" fontId="33" fillId="0" borderId="16" xfId="0" applyFont="1" applyFill="1" applyBorder="1"/>
    <xf numFmtId="0" fontId="33" fillId="0" borderId="16" xfId="0" applyFont="1" applyFill="1" applyBorder="1" applyAlignment="1">
      <alignment wrapText="1"/>
    </xf>
    <xf numFmtId="0" fontId="47" fillId="0" borderId="26" xfId="39" applyFont="1" applyFill="1" applyBorder="1" applyAlignment="1">
      <alignment horizontal="center"/>
    </xf>
    <xf numFmtId="0" fontId="47" fillId="0" borderId="27" xfId="39" applyFont="1" applyFill="1" applyBorder="1" applyAlignment="1">
      <alignment horizontal="center"/>
    </xf>
    <xf numFmtId="0" fontId="47" fillId="0" borderId="28" xfId="39" applyFont="1" applyFill="1" applyBorder="1" applyAlignment="1">
      <alignment horizontal="center"/>
    </xf>
    <xf numFmtId="0" fontId="47" fillId="0" borderId="26" xfId="39" quotePrefix="1" applyFont="1" applyFill="1" applyBorder="1" applyAlignment="1">
      <alignment horizontal="center" vertical="center" wrapText="1" shrinkToFit="1"/>
    </xf>
    <xf numFmtId="0" fontId="47" fillId="0" borderId="29" xfId="39" applyFont="1" applyFill="1" applyBorder="1" applyAlignment="1">
      <alignment horizontal="center"/>
    </xf>
    <xf numFmtId="0" fontId="47" fillId="0" borderId="30" xfId="39" applyFont="1" applyFill="1" applyBorder="1" applyAlignment="1">
      <alignment horizontal="center"/>
    </xf>
    <xf numFmtId="0" fontId="33" fillId="0" borderId="36" xfId="0" applyFont="1" applyFill="1" applyBorder="1"/>
    <xf numFmtId="0" fontId="33" fillId="0" borderId="21" xfId="0" applyFont="1" applyFill="1" applyBorder="1" applyAlignment="1">
      <alignment wrapText="1"/>
    </xf>
    <xf numFmtId="0" fontId="33" fillId="0" borderId="21" xfId="0" applyFont="1" applyBorder="1"/>
    <xf numFmtId="0" fontId="33" fillId="0" borderId="21" xfId="0" applyFont="1" applyFill="1" applyBorder="1" applyAlignment="1">
      <alignment horizontal="left" wrapText="1"/>
    </xf>
    <xf numFmtId="0" fontId="33" fillId="0" borderId="49" xfId="0" applyFont="1" applyFill="1" applyBorder="1" applyAlignment="1">
      <alignment wrapText="1"/>
    </xf>
    <xf numFmtId="0" fontId="20" fillId="24" borderId="13" xfId="39" applyFont="1" applyFill="1" applyBorder="1" applyAlignment="1">
      <alignment horizontal="center"/>
    </xf>
    <xf numFmtId="0" fontId="24" fillId="24" borderId="38" xfId="39" applyFont="1" applyFill="1" applyBorder="1" applyAlignment="1">
      <alignment horizontal="center"/>
    </xf>
    <xf numFmtId="0" fontId="24" fillId="24" borderId="12" xfId="39" applyFont="1" applyFill="1" applyBorder="1" applyAlignment="1">
      <alignment horizontal="center"/>
    </xf>
    <xf numFmtId="0" fontId="20" fillId="24" borderId="0" xfId="39" applyFont="1" applyFill="1" applyAlignment="1">
      <alignment horizontal="center"/>
    </xf>
    <xf numFmtId="164" fontId="20" fillId="24" borderId="12" xfId="28" applyNumberFormat="1" applyFont="1" applyFill="1" applyBorder="1" applyAlignment="1">
      <alignment horizontal="center"/>
    </xf>
    <xf numFmtId="164" fontId="20" fillId="24" borderId="18" xfId="28" applyNumberFormat="1" applyFont="1" applyFill="1" applyBorder="1" applyAlignment="1">
      <alignment horizontal="center"/>
    </xf>
    <xf numFmtId="164" fontId="20" fillId="24" borderId="19" xfId="28" applyNumberFormat="1" applyFont="1" applyFill="1" applyBorder="1" applyAlignment="1">
      <alignment horizontal="center"/>
    </xf>
    <xf numFmtId="164" fontId="23" fillId="24" borderId="10" xfId="0" applyNumberFormat="1" applyFont="1" applyFill="1" applyBorder="1" applyAlignment="1">
      <alignment horizontal="center"/>
    </xf>
    <xf numFmtId="164" fontId="20" fillId="24" borderId="31" xfId="28" applyNumberFormat="1" applyFont="1" applyFill="1" applyBorder="1" applyAlignment="1">
      <alignment horizontal="center"/>
    </xf>
    <xf numFmtId="2" fontId="24" fillId="24" borderId="10" xfId="39" applyNumberFormat="1" applyFont="1" applyFill="1" applyBorder="1" applyAlignment="1">
      <alignment horizontal="center" vertical="center" wrapText="1"/>
    </xf>
    <xf numFmtId="2" fontId="20" fillId="24" borderId="11" xfId="39" applyNumberFormat="1" applyFont="1" applyFill="1" applyBorder="1" applyAlignment="1">
      <alignment horizontal="center"/>
    </xf>
    <xf numFmtId="0" fontId="20" fillId="24" borderId="11" xfId="39" applyFont="1" applyFill="1" applyBorder="1" applyAlignment="1">
      <alignment horizontal="center"/>
    </xf>
    <xf numFmtId="0" fontId="20" fillId="24" borderId="10" xfId="39" applyFont="1" applyFill="1" applyBorder="1" applyAlignment="1">
      <alignment horizontal="center"/>
    </xf>
    <xf numFmtId="0" fontId="20" fillId="24" borderId="0" xfId="39" applyFont="1" applyFill="1"/>
    <xf numFmtId="0" fontId="21" fillId="24" borderId="0" xfId="39" applyFont="1" applyFill="1"/>
    <xf numFmtId="0" fontId="6" fillId="24" borderId="0" xfId="39" applyFill="1"/>
    <xf numFmtId="0" fontId="43" fillId="24" borderId="0" xfId="39" applyFont="1" applyFill="1"/>
    <xf numFmtId="164" fontId="20" fillId="25" borderId="12" xfId="28" applyNumberFormat="1" applyFont="1" applyFill="1" applyBorder="1" applyAlignment="1">
      <alignment horizontal="center"/>
    </xf>
    <xf numFmtId="164" fontId="20" fillId="25" borderId="18" xfId="28" applyNumberFormat="1" applyFont="1" applyFill="1" applyBorder="1" applyAlignment="1">
      <alignment horizontal="center"/>
    </xf>
    <xf numFmtId="164" fontId="20" fillId="25" borderId="19" xfId="28" applyNumberFormat="1" applyFont="1" applyFill="1" applyBorder="1" applyAlignment="1">
      <alignment horizontal="center"/>
    </xf>
    <xf numFmtId="0" fontId="33" fillId="0" borderId="16" xfId="0" applyFont="1" applyFill="1" applyBorder="1" applyAlignment="1"/>
    <xf numFmtId="164" fontId="54" fillId="0" borderId="13" xfId="28" applyNumberFormat="1" applyFont="1" applyFill="1" applyBorder="1" applyAlignment="1">
      <alignment horizontal="center"/>
    </xf>
    <xf numFmtId="0" fontId="24" fillId="0" borderId="61" xfId="39" applyFont="1" applyFill="1" applyBorder="1" applyAlignment="1">
      <alignment horizontal="center"/>
    </xf>
    <xf numFmtId="0" fontId="20" fillId="0" borderId="62" xfId="39" applyFont="1" applyFill="1" applyBorder="1" applyAlignment="1">
      <alignment horizontal="center"/>
    </xf>
    <xf numFmtId="0" fontId="24" fillId="0" borderId="63" xfId="39" applyFont="1" applyFill="1" applyBorder="1" applyAlignment="1">
      <alignment horizontal="center"/>
    </xf>
    <xf numFmtId="0" fontId="20" fillId="0" borderId="64" xfId="39" applyFont="1" applyFill="1" applyBorder="1" applyAlignment="1">
      <alignment horizontal="center"/>
    </xf>
    <xf numFmtId="0" fontId="24" fillId="0" borderId="65" xfId="39" applyFont="1" applyFill="1" applyBorder="1" applyAlignment="1">
      <alignment horizontal="center"/>
    </xf>
    <xf numFmtId="0" fontId="20" fillId="0" borderId="66" xfId="39" applyFont="1" applyFill="1" applyBorder="1" applyAlignment="1">
      <alignment horizontal="center"/>
    </xf>
    <xf numFmtId="0" fontId="25" fillId="24" borderId="67" xfId="0" applyFont="1" applyFill="1" applyBorder="1"/>
    <xf numFmtId="0" fontId="33" fillId="24" borderId="67" xfId="0" applyFont="1" applyFill="1" applyBorder="1" applyAlignment="1">
      <alignment horizontal="left"/>
    </xf>
    <xf numFmtId="14" fontId="26" fillId="24" borderId="10" xfId="0" applyNumberFormat="1" applyFont="1" applyFill="1" applyBorder="1" applyAlignment="1">
      <alignment horizontal="center"/>
    </xf>
    <xf numFmtId="164" fontId="40" fillId="24" borderId="12" xfId="28" applyNumberFormat="1" applyFont="1" applyFill="1" applyBorder="1" applyAlignment="1">
      <alignment horizontal="center"/>
    </xf>
    <xf numFmtId="164" fontId="40" fillId="24" borderId="19" xfId="28" applyNumberFormat="1" applyFont="1" applyFill="1" applyBorder="1" applyAlignment="1">
      <alignment horizontal="center"/>
    </xf>
    <xf numFmtId="164" fontId="42" fillId="24" borderId="19" xfId="28" applyNumberFormat="1" applyFont="1" applyFill="1" applyBorder="1" applyAlignment="1">
      <alignment horizontal="center"/>
    </xf>
    <xf numFmtId="0" fontId="24" fillId="24" borderId="63" xfId="39" applyFont="1" applyFill="1" applyBorder="1" applyAlignment="1">
      <alignment horizontal="center"/>
    </xf>
    <xf numFmtId="0" fontId="20" fillId="24" borderId="64" xfId="39" applyFont="1" applyFill="1" applyBorder="1" applyAlignment="1">
      <alignment horizontal="center"/>
    </xf>
    <xf numFmtId="2" fontId="20" fillId="24" borderId="10" xfId="39" applyNumberFormat="1" applyFont="1" applyFill="1" applyBorder="1" applyAlignment="1">
      <alignment horizontal="center"/>
    </xf>
    <xf numFmtId="0" fontId="24" fillId="24" borderId="61" xfId="39" applyFont="1" applyFill="1" applyBorder="1" applyAlignment="1">
      <alignment horizontal="center"/>
    </xf>
    <xf numFmtId="0" fontId="20" fillId="24" borderId="62" xfId="39" applyFont="1" applyFill="1" applyBorder="1" applyAlignment="1">
      <alignment horizontal="center"/>
    </xf>
    <xf numFmtId="0" fontId="24" fillId="24" borderId="65" xfId="39" applyFont="1" applyFill="1" applyBorder="1" applyAlignment="1">
      <alignment horizontal="center"/>
    </xf>
    <xf numFmtId="0" fontId="20" fillId="24" borderId="66" xfId="39" applyFont="1" applyFill="1" applyBorder="1" applyAlignment="1">
      <alignment horizontal="center"/>
    </xf>
    <xf numFmtId="164" fontId="54" fillId="27" borderId="19" xfId="28" applyNumberFormat="1" applyFont="1" applyFill="1" applyBorder="1" applyAlignment="1">
      <alignment horizontal="center"/>
    </xf>
    <xf numFmtId="0" fontId="55" fillId="24" borderId="14" xfId="0" applyFont="1" applyFill="1" applyBorder="1" applyAlignment="1">
      <alignment wrapText="1"/>
    </xf>
    <xf numFmtId="164" fontId="23" fillId="25" borderId="10" xfId="0" applyNumberFormat="1" applyFont="1" applyFill="1" applyBorder="1" applyAlignment="1">
      <alignment horizontal="center"/>
    </xf>
    <xf numFmtId="14" fontId="48" fillId="0" borderId="16" xfId="0" applyNumberFormat="1" applyFont="1" applyBorder="1" applyAlignment="1">
      <alignment horizontal="center"/>
    </xf>
    <xf numFmtId="164" fontId="24" fillId="24" borderId="10" xfId="0" applyNumberFormat="1" applyFont="1" applyFill="1" applyBorder="1" applyAlignment="1">
      <alignment horizontal="center"/>
    </xf>
    <xf numFmtId="14" fontId="48" fillId="24" borderId="21" xfId="38" applyNumberFormat="1" applyFont="1" applyFill="1" applyBorder="1" applyAlignment="1">
      <alignment horizontal="center"/>
    </xf>
    <xf numFmtId="164" fontId="54" fillId="0" borderId="19" xfId="28" applyNumberFormat="1" applyFont="1" applyFill="1" applyBorder="1" applyAlignment="1">
      <alignment horizontal="center"/>
    </xf>
    <xf numFmtId="164" fontId="54" fillId="26" borderId="19" xfId="28" applyNumberFormat="1" applyFont="1" applyFill="1" applyBorder="1" applyAlignment="1">
      <alignment horizontal="center"/>
    </xf>
    <xf numFmtId="164" fontId="54" fillId="26" borderId="52" xfId="28" applyNumberFormat="1" applyFont="1" applyFill="1" applyBorder="1" applyAlignment="1">
      <alignment horizontal="center"/>
    </xf>
    <xf numFmtId="1" fontId="20" fillId="0" borderId="39" xfId="28" applyNumberFormat="1" applyFont="1" applyFill="1" applyBorder="1" applyAlignment="1">
      <alignment horizontal="center"/>
    </xf>
    <xf numFmtId="164" fontId="54" fillId="26" borderId="13" xfId="28" applyNumberFormat="1" applyFont="1" applyFill="1" applyBorder="1" applyAlignment="1">
      <alignment horizontal="center"/>
    </xf>
    <xf numFmtId="164" fontId="54" fillId="24" borderId="19" xfId="28" applyNumberFormat="1" applyFont="1" applyFill="1" applyBorder="1" applyAlignment="1">
      <alignment horizontal="center"/>
    </xf>
    <xf numFmtId="164" fontId="54" fillId="26" borderId="45" xfId="28" applyNumberFormat="1" applyFont="1" applyFill="1" applyBorder="1" applyAlignment="1">
      <alignment horizontal="center"/>
    </xf>
    <xf numFmtId="1" fontId="20" fillId="25" borderId="18" xfId="28" applyNumberFormat="1" applyFont="1" applyFill="1" applyBorder="1" applyAlignment="1">
      <alignment horizontal="center"/>
    </xf>
    <xf numFmtId="1" fontId="40" fillId="0" borderId="39" xfId="28" applyNumberFormat="1" applyFont="1" applyFill="1" applyBorder="1" applyAlignment="1">
      <alignment horizontal="center"/>
    </xf>
    <xf numFmtId="1" fontId="40" fillId="0" borderId="18" xfId="28" applyNumberFormat="1" applyFont="1" applyFill="1" applyBorder="1" applyAlignment="1">
      <alignment horizontal="center"/>
    </xf>
    <xf numFmtId="1" fontId="42" fillId="0" borderId="18" xfId="28" applyNumberFormat="1" applyFont="1" applyFill="1" applyBorder="1" applyAlignment="1">
      <alignment horizontal="center"/>
    </xf>
    <xf numFmtId="1" fontId="20" fillId="25" borderId="39" xfId="28" applyNumberFormat="1" applyFont="1" applyFill="1" applyBorder="1" applyAlignment="1">
      <alignment horizontal="center"/>
    </xf>
    <xf numFmtId="1" fontId="20" fillId="0" borderId="44" xfId="28" applyNumberFormat="1" applyFont="1" applyFill="1" applyBorder="1" applyAlignment="1">
      <alignment horizontal="center"/>
    </xf>
    <xf numFmtId="1" fontId="20" fillId="24" borderId="18" xfId="28" applyNumberFormat="1" applyFont="1" applyFill="1" applyBorder="1" applyAlignment="1">
      <alignment horizontal="center"/>
    </xf>
    <xf numFmtId="1" fontId="20" fillId="0" borderId="51" xfId="28" applyNumberFormat="1" applyFont="1" applyFill="1" applyBorder="1" applyAlignment="1">
      <alignment horizontal="center"/>
    </xf>
    <xf numFmtId="1" fontId="40" fillId="24" borderId="18" xfId="28" applyNumberFormat="1" applyFont="1" applyFill="1" applyBorder="1" applyAlignment="1">
      <alignment horizontal="center"/>
    </xf>
    <xf numFmtId="1" fontId="42" fillId="0" borderId="51" xfId="28" applyNumberFormat="1" applyFont="1" applyFill="1" applyBorder="1" applyAlignment="1">
      <alignment horizontal="center"/>
    </xf>
    <xf numFmtId="1" fontId="40" fillId="0" borderId="44" xfId="28" applyNumberFormat="1" applyFont="1" applyFill="1" applyBorder="1" applyAlignment="1">
      <alignment horizontal="center"/>
    </xf>
    <xf numFmtId="1" fontId="20" fillId="25" borderId="18" xfId="28" applyNumberFormat="1" applyFont="1" applyFill="1" applyBorder="1" applyAlignment="1">
      <alignment horizontal="center"/>
    </xf>
    <xf numFmtId="0" fontId="56" fillId="0" borderId="10" xfId="40" applyFont="1" applyBorder="1" applyAlignment="1">
      <alignment horizontal="center"/>
    </xf>
    <xf numFmtId="0" fontId="55" fillId="0" borderId="14" xfId="0" applyFont="1" applyBorder="1"/>
    <xf numFmtId="0" fontId="55" fillId="0" borderId="16" xfId="0" applyFont="1" applyBorder="1"/>
    <xf numFmtId="14" fontId="57" fillId="0" borderId="15" xfId="0" applyNumberFormat="1" applyFont="1" applyBorder="1" applyAlignment="1">
      <alignment horizontal="center"/>
    </xf>
    <xf numFmtId="0" fontId="56" fillId="0" borderId="11" xfId="40" applyFont="1" applyBorder="1" applyAlignment="1">
      <alignment horizontal="center"/>
    </xf>
    <xf numFmtId="0" fontId="55" fillId="0" borderId="68" xfId="0" applyFont="1" applyBorder="1" applyAlignment="1">
      <alignment wrapText="1"/>
    </xf>
    <xf numFmtId="0" fontId="55" fillId="0" borderId="69" xfId="0" applyFont="1" applyFill="1" applyBorder="1"/>
    <xf numFmtId="14" fontId="57" fillId="0" borderId="69" xfId="0" applyNumberFormat="1" applyFont="1" applyFill="1" applyBorder="1" applyAlignment="1">
      <alignment horizontal="center"/>
    </xf>
    <xf numFmtId="0" fontId="55" fillId="24" borderId="16" xfId="0" applyFont="1" applyFill="1" applyBorder="1" applyAlignment="1">
      <alignment horizontal="left"/>
    </xf>
    <xf numFmtId="14" fontId="57" fillId="24" borderId="16" xfId="0" applyNumberFormat="1" applyFont="1" applyFill="1" applyBorder="1" applyAlignment="1">
      <alignment horizontal="center"/>
    </xf>
    <xf numFmtId="0" fontId="55" fillId="24" borderId="20" xfId="0" applyFont="1" applyFill="1" applyBorder="1" applyAlignment="1">
      <alignment wrapText="1"/>
    </xf>
    <xf numFmtId="0" fontId="25" fillId="24" borderId="32" xfId="0" applyFont="1" applyFill="1" applyBorder="1" applyAlignment="1">
      <alignment wrapText="1"/>
    </xf>
    <xf numFmtId="0" fontId="25" fillId="24" borderId="14" xfId="0" applyFont="1" applyFill="1" applyBorder="1" applyAlignment="1">
      <alignment wrapText="1"/>
    </xf>
    <xf numFmtId="164" fontId="54" fillId="0" borderId="12" xfId="28" applyNumberFormat="1" applyFont="1" applyFill="1" applyBorder="1" applyAlignment="1">
      <alignment horizontal="center"/>
    </xf>
    <xf numFmtId="164" fontId="54" fillId="24" borderId="12" xfId="28" applyNumberFormat="1" applyFont="1" applyFill="1" applyBorder="1" applyAlignment="1">
      <alignment horizontal="center"/>
    </xf>
    <xf numFmtId="164" fontId="34" fillId="0" borderId="19" xfId="0" applyNumberFormat="1" applyFont="1" applyBorder="1" applyAlignment="1">
      <alignment horizontal="center"/>
    </xf>
    <xf numFmtId="0" fontId="49" fillId="24" borderId="12" xfId="39" applyFont="1" applyFill="1" applyBorder="1" applyAlignment="1">
      <alignment horizontal="center"/>
    </xf>
    <xf numFmtId="0" fontId="50" fillId="24" borderId="13" xfId="39" applyFont="1" applyFill="1" applyBorder="1" applyAlignment="1">
      <alignment horizontal="center"/>
    </xf>
    <xf numFmtId="0" fontId="49" fillId="0" borderId="12" xfId="39" applyFont="1" applyBorder="1" applyAlignment="1">
      <alignment horizontal="center"/>
    </xf>
    <xf numFmtId="0" fontId="50" fillId="0" borderId="13" xfId="39" applyFont="1" applyBorder="1" applyAlignment="1">
      <alignment horizontal="center"/>
    </xf>
    <xf numFmtId="0" fontId="48" fillId="24" borderId="26" xfId="39" applyFont="1" applyFill="1" applyBorder="1" applyAlignment="1">
      <alignment horizontal="center"/>
    </xf>
    <xf numFmtId="0" fontId="48" fillId="24" borderId="27" xfId="39" applyFont="1" applyFill="1" applyBorder="1" applyAlignment="1">
      <alignment horizontal="center"/>
    </xf>
    <xf numFmtId="0" fontId="48" fillId="24" borderId="29" xfId="39" applyFont="1" applyFill="1" applyBorder="1" applyAlignment="1">
      <alignment horizontal="center"/>
    </xf>
    <xf numFmtId="0" fontId="48" fillId="24" borderId="30" xfId="39" applyFont="1" applyFill="1" applyBorder="1" applyAlignment="1">
      <alignment horizontal="center"/>
    </xf>
    <xf numFmtId="0" fontId="48" fillId="24" borderId="28" xfId="39" applyFont="1" applyFill="1" applyBorder="1" applyAlignment="1">
      <alignment horizontal="center"/>
    </xf>
    <xf numFmtId="0" fontId="48" fillId="24" borderId="54" xfId="39" applyFont="1" applyFill="1" applyBorder="1" applyAlignment="1">
      <alignment horizontal="center" vertical="center" wrapText="1"/>
    </xf>
    <xf numFmtId="164" fontId="40" fillId="26" borderId="19" xfId="28" applyNumberFormat="1" applyFont="1" applyFill="1" applyBorder="1" applyAlignment="1">
      <alignment horizontal="center"/>
    </xf>
    <xf numFmtId="164" fontId="20" fillId="26" borderId="19" xfId="28" applyNumberFormat="1" applyFont="1" applyFill="1" applyBorder="1" applyAlignment="1">
      <alignment horizontal="center"/>
    </xf>
    <xf numFmtId="0" fontId="52" fillId="0" borderId="10" xfId="39" applyFont="1" applyFill="1" applyBorder="1" applyAlignment="1">
      <alignment horizontal="center" vertical="center" wrapText="1"/>
    </xf>
    <xf numFmtId="164" fontId="52" fillId="0" borderId="10" xfId="39" applyNumberFormat="1" applyFont="1" applyFill="1" applyBorder="1" applyAlignment="1">
      <alignment horizontal="center" vertical="center" wrapText="1"/>
    </xf>
    <xf numFmtId="1" fontId="54" fillId="24" borderId="18" xfId="28" applyNumberFormat="1" applyFont="1" applyFill="1" applyBorder="1" applyAlignment="1">
      <alignment horizontal="center"/>
    </xf>
    <xf numFmtId="1" fontId="6" fillId="0" borderId="0" xfId="39" applyNumberFormat="1" applyFill="1"/>
    <xf numFmtId="1" fontId="20" fillId="0" borderId="67" xfId="28" applyNumberFormat="1" applyFont="1" applyFill="1" applyBorder="1" applyAlignment="1">
      <alignment horizontal="center"/>
    </xf>
    <xf numFmtId="0" fontId="48" fillId="0" borderId="37" xfId="39" applyFont="1" applyFill="1" applyBorder="1" applyAlignment="1">
      <alignment horizontal="center" vertical="center" wrapText="1"/>
    </xf>
    <xf numFmtId="164" fontId="48" fillId="0" borderId="37" xfId="39" applyNumberFormat="1" applyFont="1" applyFill="1" applyBorder="1" applyAlignment="1">
      <alignment horizontal="center" vertical="center" wrapText="1"/>
    </xf>
    <xf numFmtId="14" fontId="26" fillId="24" borderId="15" xfId="0" applyNumberFormat="1" applyFont="1" applyFill="1" applyBorder="1" applyAlignment="1">
      <alignment horizontal="center"/>
    </xf>
    <xf numFmtId="164" fontId="58" fillId="24" borderId="12" xfId="28" applyNumberFormat="1" applyFont="1" applyFill="1" applyBorder="1" applyAlignment="1">
      <alignment horizontal="left"/>
    </xf>
    <xf numFmtId="164" fontId="58" fillId="24" borderId="18" xfId="28" applyNumberFormat="1" applyFont="1" applyFill="1" applyBorder="1" applyAlignment="1">
      <alignment horizontal="left"/>
    </xf>
    <xf numFmtId="164" fontId="58" fillId="24" borderId="19" xfId="28" applyNumberFormat="1" applyFont="1" applyFill="1" applyBorder="1" applyAlignment="1">
      <alignment horizontal="left"/>
    </xf>
    <xf numFmtId="0" fontId="55" fillId="24" borderId="14" xfId="0" applyFont="1" applyFill="1" applyBorder="1"/>
    <xf numFmtId="0" fontId="59" fillId="24" borderId="16" xfId="0" applyFont="1" applyFill="1" applyBorder="1"/>
    <xf numFmtId="0" fontId="55" fillId="24" borderId="17" xfId="0" applyFont="1" applyFill="1" applyBorder="1"/>
    <xf numFmtId="0" fontId="55" fillId="24" borderId="17" xfId="0" applyFont="1" applyFill="1" applyBorder="1" applyAlignment="1">
      <alignment wrapText="1"/>
    </xf>
    <xf numFmtId="0" fontId="59" fillId="24" borderId="16" xfId="0" applyFont="1" applyFill="1" applyBorder="1" applyAlignment="1">
      <alignment horizontal="left"/>
    </xf>
    <xf numFmtId="0" fontId="55" fillId="0" borderId="14" xfId="0" applyFont="1" applyFill="1" applyBorder="1"/>
    <xf numFmtId="0" fontId="59" fillId="0" borderId="16" xfId="0" applyFont="1" applyFill="1" applyBorder="1"/>
    <xf numFmtId="14" fontId="57" fillId="0" borderId="15" xfId="0" applyNumberFormat="1" applyFont="1" applyFill="1" applyBorder="1" applyAlignment="1">
      <alignment horizontal="center"/>
    </xf>
    <xf numFmtId="164" fontId="20" fillId="24" borderId="13" xfId="28" applyNumberFormat="1" applyFont="1" applyFill="1" applyBorder="1" applyAlignment="1">
      <alignment horizontal="center"/>
    </xf>
    <xf numFmtId="0" fontId="47" fillId="0" borderId="24" xfId="39" quotePrefix="1" applyFont="1" applyFill="1" applyBorder="1" applyAlignment="1">
      <alignment horizontal="center" vertical="center" wrapText="1" shrinkToFit="1"/>
    </xf>
    <xf numFmtId="164" fontId="47" fillId="0" borderId="24" xfId="39" quotePrefix="1" applyNumberFormat="1" applyFont="1" applyFill="1" applyBorder="1" applyAlignment="1">
      <alignment horizontal="center" vertical="center" wrapText="1" shrinkToFit="1"/>
    </xf>
    <xf numFmtId="0" fontId="47" fillId="27" borderId="24" xfId="39" quotePrefix="1" applyFont="1" applyFill="1" applyBorder="1" applyAlignment="1">
      <alignment horizontal="center" vertical="center" wrapText="1" shrinkToFit="1"/>
    </xf>
    <xf numFmtId="164" fontId="47" fillId="27" borderId="24" xfId="39" quotePrefix="1" applyNumberFormat="1" applyFont="1" applyFill="1" applyBorder="1" applyAlignment="1">
      <alignment horizontal="center" vertical="center" wrapText="1" shrinkToFit="1"/>
    </xf>
    <xf numFmtId="0" fontId="47" fillId="24" borderId="26" xfId="39" applyFont="1" applyFill="1" applyBorder="1" applyAlignment="1">
      <alignment horizontal="center"/>
    </xf>
    <xf numFmtId="0" fontId="47" fillId="24" borderId="27" xfId="39" applyFont="1" applyFill="1" applyBorder="1" applyAlignment="1">
      <alignment horizontal="center"/>
    </xf>
    <xf numFmtId="0" fontId="47" fillId="24" borderId="29" xfId="39" applyFont="1" applyFill="1" applyBorder="1" applyAlignment="1">
      <alignment horizontal="center"/>
    </xf>
    <xf numFmtId="0" fontId="47" fillId="24" borderId="30" xfId="39" applyFont="1" applyFill="1" applyBorder="1" applyAlignment="1">
      <alignment horizontal="center"/>
    </xf>
    <xf numFmtId="0" fontId="47" fillId="24" borderId="28" xfId="39" applyFont="1" applyFill="1" applyBorder="1" applyAlignment="1">
      <alignment horizontal="center"/>
    </xf>
    <xf numFmtId="0" fontId="47" fillId="0" borderId="35" xfId="39" applyFont="1" applyFill="1" applyBorder="1" applyAlignment="1">
      <alignment horizontal="center" vertical="center" wrapText="1"/>
    </xf>
    <xf numFmtId="0" fontId="47" fillId="0" borderId="54" xfId="39" applyFont="1" applyFill="1" applyBorder="1" applyAlignment="1">
      <alignment horizontal="center" vertical="center" wrapText="1"/>
    </xf>
    <xf numFmtId="0" fontId="47" fillId="0" borderId="0" xfId="39" applyFont="1" applyFill="1"/>
    <xf numFmtId="0" fontId="47" fillId="0" borderId="0" xfId="39" applyFont="1"/>
    <xf numFmtId="1" fontId="20" fillId="24" borderId="44" xfId="28" applyNumberFormat="1" applyFont="1" applyFill="1" applyBorder="1" applyAlignment="1">
      <alignment horizontal="center"/>
    </xf>
    <xf numFmtId="1" fontId="20" fillId="24" borderId="51" xfId="28" applyNumberFormat="1" applyFont="1" applyFill="1" applyBorder="1" applyAlignment="1">
      <alignment horizontal="center"/>
    </xf>
    <xf numFmtId="0" fontId="48" fillId="0" borderId="0" xfId="39" applyFont="1"/>
    <xf numFmtId="0" fontId="48" fillId="0" borderId="25" xfId="39" quotePrefix="1" applyFont="1" applyFill="1" applyBorder="1" applyAlignment="1">
      <alignment horizontal="center" vertical="center" wrapText="1" shrinkToFit="1"/>
    </xf>
    <xf numFmtId="164" fontId="48" fillId="0" borderId="25" xfId="39" quotePrefix="1" applyNumberFormat="1" applyFont="1" applyFill="1" applyBorder="1" applyAlignment="1">
      <alignment horizontal="center" vertical="center" wrapText="1" shrinkToFit="1"/>
    </xf>
    <xf numFmtId="0" fontId="48" fillId="0" borderId="37" xfId="39" quotePrefix="1" applyFont="1" applyFill="1" applyBorder="1" applyAlignment="1">
      <alignment horizontal="center" vertical="center" wrapText="1" shrinkToFit="1"/>
    </xf>
    <xf numFmtId="0" fontId="48" fillId="0" borderId="37" xfId="39" applyFont="1" applyBorder="1" applyAlignment="1">
      <alignment horizontal="center"/>
    </xf>
    <xf numFmtId="0" fontId="48" fillId="24" borderId="37" xfId="39" applyFont="1" applyFill="1" applyBorder="1" applyAlignment="1">
      <alignment horizontal="center"/>
    </xf>
    <xf numFmtId="0" fontId="48" fillId="0" borderId="37" xfId="39" applyFont="1" applyBorder="1" applyAlignment="1">
      <alignment horizontal="center" vertical="center" wrapText="1"/>
    </xf>
    <xf numFmtId="0" fontId="33" fillId="0" borderId="0" xfId="39" applyFont="1" applyAlignment="1">
      <alignment horizontal="center"/>
    </xf>
    <xf numFmtId="0" fontId="35" fillId="0" borderId="70" xfId="39" applyFont="1" applyBorder="1" applyAlignment="1">
      <alignment horizontal="center" vertical="center" wrapText="1"/>
    </xf>
    <xf numFmtId="0" fontId="35" fillId="0" borderId="57" xfId="39" applyFont="1" applyFill="1" applyBorder="1" applyAlignment="1">
      <alignment horizontal="center" vertical="center" wrapText="1"/>
    </xf>
    <xf numFmtId="0" fontId="48" fillId="0" borderId="22" xfId="39" applyFont="1" applyFill="1" applyBorder="1" applyAlignment="1">
      <alignment horizontal="center" vertical="center" wrapText="1"/>
    </xf>
    <xf numFmtId="164" fontId="48" fillId="0" borderId="22" xfId="39" applyNumberFormat="1" applyFont="1" applyFill="1" applyBorder="1" applyAlignment="1">
      <alignment horizontal="center" vertical="center" wrapText="1"/>
    </xf>
    <xf numFmtId="0" fontId="48" fillId="24" borderId="24" xfId="39" quotePrefix="1" applyFont="1" applyFill="1" applyBorder="1" applyAlignment="1">
      <alignment horizontal="center" vertical="center" wrapText="1" shrinkToFit="1"/>
    </xf>
    <xf numFmtId="164" fontId="48" fillId="24" borderId="24" xfId="39" quotePrefix="1" applyNumberFormat="1" applyFont="1" applyFill="1" applyBorder="1" applyAlignment="1">
      <alignment horizontal="center" vertical="center" wrapText="1" shrinkToFit="1"/>
    </xf>
    <xf numFmtId="0" fontId="48" fillId="24" borderId="71" xfId="39" quotePrefix="1" applyFont="1" applyFill="1" applyBorder="1" applyAlignment="1">
      <alignment horizontal="center" vertical="center" wrapText="1" shrinkToFit="1"/>
    </xf>
    <xf numFmtId="0" fontId="48" fillId="24" borderId="26" xfId="39" quotePrefix="1" applyFont="1" applyFill="1" applyBorder="1" applyAlignment="1">
      <alignment horizontal="center" vertical="center" wrapText="1" shrinkToFit="1"/>
    </xf>
    <xf numFmtId="0" fontId="48" fillId="24" borderId="35" xfId="39" applyFont="1" applyFill="1" applyBorder="1" applyAlignment="1">
      <alignment horizontal="center" vertical="center" wrapText="1"/>
    </xf>
    <xf numFmtId="0" fontId="48" fillId="24" borderId="0" xfId="39" applyFont="1" applyFill="1"/>
    <xf numFmtId="0" fontId="48" fillId="24" borderId="57" xfId="39" applyFont="1" applyFill="1" applyBorder="1" applyAlignment="1">
      <alignment horizontal="center"/>
    </xf>
    <xf numFmtId="0" fontId="33" fillId="0" borderId="57" xfId="39" applyFont="1" applyBorder="1" applyAlignment="1"/>
    <xf numFmtId="0" fontId="33" fillId="0" borderId="0" xfId="39" applyFont="1" applyAlignment="1"/>
    <xf numFmtId="0" fontId="48" fillId="24" borderId="27" xfId="39" applyFont="1" applyFill="1" applyBorder="1" applyAlignment="1">
      <alignment horizontal="center" wrapText="1"/>
    </xf>
    <xf numFmtId="0" fontId="48" fillId="24" borderId="26" xfId="39" applyFont="1" applyFill="1" applyBorder="1" applyAlignment="1">
      <alignment horizontal="center" wrapText="1"/>
    </xf>
    <xf numFmtId="0" fontId="20" fillId="0" borderId="13" xfId="39" applyFont="1" applyBorder="1" applyAlignment="1">
      <alignment horizontal="center" wrapText="1"/>
    </xf>
    <xf numFmtId="0" fontId="24" fillId="0" borderId="12" xfId="39" applyFont="1" applyBorder="1" applyAlignment="1">
      <alignment horizontal="center" wrapText="1"/>
    </xf>
    <xf numFmtId="0" fontId="20" fillId="0" borderId="0" xfId="39" applyFont="1" applyAlignment="1">
      <alignment horizontal="center" wrapText="1"/>
    </xf>
    <xf numFmtId="0" fontId="48" fillId="0" borderId="37" xfId="39" applyFont="1" applyFill="1" applyBorder="1" applyAlignment="1">
      <alignment horizontal="center"/>
    </xf>
    <xf numFmtId="0" fontId="48" fillId="27" borderId="0" xfId="39" applyFont="1" applyFill="1"/>
    <xf numFmtId="0" fontId="48" fillId="27" borderId="37" xfId="39" quotePrefix="1" applyFont="1" applyFill="1" applyBorder="1" applyAlignment="1">
      <alignment horizontal="center" vertical="center" wrapText="1" shrinkToFit="1"/>
    </xf>
    <xf numFmtId="164" fontId="48" fillId="27" borderId="37" xfId="39" quotePrefix="1" applyNumberFormat="1" applyFont="1" applyFill="1" applyBorder="1" applyAlignment="1">
      <alignment horizontal="center" vertical="center" wrapText="1" shrinkToFit="1"/>
    </xf>
    <xf numFmtId="0" fontId="48" fillId="27" borderId="37" xfId="39" applyFont="1" applyFill="1" applyBorder="1" applyAlignment="1">
      <alignment horizontal="center"/>
    </xf>
    <xf numFmtId="0" fontId="48" fillId="0" borderId="0" xfId="39" applyFont="1" applyFill="1"/>
    <xf numFmtId="164" fontId="48" fillId="0" borderId="37" xfId="39" quotePrefix="1" applyNumberFormat="1" applyFont="1" applyFill="1" applyBorder="1" applyAlignment="1">
      <alignment horizontal="center" vertical="center" wrapText="1" shrinkToFit="1"/>
    </xf>
    <xf numFmtId="164" fontId="20" fillId="24" borderId="43" xfId="28" applyNumberFormat="1" applyFont="1" applyFill="1" applyBorder="1" applyAlignment="1">
      <alignment horizontal="center"/>
    </xf>
    <xf numFmtId="164" fontId="20" fillId="24" borderId="45" xfId="28" applyNumberFormat="1" applyFont="1" applyFill="1" applyBorder="1" applyAlignment="1">
      <alignment horizontal="center"/>
    </xf>
    <xf numFmtId="164" fontId="20" fillId="24" borderId="50" xfId="28" applyNumberFormat="1" applyFont="1" applyFill="1" applyBorder="1" applyAlignment="1">
      <alignment horizontal="center"/>
    </xf>
    <xf numFmtId="164" fontId="20" fillId="24" borderId="52" xfId="28" applyNumberFormat="1" applyFont="1" applyFill="1" applyBorder="1" applyAlignment="1">
      <alignment horizontal="center"/>
    </xf>
    <xf numFmtId="0" fontId="55" fillId="0" borderId="55" xfId="0" applyFont="1" applyFill="1" applyBorder="1" applyAlignment="1">
      <alignment wrapText="1"/>
    </xf>
    <xf numFmtId="0" fontId="59" fillId="0" borderId="60" xfId="0" applyFont="1" applyFill="1" applyBorder="1" applyAlignment="1">
      <alignment horizontal="left" wrapText="1"/>
    </xf>
    <xf numFmtId="14" fontId="57" fillId="0" borderId="11" xfId="0" applyNumberFormat="1" applyFont="1" applyFill="1" applyBorder="1" applyAlignment="1">
      <alignment horizontal="center"/>
    </xf>
    <xf numFmtId="0" fontId="20" fillId="0" borderId="56" xfId="39" applyFont="1" applyBorder="1" applyAlignment="1">
      <alignment horizontal="center"/>
    </xf>
    <xf numFmtId="0" fontId="20" fillId="0" borderId="60" xfId="39" applyFont="1" applyBorder="1" applyAlignment="1">
      <alignment horizontal="center"/>
    </xf>
    <xf numFmtId="0" fontId="47" fillId="0" borderId="22" xfId="39" applyFont="1" applyFill="1" applyBorder="1" applyAlignment="1">
      <alignment horizontal="center" vertical="center" wrapText="1"/>
    </xf>
    <xf numFmtId="164" fontId="47" fillId="0" borderId="22" xfId="39" applyNumberFormat="1" applyFont="1" applyFill="1" applyBorder="1" applyAlignment="1">
      <alignment horizontal="center" vertical="center" wrapText="1"/>
    </xf>
    <xf numFmtId="1" fontId="33" fillId="0" borderId="0" xfId="39" quotePrefix="1" applyNumberFormat="1" applyFont="1" applyFill="1" applyBorder="1" applyAlignment="1">
      <alignment horizontal="center" vertical="center" wrapText="1" shrinkToFit="1"/>
    </xf>
    <xf numFmtId="1" fontId="47" fillId="0" borderId="24" xfId="39" quotePrefix="1" applyNumberFormat="1" applyFont="1" applyFill="1" applyBorder="1" applyAlignment="1">
      <alignment horizontal="center" vertical="center" wrapText="1" shrinkToFit="1"/>
    </xf>
    <xf numFmtId="1" fontId="54" fillId="0" borderId="18" xfId="28" applyNumberFormat="1" applyFont="1" applyFill="1" applyBorder="1" applyAlignment="1">
      <alignment horizontal="center"/>
    </xf>
    <xf numFmtId="14" fontId="57" fillId="24" borderId="15" xfId="0" applyNumberFormat="1" applyFont="1" applyFill="1" applyBorder="1" applyAlignment="1">
      <alignment horizontal="center"/>
    </xf>
    <xf numFmtId="14" fontId="57" fillId="0" borderId="16" xfId="0" applyNumberFormat="1" applyFont="1" applyFill="1" applyBorder="1" applyAlignment="1">
      <alignment horizontal="center"/>
    </xf>
    <xf numFmtId="0" fontId="60" fillId="0" borderId="0" xfId="39" applyFont="1"/>
    <xf numFmtId="0" fontId="55" fillId="24" borderId="46" xfId="0" applyFont="1" applyFill="1" applyBorder="1" applyAlignment="1">
      <alignment horizontal="left" wrapText="1"/>
    </xf>
    <xf numFmtId="0" fontId="55" fillId="24" borderId="21" xfId="0" applyFont="1" applyFill="1" applyBorder="1" applyAlignment="1">
      <alignment horizontal="left" wrapText="1"/>
    </xf>
    <xf numFmtId="14" fontId="57" fillId="24" borderId="10" xfId="0" applyNumberFormat="1" applyFont="1" applyFill="1" applyBorder="1" applyAlignment="1">
      <alignment horizontal="center"/>
    </xf>
    <xf numFmtId="0" fontId="55" fillId="0" borderId="47" xfId="0" applyFont="1" applyBorder="1" applyAlignment="1">
      <alignment wrapText="1"/>
    </xf>
    <xf numFmtId="0" fontId="55" fillId="0" borderId="21" xfId="0" applyFont="1" applyFill="1" applyBorder="1" applyAlignment="1">
      <alignment wrapText="1"/>
    </xf>
    <xf numFmtId="14" fontId="57" fillId="0" borderId="21" xfId="0" applyNumberFormat="1" applyFont="1" applyFill="1" applyBorder="1" applyAlignment="1">
      <alignment horizontal="center"/>
    </xf>
    <xf numFmtId="0" fontId="55" fillId="24" borderId="47" xfId="0" applyFont="1" applyFill="1" applyBorder="1" applyAlignment="1">
      <alignment wrapText="1"/>
    </xf>
    <xf numFmtId="14" fontId="57" fillId="24" borderId="21" xfId="0" applyNumberFormat="1" applyFont="1" applyFill="1" applyBorder="1" applyAlignment="1">
      <alignment horizontal="center"/>
    </xf>
    <xf numFmtId="0" fontId="55" fillId="0" borderId="46" xfId="0" applyFont="1" applyBorder="1" applyAlignment="1">
      <alignment wrapText="1"/>
    </xf>
    <xf numFmtId="14" fontId="57" fillId="0" borderId="10" xfId="0" applyNumberFormat="1" applyFont="1" applyFill="1" applyBorder="1" applyAlignment="1">
      <alignment horizontal="center"/>
    </xf>
    <xf numFmtId="0" fontId="22" fillId="0" borderId="25" xfId="40" applyFont="1" applyBorder="1" applyAlignment="1">
      <alignment horizontal="center"/>
    </xf>
    <xf numFmtId="0" fontId="24" fillId="0" borderId="50" xfId="39" applyFont="1" applyBorder="1" applyAlignment="1">
      <alignment horizontal="center"/>
    </xf>
    <xf numFmtId="0" fontId="20" fillId="0" borderId="52" xfId="39" applyFont="1" applyBorder="1" applyAlignment="1">
      <alignment horizontal="center"/>
    </xf>
    <xf numFmtId="0" fontId="24" fillId="24" borderId="50" xfId="39" applyFont="1" applyFill="1" applyBorder="1" applyAlignment="1">
      <alignment horizontal="center"/>
    </xf>
    <xf numFmtId="0" fontId="20" fillId="24" borderId="52" xfId="39" applyFont="1" applyFill="1" applyBorder="1" applyAlignment="1">
      <alignment horizontal="center"/>
    </xf>
    <xf numFmtId="2" fontId="20" fillId="0" borderId="25" xfId="39" applyNumberFormat="1" applyFont="1" applyBorder="1" applyAlignment="1">
      <alignment horizontal="center"/>
    </xf>
    <xf numFmtId="164" fontId="54" fillId="0" borderId="38" xfId="28" applyNumberFormat="1" applyFont="1" applyFill="1" applyBorder="1" applyAlignment="1">
      <alignment horizontal="left"/>
    </xf>
    <xf numFmtId="164" fontId="20" fillId="26" borderId="13" xfId="28" applyNumberFormat="1" applyFont="1" applyFill="1" applyBorder="1" applyAlignment="1">
      <alignment horizontal="center"/>
    </xf>
    <xf numFmtId="164" fontId="54" fillId="0" borderId="52" xfId="28" applyNumberFormat="1" applyFont="1" applyFill="1" applyBorder="1" applyAlignment="1">
      <alignment horizontal="center"/>
    </xf>
    <xf numFmtId="0" fontId="35" fillId="0" borderId="28" xfId="39" applyFont="1" applyFill="1" applyBorder="1" applyAlignment="1">
      <alignment horizontal="center"/>
    </xf>
    <xf numFmtId="164" fontId="61" fillId="34" borderId="12" xfId="28" applyNumberFormat="1" applyFont="1" applyFill="1" applyBorder="1" applyAlignment="1">
      <alignment horizontal="center"/>
    </xf>
    <xf numFmtId="1" fontId="61" fillId="34" borderId="18" xfId="28" applyNumberFormat="1" applyFont="1" applyFill="1" applyBorder="1" applyAlignment="1">
      <alignment horizontal="center"/>
    </xf>
    <xf numFmtId="164" fontId="61" fillId="34" borderId="19" xfId="28" applyNumberFormat="1" applyFont="1" applyFill="1" applyBorder="1" applyAlignment="1">
      <alignment horizontal="center"/>
    </xf>
    <xf numFmtId="164" fontId="20" fillId="34" borderId="12" xfId="28" applyNumberFormat="1" applyFont="1" applyFill="1" applyBorder="1" applyAlignment="1">
      <alignment horizontal="center"/>
    </xf>
    <xf numFmtId="1" fontId="20" fillId="34" borderId="18" xfId="28" applyNumberFormat="1" applyFont="1" applyFill="1" applyBorder="1" applyAlignment="1">
      <alignment horizontal="center"/>
    </xf>
    <xf numFmtId="164" fontId="20" fillId="34" borderId="19" xfId="28" applyNumberFormat="1" applyFont="1" applyFill="1" applyBorder="1" applyAlignment="1">
      <alignment horizontal="center"/>
    </xf>
    <xf numFmtId="0" fontId="47" fillId="35" borderId="28" xfId="39" applyFont="1" applyFill="1" applyBorder="1" applyAlignment="1">
      <alignment horizontal="center"/>
    </xf>
    <xf numFmtId="0" fontId="47" fillId="35" borderId="26" xfId="39" applyFont="1" applyFill="1" applyBorder="1" applyAlignment="1">
      <alignment horizontal="center"/>
    </xf>
    <xf numFmtId="0" fontId="47" fillId="35" borderId="27" xfId="39" applyFont="1" applyFill="1" applyBorder="1" applyAlignment="1">
      <alignment horizontal="center"/>
    </xf>
    <xf numFmtId="0" fontId="47" fillId="35" borderId="29" xfId="39" applyFont="1" applyFill="1" applyBorder="1" applyAlignment="1">
      <alignment horizontal="center"/>
    </xf>
    <xf numFmtId="0" fontId="47" fillId="35" borderId="30" xfId="39" applyFont="1" applyFill="1" applyBorder="1" applyAlignment="1">
      <alignment horizontal="center"/>
    </xf>
    <xf numFmtId="0" fontId="24" fillId="35" borderId="12" xfId="39" applyFont="1" applyFill="1" applyBorder="1" applyAlignment="1">
      <alignment horizontal="center"/>
    </xf>
    <xf numFmtId="0" fontId="20" fillId="35" borderId="13" xfId="39" applyFont="1" applyFill="1" applyBorder="1" applyAlignment="1">
      <alignment horizontal="center"/>
    </xf>
    <xf numFmtId="0" fontId="20" fillId="35" borderId="0" xfId="39" applyFont="1" applyFill="1" applyAlignment="1">
      <alignment horizontal="center"/>
    </xf>
    <xf numFmtId="0" fontId="48" fillId="0" borderId="54" xfId="39" applyFont="1" applyFill="1" applyBorder="1" applyAlignment="1">
      <alignment horizontal="center" vertical="center" wrapText="1"/>
    </xf>
    <xf numFmtId="0" fontId="35" fillId="0" borderId="37" xfId="39" applyFont="1" applyFill="1" applyBorder="1" applyAlignment="1">
      <alignment horizontal="center" vertical="center" wrapText="1"/>
    </xf>
    <xf numFmtId="0" fontId="33" fillId="0" borderId="37" xfId="39" applyFont="1" applyFill="1" applyBorder="1" applyAlignment="1">
      <alignment horizontal="center" vertical="center" wrapText="1"/>
    </xf>
    <xf numFmtId="0" fontId="47" fillId="0" borderId="71" xfId="39" applyFont="1" applyFill="1" applyBorder="1" applyAlignment="1">
      <alignment horizontal="center" vertical="center" wrapText="1"/>
    </xf>
    <xf numFmtId="0" fontId="48" fillId="0" borderId="24" xfId="39" quotePrefix="1" applyFont="1" applyFill="1" applyBorder="1" applyAlignment="1">
      <alignment horizontal="center" vertical="center" wrapText="1" shrinkToFit="1"/>
    </xf>
    <xf numFmtId="0" fontId="35" fillId="0" borderId="57" xfId="39" applyFont="1" applyFill="1" applyBorder="1" applyAlignment="1">
      <alignment horizontal="center"/>
    </xf>
    <xf numFmtId="0" fontId="25" fillId="0" borderId="75" xfId="0" applyFont="1" applyBorder="1"/>
    <xf numFmtId="0" fontId="33" fillId="0" borderId="76" xfId="0" applyFont="1" applyFill="1" applyBorder="1"/>
    <xf numFmtId="14" fontId="26" fillId="0" borderId="76" xfId="0" applyNumberFormat="1" applyFont="1" applyBorder="1" applyAlignment="1">
      <alignment horizontal="center"/>
    </xf>
    <xf numFmtId="164" fontId="40" fillId="0" borderId="50" xfId="28" applyNumberFormat="1" applyFont="1" applyFill="1" applyBorder="1" applyAlignment="1">
      <alignment horizontal="center"/>
    </xf>
    <xf numFmtId="1" fontId="40" fillId="0" borderId="51" xfId="28" applyNumberFormat="1" applyFont="1" applyFill="1" applyBorder="1" applyAlignment="1">
      <alignment horizontal="center"/>
    </xf>
    <xf numFmtId="164" fontId="23" fillId="25" borderId="25" xfId="0" applyNumberFormat="1" applyFont="1" applyFill="1" applyBorder="1" applyAlignment="1">
      <alignment horizontal="center"/>
    </xf>
    <xf numFmtId="1" fontId="20" fillId="26" borderId="51" xfId="28" applyNumberFormat="1" applyFont="1" applyFill="1" applyBorder="1" applyAlignment="1">
      <alignment horizontal="center"/>
    </xf>
    <xf numFmtId="0" fontId="24" fillId="0" borderId="50" xfId="39" applyFont="1" applyFill="1" applyBorder="1" applyAlignment="1">
      <alignment horizontal="center"/>
    </xf>
    <xf numFmtId="0" fontId="20" fillId="0" borderId="30" xfId="39" applyFont="1" applyFill="1" applyBorder="1" applyAlignment="1">
      <alignment horizontal="center"/>
    </xf>
    <xf numFmtId="164" fontId="62" fillId="0" borderId="19" xfId="28" applyNumberFormat="1" applyFont="1" applyFill="1" applyBorder="1" applyAlignment="1">
      <alignment horizontal="center"/>
    </xf>
    <xf numFmtId="164" fontId="61" fillId="0" borderId="19" xfId="28" applyNumberFormat="1" applyFont="1" applyFill="1" applyBorder="1" applyAlignment="1">
      <alignment horizontal="center"/>
    </xf>
    <xf numFmtId="0" fontId="47" fillId="36" borderId="27" xfId="39" applyFont="1" applyFill="1" applyBorder="1" applyAlignment="1">
      <alignment horizontal="center"/>
    </xf>
    <xf numFmtId="0" fontId="47" fillId="36" borderId="30" xfId="39" applyFont="1" applyFill="1" applyBorder="1" applyAlignment="1">
      <alignment horizontal="center"/>
    </xf>
    <xf numFmtId="0" fontId="35" fillId="36" borderId="30" xfId="39" applyFont="1" applyFill="1" applyBorder="1" applyAlignment="1">
      <alignment horizontal="center"/>
    </xf>
    <xf numFmtId="0" fontId="47" fillId="36" borderId="28" xfId="39" applyFont="1" applyFill="1" applyBorder="1" applyAlignment="1">
      <alignment horizontal="center"/>
    </xf>
    <xf numFmtId="0" fontId="35" fillId="36" borderId="27" xfId="39" applyFont="1" applyFill="1" applyBorder="1" applyAlignment="1">
      <alignment horizontal="center"/>
    </xf>
    <xf numFmtId="0" fontId="35" fillId="36" borderId="28" xfId="39" applyFont="1" applyFill="1" applyBorder="1" applyAlignment="1">
      <alignment horizontal="center"/>
    </xf>
    <xf numFmtId="0" fontId="48" fillId="0" borderId="37" xfId="39" applyFont="1" applyBorder="1" applyAlignment="1">
      <alignment horizontal="center"/>
    </xf>
    <xf numFmtId="0" fontId="48" fillId="0" borderId="37" xfId="39" applyFont="1" applyBorder="1" applyAlignment="1">
      <alignment horizontal="center" vertical="center" wrapText="1"/>
    </xf>
    <xf numFmtId="0" fontId="63" fillId="0" borderId="11" xfId="40" applyFont="1" applyBorder="1" applyAlignment="1">
      <alignment horizontal="center"/>
    </xf>
    <xf numFmtId="0" fontId="64" fillId="0" borderId="55" xfId="0" applyFont="1" applyFill="1" applyBorder="1"/>
    <xf numFmtId="0" fontId="65" fillId="0" borderId="60" xfId="0" applyFont="1" applyFill="1" applyBorder="1"/>
    <xf numFmtId="0" fontId="63" fillId="0" borderId="15" xfId="40" applyFont="1" applyBorder="1" applyAlignment="1">
      <alignment horizontal="center"/>
    </xf>
    <xf numFmtId="0" fontId="64" fillId="0" borderId="17" xfId="0" applyFont="1" applyBorder="1" applyAlignment="1">
      <alignment wrapText="1"/>
    </xf>
    <xf numFmtId="0" fontId="65" fillId="0" borderId="16" xfId="0" applyFont="1" applyFill="1" applyBorder="1" applyAlignment="1">
      <alignment wrapText="1"/>
    </xf>
    <xf numFmtId="0" fontId="52" fillId="0" borderId="11" xfId="39" applyFont="1" applyFill="1" applyBorder="1" applyAlignment="1">
      <alignment horizontal="center" vertical="center" wrapText="1"/>
    </xf>
    <xf numFmtId="0" fontId="33" fillId="0" borderId="28" xfId="39" applyFont="1" applyFill="1" applyBorder="1" applyAlignment="1">
      <alignment horizontal="center"/>
    </xf>
    <xf numFmtId="0" fontId="48" fillId="0" borderId="37" xfId="39" applyFont="1" applyFill="1" applyBorder="1" applyAlignment="1">
      <alignment horizontal="center" vertical="center" wrapText="1"/>
    </xf>
    <xf numFmtId="0" fontId="47" fillId="0" borderId="34" xfId="39" applyFont="1" applyFill="1" applyBorder="1" applyAlignment="1">
      <alignment horizontal="center" vertical="center" wrapText="1"/>
    </xf>
    <xf numFmtId="0" fontId="48" fillId="0" borderId="34" xfId="39" applyFont="1" applyFill="1" applyBorder="1" applyAlignment="1">
      <alignment horizontal="center"/>
    </xf>
    <xf numFmtId="0" fontId="48" fillId="0" borderId="37" xfId="39" applyFont="1" applyFill="1" applyBorder="1" applyAlignment="1">
      <alignment horizontal="center"/>
    </xf>
    <xf numFmtId="0" fontId="48" fillId="24" borderId="26" xfId="39" applyFont="1" applyFill="1" applyBorder="1" applyAlignment="1">
      <alignment horizontal="center"/>
    </xf>
    <xf numFmtId="0" fontId="48" fillId="24" borderId="27" xfId="39" applyFont="1" applyFill="1" applyBorder="1" applyAlignment="1">
      <alignment horizontal="center"/>
    </xf>
    <xf numFmtId="0" fontId="48" fillId="0" borderId="37" xfId="39" applyFont="1" applyFill="1" applyBorder="1" applyAlignment="1">
      <alignment horizontal="center" vertical="center" wrapText="1"/>
    </xf>
    <xf numFmtId="0" fontId="48" fillId="0" borderId="37" xfId="39" applyFont="1" applyFill="1" applyBorder="1" applyAlignment="1">
      <alignment horizontal="center"/>
    </xf>
    <xf numFmtId="0" fontId="47" fillId="0" borderId="34" xfId="39" applyFont="1" applyFill="1" applyBorder="1" applyAlignment="1">
      <alignment vertical="center" wrapText="1"/>
    </xf>
    <xf numFmtId="1" fontId="48" fillId="27" borderId="37" xfId="39" quotePrefix="1" applyNumberFormat="1" applyFont="1" applyFill="1" applyBorder="1" applyAlignment="1">
      <alignment horizontal="center" vertical="center" wrapText="1" shrinkToFit="1"/>
    </xf>
    <xf numFmtId="0" fontId="47" fillId="0" borderId="37" xfId="39" applyFont="1" applyFill="1" applyBorder="1" applyAlignment="1">
      <alignment vertical="center" wrapText="1"/>
    </xf>
    <xf numFmtId="0" fontId="48" fillId="0" borderId="63" xfId="39" applyFont="1" applyFill="1" applyBorder="1" applyAlignment="1">
      <alignment horizontal="center"/>
    </xf>
    <xf numFmtId="0" fontId="48" fillId="0" borderId="64" xfId="39" applyFont="1" applyFill="1" applyBorder="1" applyAlignment="1">
      <alignment horizontal="center"/>
    </xf>
    <xf numFmtId="0" fontId="20" fillId="0" borderId="78" xfId="39" applyFont="1" applyFill="1" applyBorder="1" applyAlignment="1">
      <alignment horizontal="center"/>
    </xf>
    <xf numFmtId="0" fontId="24" fillId="0" borderId="77" xfId="39" applyFont="1" applyFill="1" applyBorder="1" applyAlignment="1">
      <alignment horizontal="center"/>
    </xf>
    <xf numFmtId="0" fontId="47" fillId="0" borderId="37" xfId="39" applyFont="1" applyFill="1" applyBorder="1" applyAlignment="1">
      <alignment horizontal="center" vertical="center" wrapText="1"/>
    </xf>
    <xf numFmtId="0" fontId="48" fillId="0" borderId="37" xfId="39" applyFont="1" applyBorder="1" applyAlignment="1">
      <alignment horizontal="center"/>
    </xf>
    <xf numFmtId="0" fontId="48" fillId="0" borderId="37" xfId="39" applyFont="1" applyFill="1" applyBorder="1" applyAlignment="1">
      <alignment horizontal="center" vertical="center" wrapText="1"/>
    </xf>
    <xf numFmtId="0" fontId="48" fillId="0" borderId="54" xfId="39" applyFont="1" applyFill="1" applyBorder="1" applyAlignment="1">
      <alignment horizontal="center" vertical="center" wrapText="1"/>
    </xf>
    <xf numFmtId="164" fontId="20" fillId="0" borderId="21" xfId="28" applyNumberFormat="1" applyFont="1" applyFill="1" applyBorder="1" applyAlignment="1">
      <alignment horizontal="center"/>
    </xf>
    <xf numFmtId="0" fontId="48" fillId="0" borderId="37" xfId="39" applyFont="1" applyFill="1" applyBorder="1" applyAlignment="1">
      <alignment horizontal="center"/>
    </xf>
    <xf numFmtId="0" fontId="33" fillId="28" borderId="0" xfId="39" applyFont="1" applyFill="1" applyBorder="1" applyAlignment="1">
      <alignment horizontal="center"/>
    </xf>
    <xf numFmtId="0" fontId="36" fillId="0" borderId="71" xfId="39" applyFont="1" applyFill="1" applyBorder="1" applyAlignment="1">
      <alignment horizontal="center" vertical="center" wrapText="1"/>
    </xf>
    <xf numFmtId="0" fontId="50" fillId="0" borderId="13" xfId="39" applyFont="1" applyBorder="1" applyAlignment="1">
      <alignment horizontal="center" wrapText="1"/>
    </xf>
    <xf numFmtId="0" fontId="49" fillId="0" borderId="12" xfId="39" applyFont="1" applyBorder="1" applyAlignment="1">
      <alignment horizontal="center" wrapText="1"/>
    </xf>
    <xf numFmtId="2" fontId="50" fillId="0" borderId="11" xfId="39" applyNumberFormat="1" applyFont="1" applyBorder="1" applyAlignment="1">
      <alignment horizontal="center"/>
    </xf>
    <xf numFmtId="0" fontId="50" fillId="0" borderId="11" xfId="39" applyFont="1" applyBorder="1" applyAlignment="1">
      <alignment horizontal="center"/>
    </xf>
    <xf numFmtId="0" fontId="50" fillId="0" borderId="10" xfId="39" applyFont="1" applyBorder="1" applyAlignment="1">
      <alignment horizontal="center"/>
    </xf>
    <xf numFmtId="2" fontId="50" fillId="0" borderId="11" xfId="39" applyNumberFormat="1" applyFont="1" applyFill="1" applyBorder="1" applyAlignment="1">
      <alignment horizontal="center"/>
    </xf>
    <xf numFmtId="0" fontId="50" fillId="0" borderId="11" xfId="39" applyFont="1" applyFill="1" applyBorder="1" applyAlignment="1">
      <alignment horizontal="center"/>
    </xf>
    <xf numFmtId="0" fontId="50" fillId="0" borderId="10" xfId="39" applyFont="1" applyFill="1" applyBorder="1" applyAlignment="1">
      <alignment horizontal="center"/>
    </xf>
    <xf numFmtId="0" fontId="48" fillId="24" borderId="38" xfId="39" applyFont="1" applyFill="1" applyBorder="1"/>
    <xf numFmtId="0" fontId="48" fillId="24" borderId="13" xfId="39" applyFont="1" applyFill="1" applyBorder="1"/>
    <xf numFmtId="0" fontId="33" fillId="35" borderId="28" xfId="39" applyFont="1" applyFill="1" applyBorder="1" applyAlignment="1">
      <alignment horizontal="center"/>
    </xf>
    <xf numFmtId="164" fontId="20" fillId="34" borderId="38" xfId="28" applyNumberFormat="1" applyFont="1" applyFill="1" applyBorder="1" applyAlignment="1">
      <alignment horizontal="center"/>
    </xf>
    <xf numFmtId="1" fontId="20" fillId="34" borderId="39" xfId="28" applyNumberFormat="1" applyFont="1" applyFill="1" applyBorder="1" applyAlignment="1">
      <alignment horizontal="center"/>
    </xf>
    <xf numFmtId="164" fontId="20" fillId="34" borderId="13" xfId="28" applyNumberFormat="1" applyFont="1" applyFill="1" applyBorder="1" applyAlignment="1">
      <alignment horizontal="center"/>
    </xf>
    <xf numFmtId="164" fontId="61" fillId="0" borderId="12" xfId="28" applyNumberFormat="1" applyFont="1" applyFill="1" applyBorder="1" applyAlignment="1">
      <alignment horizontal="center"/>
    </xf>
    <xf numFmtId="1" fontId="61" fillId="0" borderId="18" xfId="28" applyNumberFormat="1" applyFont="1" applyFill="1" applyBorder="1" applyAlignment="1">
      <alignment horizontal="center"/>
    </xf>
    <xf numFmtId="164" fontId="61" fillId="0" borderId="38" xfId="28" applyNumberFormat="1" applyFont="1" applyFill="1" applyBorder="1" applyAlignment="1">
      <alignment horizontal="center"/>
    </xf>
    <xf numFmtId="1" fontId="61" fillId="0" borderId="39" xfId="28" applyNumberFormat="1" applyFont="1" applyFill="1" applyBorder="1" applyAlignment="1">
      <alignment horizontal="center"/>
    </xf>
    <xf numFmtId="164" fontId="61" fillId="0" borderId="13" xfId="28" applyNumberFormat="1" applyFont="1" applyFill="1" applyBorder="1" applyAlignment="1">
      <alignment horizontal="center"/>
    </xf>
    <xf numFmtId="164" fontId="61" fillId="37" borderId="12" xfId="28" applyNumberFormat="1" applyFont="1" applyFill="1" applyBorder="1" applyAlignment="1">
      <alignment horizontal="center"/>
    </xf>
    <xf numFmtId="1" fontId="61" fillId="37" borderId="18" xfId="28" applyNumberFormat="1" applyFont="1" applyFill="1" applyBorder="1" applyAlignment="1">
      <alignment horizontal="center"/>
    </xf>
    <xf numFmtId="164" fontId="61" fillId="37" borderId="19" xfId="28" applyNumberFormat="1" applyFont="1" applyFill="1" applyBorder="1" applyAlignment="1">
      <alignment horizontal="center"/>
    </xf>
    <xf numFmtId="164" fontId="61" fillId="26" borderId="19" xfId="28" applyNumberFormat="1" applyFont="1" applyFill="1" applyBorder="1" applyAlignment="1">
      <alignment horizontal="center"/>
    </xf>
    <xf numFmtId="164" fontId="61" fillId="0" borderId="50" xfId="28" applyNumberFormat="1" applyFont="1" applyFill="1" applyBorder="1" applyAlignment="1">
      <alignment horizontal="center"/>
    </xf>
    <xf numFmtId="1" fontId="61" fillId="0" borderId="51" xfId="28" applyNumberFormat="1" applyFont="1" applyFill="1" applyBorder="1" applyAlignment="1">
      <alignment horizontal="center"/>
    </xf>
    <xf numFmtId="164" fontId="61" fillId="26" borderId="52" xfId="28" applyNumberFormat="1" applyFont="1" applyFill="1" applyBorder="1" applyAlignment="1">
      <alignment horizontal="center"/>
    </xf>
    <xf numFmtId="164" fontId="61" fillId="27" borderId="12" xfId="28" applyNumberFormat="1" applyFont="1" applyFill="1" applyBorder="1" applyAlignment="1">
      <alignment horizontal="center"/>
    </xf>
    <xf numFmtId="1" fontId="61" fillId="27" borderId="18" xfId="28" applyNumberFormat="1" applyFont="1" applyFill="1" applyBorder="1" applyAlignment="1">
      <alignment horizontal="center"/>
    </xf>
    <xf numFmtId="164" fontId="61" fillId="27" borderId="19" xfId="28" applyNumberFormat="1" applyFont="1" applyFill="1" applyBorder="1" applyAlignment="1">
      <alignment horizontal="center"/>
    </xf>
    <xf numFmtId="0" fontId="47" fillId="0" borderId="28" xfId="39" applyFont="1" applyFill="1" applyBorder="1" applyAlignment="1">
      <alignment vertical="center" wrapText="1"/>
    </xf>
    <xf numFmtId="0" fontId="20" fillId="35" borderId="79" xfId="39" applyFont="1" applyFill="1" applyBorder="1" applyAlignment="1">
      <alignment horizontal="center"/>
    </xf>
    <xf numFmtId="164" fontId="61" fillId="37" borderId="38" xfId="28" applyNumberFormat="1" applyFont="1" applyFill="1" applyBorder="1" applyAlignment="1">
      <alignment horizontal="center"/>
    </xf>
    <xf numFmtId="1" fontId="61" fillId="37" borderId="39" xfId="28" applyNumberFormat="1" applyFont="1" applyFill="1" applyBorder="1" applyAlignment="1">
      <alignment horizontal="center"/>
    </xf>
    <xf numFmtId="164" fontId="61" fillId="37" borderId="13" xfId="28" applyNumberFormat="1" applyFont="1" applyFill="1" applyBorder="1" applyAlignment="1">
      <alignment horizontal="center"/>
    </xf>
    <xf numFmtId="164" fontId="62" fillId="37" borderId="12" xfId="28" applyNumberFormat="1" applyFont="1" applyFill="1" applyBorder="1" applyAlignment="1">
      <alignment horizontal="center"/>
    </xf>
    <xf numFmtId="1" fontId="62" fillId="37" borderId="18" xfId="28" applyNumberFormat="1" applyFont="1" applyFill="1" applyBorder="1" applyAlignment="1">
      <alignment horizontal="center"/>
    </xf>
    <xf numFmtId="164" fontId="62" fillId="37" borderId="19" xfId="28" applyNumberFormat="1" applyFont="1" applyFill="1" applyBorder="1" applyAlignment="1">
      <alignment horizontal="center"/>
    </xf>
    <xf numFmtId="164" fontId="62" fillId="0" borderId="12" xfId="28" applyNumberFormat="1" applyFont="1" applyFill="1" applyBorder="1" applyAlignment="1">
      <alignment horizontal="center"/>
    </xf>
    <xf numFmtId="1" fontId="62" fillId="0" borderId="18" xfId="28" applyNumberFormat="1" applyFont="1" applyFill="1" applyBorder="1" applyAlignment="1">
      <alignment horizontal="center"/>
    </xf>
    <xf numFmtId="164" fontId="61" fillId="37" borderId="18" xfId="28" applyNumberFormat="1" applyFont="1" applyFill="1" applyBorder="1" applyAlignment="1">
      <alignment horizontal="center"/>
    </xf>
    <xf numFmtId="164" fontId="61" fillId="37" borderId="39" xfId="28" applyNumberFormat="1" applyFont="1" applyFill="1" applyBorder="1" applyAlignment="1">
      <alignment horizontal="center"/>
    </xf>
    <xf numFmtId="164" fontId="62" fillId="0" borderId="50" xfId="28" applyNumberFormat="1" applyFont="1" applyFill="1" applyBorder="1" applyAlignment="1">
      <alignment horizontal="center"/>
    </xf>
    <xf numFmtId="1" fontId="62" fillId="0" borderId="51" xfId="28" applyNumberFormat="1" applyFont="1" applyFill="1" applyBorder="1" applyAlignment="1">
      <alignment horizontal="center"/>
    </xf>
    <xf numFmtId="164" fontId="62" fillId="0" borderId="52" xfId="28" applyNumberFormat="1" applyFont="1" applyFill="1" applyBorder="1" applyAlignment="1">
      <alignment horizontal="center"/>
    </xf>
    <xf numFmtId="164" fontId="62" fillId="26" borderId="19" xfId="28" applyNumberFormat="1" applyFont="1" applyFill="1" applyBorder="1" applyAlignment="1">
      <alignment horizontal="center"/>
    </xf>
    <xf numFmtId="164" fontId="61" fillId="37" borderId="43" xfId="28" applyNumberFormat="1" applyFont="1" applyFill="1" applyBorder="1" applyAlignment="1">
      <alignment horizontal="center"/>
    </xf>
    <xf numFmtId="1" fontId="61" fillId="37" borderId="44" xfId="28" applyNumberFormat="1" applyFont="1" applyFill="1" applyBorder="1" applyAlignment="1">
      <alignment horizontal="center"/>
    </xf>
    <xf numFmtId="164" fontId="61" fillId="37" borderId="45" xfId="28" applyNumberFormat="1" applyFont="1" applyFill="1" applyBorder="1" applyAlignment="1">
      <alignment horizontal="center"/>
    </xf>
    <xf numFmtId="164" fontId="62" fillId="0" borderId="43" xfId="28" applyNumberFormat="1" applyFont="1" applyFill="1" applyBorder="1" applyAlignment="1">
      <alignment horizontal="center"/>
    </xf>
    <xf numFmtId="1" fontId="62" fillId="0" borderId="44" xfId="28" applyNumberFormat="1" applyFont="1" applyFill="1" applyBorder="1" applyAlignment="1">
      <alignment horizontal="center"/>
    </xf>
    <xf numFmtId="164" fontId="62" fillId="0" borderId="45" xfId="28" applyNumberFormat="1" applyFont="1" applyFill="1" applyBorder="1" applyAlignment="1">
      <alignment horizontal="center"/>
    </xf>
    <xf numFmtId="164" fontId="62" fillId="0" borderId="38" xfId="28" applyNumberFormat="1" applyFont="1" applyFill="1" applyBorder="1" applyAlignment="1">
      <alignment horizontal="center"/>
    </xf>
    <xf numFmtId="1" fontId="62" fillId="0" borderId="39" xfId="28" applyNumberFormat="1" applyFont="1" applyFill="1" applyBorder="1" applyAlignment="1">
      <alignment horizontal="center"/>
    </xf>
    <xf numFmtId="164" fontId="62" fillId="0" borderId="13" xfId="28" applyNumberFormat="1" applyFont="1" applyFill="1" applyBorder="1" applyAlignment="1">
      <alignment horizontal="center"/>
    </xf>
    <xf numFmtId="2" fontId="20" fillId="0" borderId="0" xfId="39" applyNumberFormat="1" applyFont="1"/>
    <xf numFmtId="0" fontId="35" fillId="36" borderId="57" xfId="39" applyFont="1" applyFill="1" applyBorder="1" applyAlignment="1">
      <alignment horizontal="center"/>
    </xf>
    <xf numFmtId="0" fontId="33" fillId="0" borderId="37" xfId="39" applyFont="1" applyFill="1" applyBorder="1" applyAlignment="1">
      <alignment horizontal="center" vertical="center" wrapText="1"/>
    </xf>
    <xf numFmtId="0" fontId="47" fillId="0" borderId="0" xfId="39" applyFont="1" applyAlignment="1">
      <alignment horizontal="center"/>
    </xf>
    <xf numFmtId="0" fontId="33" fillId="24" borderId="59" xfId="39" applyFont="1" applyFill="1" applyBorder="1" applyAlignment="1">
      <alignment horizontal="center"/>
    </xf>
    <xf numFmtId="0" fontId="33" fillId="24" borderId="28" xfId="39" applyFont="1" applyFill="1" applyBorder="1" applyAlignment="1">
      <alignment horizontal="center"/>
    </xf>
    <xf numFmtId="0" fontId="33" fillId="24" borderId="34" xfId="39" applyFont="1" applyFill="1" applyBorder="1" applyAlignment="1">
      <alignment horizontal="center"/>
    </xf>
    <xf numFmtId="0" fontId="48" fillId="0" borderId="37" xfId="39" applyFont="1" applyBorder="1" applyAlignment="1">
      <alignment horizontal="center"/>
    </xf>
    <xf numFmtId="0" fontId="35" fillId="0" borderId="37" xfId="39" applyFont="1" applyBorder="1" applyAlignment="1">
      <alignment horizontal="center" vertical="center" wrapText="1"/>
    </xf>
    <xf numFmtId="0" fontId="35" fillId="0" borderId="71" xfId="39" applyFont="1" applyBorder="1" applyAlignment="1">
      <alignment horizontal="center" vertical="center" wrapText="1"/>
    </xf>
    <xf numFmtId="0" fontId="35" fillId="0" borderId="53" xfId="39" applyFont="1" applyBorder="1" applyAlignment="1">
      <alignment horizontal="center" vertical="center" wrapText="1"/>
    </xf>
    <xf numFmtId="0" fontId="35" fillId="0" borderId="70" xfId="39" applyFont="1" applyBorder="1" applyAlignment="1">
      <alignment horizontal="center" vertical="center" wrapText="1"/>
    </xf>
    <xf numFmtId="0" fontId="35" fillId="0" borderId="37" xfId="39" applyFont="1" applyFill="1" applyBorder="1" applyAlignment="1">
      <alignment horizontal="center" vertical="center" wrapText="1"/>
    </xf>
    <xf numFmtId="0" fontId="48" fillId="24" borderId="37" xfId="39" applyFont="1" applyFill="1" applyBorder="1" applyAlignment="1">
      <alignment horizontal="center"/>
    </xf>
    <xf numFmtId="0" fontId="48" fillId="0" borderId="59" xfId="39" applyFont="1" applyBorder="1" applyAlignment="1">
      <alignment horizontal="center"/>
    </xf>
    <xf numFmtId="0" fontId="48" fillId="0" borderId="34" xfId="39" applyFont="1" applyBorder="1" applyAlignment="1">
      <alignment horizontal="center"/>
    </xf>
    <xf numFmtId="0" fontId="47" fillId="0" borderId="59" xfId="39" applyFont="1" applyFill="1" applyBorder="1" applyAlignment="1">
      <alignment horizontal="center" vertical="center" wrapText="1"/>
    </xf>
    <xf numFmtId="0" fontId="47" fillId="0" borderId="28" xfId="39" applyFont="1" applyFill="1" applyBorder="1" applyAlignment="1">
      <alignment horizontal="center" vertical="center" wrapText="1"/>
    </xf>
    <xf numFmtId="0" fontId="47" fillId="0" borderId="34" xfId="39" applyFont="1" applyFill="1" applyBorder="1" applyAlignment="1">
      <alignment horizontal="center" vertical="center" wrapText="1"/>
    </xf>
    <xf numFmtId="0" fontId="32" fillId="0" borderId="0" xfId="39" applyFont="1" applyAlignment="1">
      <alignment horizontal="center"/>
    </xf>
    <xf numFmtId="0" fontId="47" fillId="0" borderId="37" xfId="39" applyFont="1" applyFill="1" applyBorder="1" applyAlignment="1">
      <alignment horizontal="center" vertical="center" wrapText="1"/>
    </xf>
    <xf numFmtId="0" fontId="33" fillId="0" borderId="59" xfId="39" applyFont="1" applyBorder="1" applyAlignment="1">
      <alignment horizontal="center"/>
    </xf>
    <xf numFmtId="0" fontId="33" fillId="0" borderId="28" xfId="39" applyFont="1" applyBorder="1" applyAlignment="1">
      <alignment horizontal="center"/>
    </xf>
    <xf numFmtId="0" fontId="33" fillId="0" borderId="34" xfId="39" applyFont="1" applyBorder="1" applyAlignment="1">
      <alignment horizontal="center"/>
    </xf>
    <xf numFmtId="0" fontId="33" fillId="0" borderId="37" xfId="39" applyFont="1" applyBorder="1" applyAlignment="1">
      <alignment horizontal="center"/>
    </xf>
    <xf numFmtId="0" fontId="33" fillId="24" borderId="37" xfId="39" applyFont="1" applyFill="1" applyBorder="1" applyAlignment="1">
      <alignment horizontal="center"/>
    </xf>
    <xf numFmtId="0" fontId="33" fillId="0" borderId="0" xfId="39" applyFont="1" applyAlignment="1">
      <alignment horizontal="center"/>
    </xf>
    <xf numFmtId="0" fontId="33" fillId="0" borderId="0" xfId="39" applyFont="1" applyBorder="1" applyAlignment="1">
      <alignment horizontal="center"/>
    </xf>
    <xf numFmtId="0" fontId="35" fillId="0" borderId="24" xfId="39" applyFont="1" applyFill="1" applyBorder="1" applyAlignment="1">
      <alignment horizontal="center" vertical="center" wrapText="1"/>
    </xf>
    <xf numFmtId="0" fontId="35" fillId="0" borderId="22" xfId="39" applyFont="1" applyFill="1" applyBorder="1" applyAlignment="1">
      <alignment horizontal="center" vertical="center" wrapText="1"/>
    </xf>
    <xf numFmtId="0" fontId="35" fillId="0" borderId="54" xfId="39" applyFont="1" applyFill="1" applyBorder="1" applyAlignment="1">
      <alignment horizontal="center" vertical="center" wrapText="1"/>
    </xf>
    <xf numFmtId="0" fontId="33" fillId="0" borderId="37" xfId="39" applyFont="1" applyFill="1" applyBorder="1" applyAlignment="1">
      <alignment horizontal="center" vertical="center" wrapText="1" shrinkToFit="1"/>
    </xf>
    <xf numFmtId="0" fontId="33" fillId="0" borderId="37" xfId="39" applyFont="1" applyFill="1" applyBorder="1" applyAlignment="1">
      <alignment horizontal="center"/>
    </xf>
    <xf numFmtId="0" fontId="47" fillId="24" borderId="37" xfId="39" applyFont="1" applyFill="1" applyBorder="1" applyAlignment="1">
      <alignment horizontal="center"/>
    </xf>
    <xf numFmtId="0" fontId="47" fillId="0" borderId="37" xfId="39" applyFont="1" applyFill="1" applyBorder="1" applyAlignment="1">
      <alignment horizontal="center"/>
    </xf>
    <xf numFmtId="0" fontId="47" fillId="0" borderId="37" xfId="39" applyFont="1" applyBorder="1" applyAlignment="1">
      <alignment horizontal="center"/>
    </xf>
    <xf numFmtId="0" fontId="48" fillId="0" borderId="61" xfId="39" applyFont="1" applyBorder="1" applyAlignment="1">
      <alignment horizontal="center"/>
    </xf>
    <xf numFmtId="0" fontId="48" fillId="0" borderId="62" xfId="39" applyFont="1" applyBorder="1" applyAlignment="1">
      <alignment horizontal="center"/>
    </xf>
    <xf numFmtId="0" fontId="35" fillId="0" borderId="71" xfId="39" applyFont="1" applyFill="1" applyBorder="1" applyAlignment="1">
      <alignment horizontal="center" vertical="center" wrapText="1"/>
    </xf>
    <xf numFmtId="0" fontId="35" fillId="0" borderId="53" xfId="39" applyFont="1" applyFill="1" applyBorder="1" applyAlignment="1">
      <alignment horizontal="center" vertical="center" wrapText="1"/>
    </xf>
    <xf numFmtId="0" fontId="35" fillId="0" borderId="70" xfId="39" applyFont="1" applyFill="1" applyBorder="1" applyAlignment="1">
      <alignment horizontal="center" vertical="center" wrapText="1"/>
    </xf>
    <xf numFmtId="0" fontId="33" fillId="0" borderId="37" xfId="39" applyFont="1" applyFill="1" applyBorder="1" applyAlignment="1">
      <alignment horizontal="center" vertical="center" wrapText="1"/>
    </xf>
    <xf numFmtId="0" fontId="33" fillId="0" borderId="59" xfId="39" applyFont="1" applyFill="1" applyBorder="1" applyAlignment="1">
      <alignment horizontal="center"/>
    </xf>
    <xf numFmtId="0" fontId="33" fillId="0" borderId="28" xfId="39" applyFont="1" applyFill="1" applyBorder="1" applyAlignment="1">
      <alignment horizontal="center"/>
    </xf>
    <xf numFmtId="0" fontId="35" fillId="0" borderId="72" xfId="39" applyFont="1" applyFill="1" applyBorder="1" applyAlignment="1">
      <alignment horizontal="center" vertical="center" wrapText="1"/>
    </xf>
    <xf numFmtId="0" fontId="35" fillId="0" borderId="73" xfId="39" applyFont="1" applyFill="1" applyBorder="1" applyAlignment="1">
      <alignment horizontal="center" vertical="center" wrapText="1"/>
    </xf>
    <xf numFmtId="0" fontId="34" fillId="0" borderId="37" xfId="39" applyFont="1" applyFill="1" applyBorder="1" applyAlignment="1">
      <alignment horizontal="center" vertical="center" wrapText="1"/>
    </xf>
    <xf numFmtId="0" fontId="48" fillId="0" borderId="37" xfId="39" applyFont="1" applyFill="1" applyBorder="1" applyAlignment="1">
      <alignment horizontal="center" vertical="center" wrapText="1"/>
    </xf>
    <xf numFmtId="0" fontId="33" fillId="28" borderId="28" xfId="39" applyFont="1" applyFill="1" applyBorder="1" applyAlignment="1">
      <alignment horizontal="center"/>
    </xf>
    <xf numFmtId="0" fontId="33" fillId="28" borderId="34" xfId="39" applyFont="1" applyFill="1" applyBorder="1" applyAlignment="1">
      <alignment horizontal="center"/>
    </xf>
    <xf numFmtId="0" fontId="48" fillId="24" borderId="28" xfId="39" applyFont="1" applyFill="1" applyBorder="1" applyAlignment="1">
      <alignment horizontal="center"/>
    </xf>
    <xf numFmtId="0" fontId="48" fillId="24" borderId="34" xfId="39" applyFont="1" applyFill="1" applyBorder="1" applyAlignment="1">
      <alignment horizontal="center"/>
    </xf>
    <xf numFmtId="0" fontId="48" fillId="24" borderId="26" xfId="39" applyFont="1" applyFill="1" applyBorder="1" applyAlignment="1">
      <alignment horizontal="center"/>
    </xf>
    <xf numFmtId="0" fontId="48" fillId="24" borderId="27" xfId="39" applyFont="1" applyFill="1" applyBorder="1" applyAlignment="1">
      <alignment horizontal="center"/>
    </xf>
    <xf numFmtId="0" fontId="51" fillId="24" borderId="26" xfId="39" applyFont="1" applyFill="1" applyBorder="1" applyAlignment="1">
      <alignment horizontal="center"/>
    </xf>
    <xf numFmtId="0" fontId="51" fillId="24" borderId="27" xfId="39" applyFont="1" applyFill="1" applyBorder="1" applyAlignment="1">
      <alignment horizontal="center"/>
    </xf>
    <xf numFmtId="0" fontId="36" fillId="0" borderId="59" xfId="39" applyFont="1" applyFill="1" applyBorder="1" applyAlignment="1">
      <alignment horizontal="center" vertical="center" wrapText="1"/>
    </xf>
    <xf numFmtId="0" fontId="36" fillId="0" borderId="28" xfId="39" applyFont="1" applyFill="1" applyBorder="1" applyAlignment="1">
      <alignment horizontal="center" vertical="center" wrapText="1"/>
    </xf>
    <xf numFmtId="0" fontId="36" fillId="0" borderId="34" xfId="39" applyFont="1" applyFill="1" applyBorder="1" applyAlignment="1">
      <alignment horizontal="center" vertical="center" wrapText="1"/>
    </xf>
    <xf numFmtId="0" fontId="33" fillId="0" borderId="59" xfId="39" applyFont="1" applyFill="1" applyBorder="1" applyAlignment="1">
      <alignment horizontal="center" vertical="center" wrapText="1"/>
    </xf>
    <xf numFmtId="0" fontId="33" fillId="0" borderId="28" xfId="39" applyFont="1" applyFill="1" applyBorder="1" applyAlignment="1">
      <alignment horizontal="center" vertical="center" wrapText="1"/>
    </xf>
    <xf numFmtId="0" fontId="33" fillId="0" borderId="34" xfId="39" applyFont="1" applyFill="1" applyBorder="1" applyAlignment="1">
      <alignment horizontal="center" vertical="center" wrapText="1"/>
    </xf>
    <xf numFmtId="0" fontId="36" fillId="0" borderId="24" xfId="39" applyFont="1" applyFill="1" applyBorder="1" applyAlignment="1">
      <alignment horizontal="center" vertical="center" wrapText="1"/>
    </xf>
    <xf numFmtId="0" fontId="36" fillId="0" borderId="54" xfId="39" applyFont="1" applyFill="1" applyBorder="1" applyAlignment="1">
      <alignment horizontal="center" vertical="center" wrapText="1"/>
    </xf>
    <xf numFmtId="0" fontId="51" fillId="0" borderId="22" xfId="39" applyFont="1" applyBorder="1" applyAlignment="1">
      <alignment horizontal="center"/>
    </xf>
    <xf numFmtId="0" fontId="51" fillId="24" borderId="28" xfId="39" applyFont="1" applyFill="1" applyBorder="1" applyAlignment="1">
      <alignment horizontal="center"/>
    </xf>
    <xf numFmtId="0" fontId="51" fillId="24" borderId="34" xfId="39" applyFont="1" applyFill="1" applyBorder="1" applyAlignment="1">
      <alignment horizontal="center"/>
    </xf>
    <xf numFmtId="0" fontId="51" fillId="24" borderId="22" xfId="39" applyFont="1" applyFill="1" applyBorder="1" applyAlignment="1">
      <alignment horizontal="center"/>
    </xf>
    <xf numFmtId="0" fontId="33" fillId="0" borderId="72" xfId="39" applyFont="1" applyBorder="1" applyAlignment="1">
      <alignment horizontal="center"/>
    </xf>
    <xf numFmtId="0" fontId="33" fillId="0" borderId="73" xfId="39" applyFont="1" applyBorder="1" applyAlignment="1">
      <alignment horizontal="center"/>
    </xf>
    <xf numFmtId="0" fontId="33" fillId="0" borderId="71" xfId="39" applyFont="1" applyBorder="1" applyAlignment="1">
      <alignment horizontal="center"/>
    </xf>
    <xf numFmtId="0" fontId="51" fillId="24" borderId="43" xfId="39" applyFont="1" applyFill="1" applyBorder="1" applyAlignment="1">
      <alignment horizontal="center"/>
    </xf>
    <xf numFmtId="0" fontId="51" fillId="24" borderId="45" xfId="39" applyFont="1" applyFill="1" applyBorder="1" applyAlignment="1">
      <alignment horizontal="center"/>
    </xf>
    <xf numFmtId="0" fontId="48" fillId="0" borderId="26" xfId="39" applyFont="1" applyBorder="1" applyAlignment="1">
      <alignment horizontal="center"/>
    </xf>
    <xf numFmtId="0" fontId="48" fillId="0" borderId="27" xfId="39" applyFont="1" applyBorder="1" applyAlignment="1">
      <alignment horizontal="center"/>
    </xf>
    <xf numFmtId="0" fontId="48" fillId="0" borderId="28" xfId="39" applyFont="1" applyBorder="1" applyAlignment="1">
      <alignment horizontal="center"/>
    </xf>
    <xf numFmtId="0" fontId="35" fillId="0" borderId="59" xfId="39" applyFont="1" applyFill="1" applyBorder="1" applyAlignment="1">
      <alignment horizontal="center" vertical="center" wrapText="1"/>
    </xf>
    <xf numFmtId="0" fontId="35" fillId="0" borderId="28" xfId="39" applyFont="1" applyFill="1" applyBorder="1" applyAlignment="1">
      <alignment horizontal="center" vertical="center" wrapText="1"/>
    </xf>
    <xf numFmtId="0" fontId="35" fillId="0" borderId="34" xfId="39" applyFont="1" applyFill="1" applyBorder="1" applyAlignment="1">
      <alignment horizontal="center" vertical="center" wrapText="1"/>
    </xf>
    <xf numFmtId="0" fontId="48" fillId="0" borderId="35" xfId="39" applyFont="1" applyBorder="1" applyAlignment="1">
      <alignment horizontal="center"/>
    </xf>
    <xf numFmtId="0" fontId="48" fillId="0" borderId="70" xfId="39" applyFont="1" applyBorder="1" applyAlignment="1">
      <alignment horizontal="center"/>
    </xf>
    <xf numFmtId="0" fontId="33" fillId="0" borderId="24" xfId="39" applyFont="1" applyFill="1" applyBorder="1" applyAlignment="1">
      <alignment horizontal="center" vertical="center" wrapText="1" shrinkToFit="1"/>
    </xf>
    <xf numFmtId="0" fontId="33" fillId="0" borderId="22" xfId="39" applyFont="1" applyFill="1" applyBorder="1" applyAlignment="1">
      <alignment horizontal="center" vertical="center" wrapText="1" shrinkToFit="1"/>
    </xf>
    <xf numFmtId="0" fontId="33" fillId="0" borderId="54" xfId="39" applyFont="1" applyFill="1" applyBorder="1" applyAlignment="1">
      <alignment horizontal="center" vertical="center" wrapText="1" shrinkToFit="1"/>
    </xf>
    <xf numFmtId="0" fontId="35" fillId="0" borderId="0" xfId="39" applyFont="1" applyFill="1" applyBorder="1" applyAlignment="1">
      <alignment horizontal="center" vertical="center" wrapText="1"/>
    </xf>
    <xf numFmtId="0" fontId="35" fillId="0" borderId="57" xfId="39" applyFont="1" applyFill="1" applyBorder="1" applyAlignment="1">
      <alignment horizontal="center" vertical="center" wrapText="1"/>
    </xf>
    <xf numFmtId="0" fontId="35" fillId="0" borderId="24" xfId="39" applyFont="1" applyBorder="1" applyAlignment="1">
      <alignment horizontal="center" vertical="center" wrapText="1"/>
    </xf>
    <xf numFmtId="0" fontId="35" fillId="0" borderId="22" xfId="39" applyFont="1" applyBorder="1" applyAlignment="1">
      <alignment horizontal="center" vertical="center" wrapText="1"/>
    </xf>
    <xf numFmtId="0" fontId="35" fillId="0" borderId="54" xfId="39" applyFont="1" applyBorder="1" applyAlignment="1">
      <alignment horizontal="center" vertical="center" wrapText="1"/>
    </xf>
    <xf numFmtId="0" fontId="35" fillId="0" borderId="23" xfId="39" applyFont="1" applyFill="1" applyBorder="1" applyAlignment="1">
      <alignment horizontal="center" vertical="center" wrapText="1"/>
    </xf>
    <xf numFmtId="0" fontId="35" fillId="0" borderId="35" xfId="39" applyFont="1" applyFill="1" applyBorder="1" applyAlignment="1">
      <alignment horizontal="center" vertical="center" wrapText="1"/>
    </xf>
    <xf numFmtId="0" fontId="48" fillId="0" borderId="35" xfId="39" applyFont="1" applyBorder="1" applyAlignment="1">
      <alignment horizontal="center" wrapText="1"/>
    </xf>
    <xf numFmtId="0" fontId="48" fillId="0" borderId="70" xfId="39" applyFont="1" applyBorder="1" applyAlignment="1">
      <alignment horizontal="center" wrapText="1"/>
    </xf>
    <xf numFmtId="0" fontId="48" fillId="24" borderId="35" xfId="39" applyFont="1" applyFill="1" applyBorder="1" applyAlignment="1">
      <alignment horizontal="center"/>
    </xf>
    <xf numFmtId="0" fontId="48" fillId="24" borderId="70" xfId="39" applyFont="1" applyFill="1" applyBorder="1" applyAlignment="1">
      <alignment horizontal="center"/>
    </xf>
    <xf numFmtId="164" fontId="20" fillId="25" borderId="46" xfId="28" applyNumberFormat="1" applyFont="1" applyFill="1" applyBorder="1" applyAlignment="1">
      <alignment horizontal="center"/>
    </xf>
    <xf numFmtId="164" fontId="20" fillId="25" borderId="67" xfId="28" applyNumberFormat="1" applyFont="1" applyFill="1" applyBorder="1" applyAlignment="1">
      <alignment horizontal="center"/>
    </xf>
    <xf numFmtId="164" fontId="20" fillId="25" borderId="21" xfId="28" applyNumberFormat="1" applyFont="1" applyFill="1" applyBorder="1" applyAlignment="1">
      <alignment horizontal="center"/>
    </xf>
    <xf numFmtId="0" fontId="48" fillId="0" borderId="37" xfId="39" applyFont="1" applyBorder="1" applyAlignment="1">
      <alignment horizontal="center" vertical="center" wrapText="1"/>
    </xf>
    <xf numFmtId="0" fontId="48" fillId="24" borderId="37" xfId="39" applyFont="1" applyFill="1" applyBorder="1" applyAlignment="1">
      <alignment horizontal="center" vertical="center" wrapText="1"/>
    </xf>
    <xf numFmtId="0" fontId="33" fillId="28" borderId="59" xfId="39" applyFont="1" applyFill="1" applyBorder="1" applyAlignment="1">
      <alignment horizontal="center"/>
    </xf>
    <xf numFmtId="0" fontId="33" fillId="29" borderId="28" xfId="39" applyFont="1" applyFill="1" applyBorder="1" applyAlignment="1">
      <alignment horizontal="center"/>
    </xf>
    <xf numFmtId="0" fontId="33" fillId="29" borderId="34" xfId="39" applyFont="1" applyFill="1" applyBorder="1" applyAlignment="1">
      <alignment horizontal="center"/>
    </xf>
    <xf numFmtId="0" fontId="33" fillId="27" borderId="59" xfId="39" applyFont="1" applyFill="1" applyBorder="1" applyAlignment="1">
      <alignment horizontal="center"/>
    </xf>
    <xf numFmtId="0" fontId="33" fillId="27" borderId="28" xfId="39" applyFont="1" applyFill="1" applyBorder="1" applyAlignment="1">
      <alignment horizontal="center"/>
    </xf>
    <xf numFmtId="0" fontId="33" fillId="27" borderId="34" xfId="39" applyFont="1" applyFill="1" applyBorder="1" applyAlignment="1">
      <alignment horizontal="center"/>
    </xf>
    <xf numFmtId="0" fontId="33" fillId="30" borderId="37" xfId="39" applyFont="1" applyFill="1" applyBorder="1" applyAlignment="1">
      <alignment horizontal="center"/>
    </xf>
    <xf numFmtId="0" fontId="48" fillId="0" borderId="59" xfId="39" applyFont="1" applyBorder="1" applyAlignment="1">
      <alignment horizontal="center" vertical="center" wrapText="1"/>
    </xf>
    <xf numFmtId="0" fontId="48" fillId="0" borderId="34" xfId="39" applyFont="1" applyBorder="1" applyAlignment="1">
      <alignment horizontal="center" vertical="center" wrapText="1"/>
    </xf>
    <xf numFmtId="0" fontId="47" fillId="0" borderId="10" xfId="39" applyFont="1" applyFill="1" applyBorder="1" applyAlignment="1">
      <alignment horizontal="center" vertical="center" wrapText="1"/>
    </xf>
    <xf numFmtId="0" fontId="33" fillId="0" borderId="40" xfId="39" applyFont="1" applyFill="1" applyBorder="1" applyAlignment="1">
      <alignment horizontal="center" vertical="center" wrapText="1" shrinkToFit="1"/>
    </xf>
    <xf numFmtId="0" fontId="33" fillId="0" borderId="10" xfId="39" applyFont="1" applyFill="1" applyBorder="1" applyAlignment="1">
      <alignment horizontal="center" vertical="center" wrapText="1" shrinkToFit="1"/>
    </xf>
    <xf numFmtId="0" fontId="33" fillId="0" borderId="25" xfId="39" applyFont="1" applyFill="1" applyBorder="1" applyAlignment="1">
      <alignment horizontal="center" vertical="center" wrapText="1" shrinkToFit="1"/>
    </xf>
    <xf numFmtId="0" fontId="33" fillId="0" borderId="41" xfId="39" applyFont="1" applyFill="1" applyBorder="1" applyAlignment="1">
      <alignment horizontal="center" vertical="center" wrapText="1" shrinkToFit="1"/>
    </xf>
    <xf numFmtId="0" fontId="33" fillId="0" borderId="42" xfId="39" applyFont="1" applyFill="1" applyBorder="1" applyAlignment="1">
      <alignment horizontal="center" vertical="center" wrapText="1" shrinkToFit="1"/>
    </xf>
    <xf numFmtId="0" fontId="33" fillId="0" borderId="46" xfId="39" applyFont="1" applyFill="1" applyBorder="1" applyAlignment="1">
      <alignment horizontal="center" vertical="center" wrapText="1" shrinkToFit="1"/>
    </xf>
    <xf numFmtId="0" fontId="33" fillId="0" borderId="21" xfId="39" applyFont="1" applyFill="1" applyBorder="1" applyAlignment="1">
      <alignment horizontal="center" vertical="center" wrapText="1" shrinkToFit="1"/>
    </xf>
    <xf numFmtId="0" fontId="33" fillId="0" borderId="48" xfId="39" applyFont="1" applyFill="1" applyBorder="1" applyAlignment="1">
      <alignment horizontal="center" vertical="center" wrapText="1" shrinkToFit="1"/>
    </xf>
    <xf numFmtId="0" fontId="33" fillId="0" borderId="49" xfId="39" applyFont="1" applyFill="1" applyBorder="1" applyAlignment="1">
      <alignment horizontal="center" vertical="center" wrapText="1" shrinkToFit="1"/>
    </xf>
    <xf numFmtId="0" fontId="33" fillId="0" borderId="40" xfId="39" applyFont="1" applyBorder="1" applyAlignment="1">
      <alignment horizontal="center"/>
    </xf>
    <xf numFmtId="0" fontId="33" fillId="0" borderId="37" xfId="39" applyFont="1" applyBorder="1" applyAlignment="1">
      <alignment horizontal="center" vertical="center" wrapText="1"/>
    </xf>
    <xf numFmtId="0" fontId="26" fillId="24" borderId="37" xfId="39" applyFont="1" applyFill="1" applyBorder="1" applyAlignment="1">
      <alignment horizontal="center"/>
    </xf>
    <xf numFmtId="0" fontId="26" fillId="0" borderId="59" xfId="39" applyFont="1" applyBorder="1" applyAlignment="1">
      <alignment horizontal="center"/>
    </xf>
    <xf numFmtId="0" fontId="26" fillId="0" borderId="34" xfId="39" applyFont="1" applyBorder="1" applyAlignment="1">
      <alignment horizontal="center"/>
    </xf>
    <xf numFmtId="0" fontId="33" fillId="31" borderId="59" xfId="39" applyFont="1" applyFill="1" applyBorder="1" applyAlignment="1">
      <alignment horizontal="center"/>
    </xf>
    <xf numFmtId="0" fontId="33" fillId="31" borderId="28" xfId="39" applyFont="1" applyFill="1" applyBorder="1" applyAlignment="1">
      <alignment horizontal="center"/>
    </xf>
    <xf numFmtId="0" fontId="33" fillId="31" borderId="34" xfId="39" applyFont="1" applyFill="1" applyBorder="1" applyAlignment="1">
      <alignment horizontal="center"/>
    </xf>
    <xf numFmtId="0" fontId="26" fillId="0" borderId="37" xfId="39" applyFont="1" applyBorder="1" applyAlignment="1">
      <alignment horizontal="center"/>
    </xf>
    <xf numFmtId="0" fontId="33" fillId="27" borderId="37" xfId="39" applyFont="1" applyFill="1" applyBorder="1" applyAlignment="1">
      <alignment horizontal="center"/>
    </xf>
    <xf numFmtId="0" fontId="35" fillId="0" borderId="11" xfId="39" applyFont="1" applyFill="1" applyBorder="1" applyAlignment="1">
      <alignment horizontal="center" vertical="center" wrapText="1"/>
    </xf>
    <xf numFmtId="0" fontId="33" fillId="0" borderId="41" xfId="39" applyFont="1" applyBorder="1" applyAlignment="1">
      <alignment horizontal="center"/>
    </xf>
    <xf numFmtId="0" fontId="33" fillId="0" borderId="58" xfId="39" applyFont="1" applyBorder="1" applyAlignment="1">
      <alignment horizontal="center"/>
    </xf>
    <xf numFmtId="0" fontId="33" fillId="0" borderId="42" xfId="39" applyFont="1" applyBorder="1" applyAlignment="1">
      <alignment horizontal="center"/>
    </xf>
    <xf numFmtId="0" fontId="33" fillId="26" borderId="37" xfId="39" applyFont="1" applyFill="1" applyBorder="1" applyAlignment="1">
      <alignment horizontal="center"/>
    </xf>
    <xf numFmtId="0" fontId="33" fillId="26" borderId="59" xfId="39" applyFont="1" applyFill="1" applyBorder="1" applyAlignment="1">
      <alignment horizontal="center"/>
    </xf>
    <xf numFmtId="0" fontId="33" fillId="26" borderId="28" xfId="39" applyFont="1" applyFill="1" applyBorder="1" applyAlignment="1">
      <alignment horizontal="center"/>
    </xf>
    <xf numFmtId="0" fontId="48" fillId="35" borderId="28" xfId="39" applyFont="1" applyFill="1" applyBorder="1" applyAlignment="1">
      <alignment horizontal="center"/>
    </xf>
    <xf numFmtId="0" fontId="48" fillId="35" borderId="34" xfId="39" applyFont="1" applyFill="1" applyBorder="1" applyAlignment="1">
      <alignment horizontal="center"/>
    </xf>
    <xf numFmtId="0" fontId="24" fillId="28" borderId="46" xfId="39" applyFont="1" applyFill="1" applyBorder="1" applyAlignment="1">
      <alignment horizontal="center"/>
    </xf>
    <xf numFmtId="0" fontId="24" fillId="28" borderId="21" xfId="39" applyFont="1" applyFill="1" applyBorder="1" applyAlignment="1">
      <alignment horizontal="center"/>
    </xf>
    <xf numFmtId="0" fontId="48" fillId="0" borderId="26" xfId="39" applyFont="1" applyFill="1" applyBorder="1" applyAlignment="1">
      <alignment horizontal="center"/>
    </xf>
    <xf numFmtId="0" fontId="48" fillId="0" borderId="27" xfId="39" applyFont="1" applyFill="1" applyBorder="1" applyAlignment="1">
      <alignment horizontal="center"/>
    </xf>
    <xf numFmtId="0" fontId="48" fillId="0" borderId="59" xfId="39" applyFont="1" applyFill="1" applyBorder="1" applyAlignment="1">
      <alignment horizontal="center"/>
    </xf>
    <xf numFmtId="0" fontId="48" fillId="0" borderId="34" xfId="39" applyFont="1" applyFill="1" applyBorder="1" applyAlignment="1">
      <alignment horizontal="center"/>
    </xf>
    <xf numFmtId="0" fontId="24" fillId="0" borderId="46" xfId="39" applyFont="1" applyFill="1" applyBorder="1" applyAlignment="1">
      <alignment horizontal="center"/>
    </xf>
    <xf numFmtId="0" fontId="24" fillId="0" borderId="21" xfId="39" applyFont="1" applyFill="1" applyBorder="1" applyAlignment="1">
      <alignment horizontal="center"/>
    </xf>
    <xf numFmtId="0" fontId="48" fillId="0" borderId="43" xfId="39" applyFont="1" applyFill="1" applyBorder="1" applyAlignment="1">
      <alignment horizontal="center"/>
    </xf>
    <xf numFmtId="0" fontId="48" fillId="0" borderId="45" xfId="39" applyFont="1" applyFill="1" applyBorder="1" applyAlignment="1">
      <alignment horizontal="center"/>
    </xf>
    <xf numFmtId="0" fontId="48" fillId="0" borderId="28" xfId="39" applyFont="1" applyFill="1" applyBorder="1" applyAlignment="1">
      <alignment horizontal="center"/>
    </xf>
    <xf numFmtId="0" fontId="48" fillId="35" borderId="26" xfId="39" applyFont="1" applyFill="1" applyBorder="1" applyAlignment="1">
      <alignment horizontal="center"/>
    </xf>
    <xf numFmtId="0" fontId="48" fillId="35" borderId="27" xfId="39" applyFont="1" applyFill="1" applyBorder="1" applyAlignment="1">
      <alignment horizontal="center"/>
    </xf>
    <xf numFmtId="164" fontId="20" fillId="0" borderId="46" xfId="28" applyNumberFormat="1" applyFont="1" applyFill="1" applyBorder="1" applyAlignment="1">
      <alignment horizontal="center"/>
    </xf>
    <xf numFmtId="164" fontId="20" fillId="0" borderId="67" xfId="28" applyNumberFormat="1" applyFont="1" applyFill="1" applyBorder="1" applyAlignment="1">
      <alignment horizontal="center"/>
    </xf>
    <xf numFmtId="164" fontId="20" fillId="0" borderId="21" xfId="28" applyNumberFormat="1" applyFont="1" applyFill="1" applyBorder="1" applyAlignment="1">
      <alignment horizontal="center"/>
    </xf>
    <xf numFmtId="0" fontId="48" fillId="0" borderId="22" xfId="39" applyFont="1" applyFill="1" applyBorder="1" applyAlignment="1">
      <alignment horizontal="center"/>
    </xf>
    <xf numFmtId="0" fontId="24" fillId="24" borderId="46" xfId="39" applyFont="1" applyFill="1" applyBorder="1" applyAlignment="1">
      <alignment horizontal="center"/>
    </xf>
    <xf numFmtId="0" fontId="24" fillId="24" borderId="21" xfId="39" applyFont="1" applyFill="1" applyBorder="1" applyAlignment="1">
      <alignment horizontal="center"/>
    </xf>
    <xf numFmtId="0" fontId="33" fillId="32" borderId="59" xfId="39" applyFont="1" applyFill="1" applyBorder="1" applyAlignment="1">
      <alignment horizontal="center"/>
    </xf>
    <xf numFmtId="0" fontId="33" fillId="32" borderId="28" xfId="39" applyFont="1" applyFill="1" applyBorder="1" applyAlignment="1">
      <alignment horizontal="center"/>
    </xf>
    <xf numFmtId="0" fontId="33" fillId="32" borderId="34" xfId="39" applyFont="1" applyFill="1" applyBorder="1" applyAlignment="1">
      <alignment horizontal="center"/>
    </xf>
    <xf numFmtId="0" fontId="33" fillId="33" borderId="59" xfId="39" applyFont="1" applyFill="1" applyBorder="1" applyAlignment="1">
      <alignment horizontal="center"/>
    </xf>
    <xf numFmtId="0" fontId="33" fillId="33" borderId="28" xfId="39" applyFont="1" applyFill="1" applyBorder="1" applyAlignment="1">
      <alignment horizontal="center"/>
    </xf>
    <xf numFmtId="0" fontId="33" fillId="33" borderId="34" xfId="39" applyFont="1" applyFill="1" applyBorder="1" applyAlignment="1">
      <alignment horizontal="center"/>
    </xf>
    <xf numFmtId="0" fontId="48" fillId="0" borderId="59" xfId="39" applyFont="1" applyFill="1" applyBorder="1" applyAlignment="1">
      <alignment horizontal="center" vertical="center" wrapText="1"/>
    </xf>
    <xf numFmtId="0" fontId="48" fillId="0" borderId="28" xfId="39" applyFont="1" applyFill="1" applyBorder="1" applyAlignment="1">
      <alignment horizontal="center" vertical="center" wrapText="1"/>
    </xf>
    <xf numFmtId="0" fontId="48" fillId="0" borderId="34" xfId="39" applyFont="1" applyFill="1" applyBorder="1" applyAlignment="1">
      <alignment horizontal="center" vertical="center" wrapText="1"/>
    </xf>
    <xf numFmtId="0" fontId="33" fillId="30" borderId="59" xfId="39" applyFont="1" applyFill="1" applyBorder="1" applyAlignment="1">
      <alignment horizontal="center"/>
    </xf>
    <xf numFmtId="0" fontId="33" fillId="30" borderId="28" xfId="39" applyFont="1" applyFill="1" applyBorder="1" applyAlignment="1">
      <alignment horizontal="center"/>
    </xf>
    <xf numFmtId="0" fontId="33" fillId="30" borderId="34" xfId="39" applyFont="1" applyFill="1" applyBorder="1" applyAlignment="1">
      <alignment horizontal="center"/>
    </xf>
    <xf numFmtId="0" fontId="33" fillId="0" borderId="57" xfId="39" applyFont="1" applyBorder="1" applyAlignment="1">
      <alignment horizontal="center"/>
    </xf>
    <xf numFmtId="0" fontId="48" fillId="35" borderId="22" xfId="39" applyFont="1" applyFill="1" applyBorder="1" applyAlignment="1">
      <alignment horizontal="center"/>
    </xf>
    <xf numFmtId="0" fontId="33" fillId="0" borderId="24" xfId="39" applyFont="1" applyFill="1" applyBorder="1" applyAlignment="1">
      <alignment horizontal="center" vertical="center" wrapText="1"/>
    </xf>
    <xf numFmtId="0" fontId="33" fillId="0" borderId="22" xfId="39" applyFont="1" applyFill="1" applyBorder="1" applyAlignment="1">
      <alignment horizontal="center" vertical="center" wrapText="1"/>
    </xf>
    <xf numFmtId="0" fontId="48" fillId="35" borderId="43" xfId="39" applyFont="1" applyFill="1" applyBorder="1" applyAlignment="1">
      <alignment horizontal="center"/>
    </xf>
    <xf numFmtId="0" fontId="48" fillId="35" borderId="45" xfId="39" applyFont="1" applyFill="1" applyBorder="1" applyAlignment="1">
      <alignment horizontal="center"/>
    </xf>
    <xf numFmtId="0" fontId="33" fillId="0" borderId="73" xfId="39" applyFont="1" applyFill="1" applyBorder="1" applyAlignment="1">
      <alignment horizontal="center" vertical="center" wrapText="1"/>
    </xf>
    <xf numFmtId="0" fontId="33" fillId="0" borderId="0" xfId="39" applyFont="1" applyFill="1" applyBorder="1" applyAlignment="1">
      <alignment horizontal="center" vertical="center" wrapText="1"/>
    </xf>
    <xf numFmtId="0" fontId="33" fillId="35" borderId="59" xfId="39" applyFont="1" applyFill="1" applyBorder="1" applyAlignment="1">
      <alignment horizontal="center"/>
    </xf>
    <xf numFmtId="0" fontId="33" fillId="35" borderId="28" xfId="39" applyFont="1" applyFill="1" applyBorder="1" applyAlignment="1">
      <alignment horizontal="center"/>
    </xf>
    <xf numFmtId="0" fontId="33" fillId="35" borderId="34" xfId="39" applyFont="1" applyFill="1" applyBorder="1" applyAlignment="1">
      <alignment horizontal="center"/>
    </xf>
    <xf numFmtId="0" fontId="66" fillId="37" borderId="46" xfId="39" applyFont="1" applyFill="1" applyBorder="1" applyAlignment="1">
      <alignment horizontal="center"/>
    </xf>
    <xf numFmtId="0" fontId="66" fillId="37" borderId="21" xfId="39" applyFont="1" applyFill="1" applyBorder="1" applyAlignment="1">
      <alignment horizontal="center"/>
    </xf>
    <xf numFmtId="0" fontId="48" fillId="24" borderId="43" xfId="39" applyFont="1" applyFill="1" applyBorder="1" applyAlignment="1">
      <alignment horizontal="center"/>
    </xf>
    <xf numFmtId="0" fontId="48" fillId="24" borderId="45" xfId="39" applyFont="1" applyFill="1" applyBorder="1" applyAlignment="1">
      <alignment horizontal="center"/>
    </xf>
    <xf numFmtId="0" fontId="33" fillId="0" borderId="34" xfId="39" applyFont="1" applyFill="1" applyBorder="1" applyAlignment="1">
      <alignment horizontal="center"/>
    </xf>
    <xf numFmtId="0" fontId="48" fillId="0" borderId="24" xfId="39" applyFont="1" applyFill="1" applyBorder="1" applyAlignment="1">
      <alignment horizontal="center" vertical="center" wrapText="1"/>
    </xf>
    <xf numFmtId="0" fontId="48" fillId="0" borderId="54" xfId="39" applyFont="1" applyFill="1" applyBorder="1" applyAlignment="1">
      <alignment horizontal="center" vertical="center" wrapText="1"/>
    </xf>
    <xf numFmtId="0" fontId="48" fillId="35" borderId="59" xfId="39" applyFont="1" applyFill="1" applyBorder="1" applyAlignment="1">
      <alignment horizontal="center"/>
    </xf>
    <xf numFmtId="0" fontId="35" fillId="0" borderId="59" xfId="39" applyFont="1" applyFill="1" applyBorder="1" applyAlignment="1">
      <alignment horizontal="center"/>
    </xf>
    <xf numFmtId="0" fontId="35" fillId="0" borderId="34" xfId="39" applyFont="1" applyFill="1" applyBorder="1" applyAlignment="1">
      <alignment horizontal="center"/>
    </xf>
    <xf numFmtId="0" fontId="47" fillId="0" borderId="26" xfId="39" applyFont="1" applyFill="1" applyBorder="1" applyAlignment="1">
      <alignment horizontal="center"/>
    </xf>
    <xf numFmtId="0" fontId="47" fillId="0" borderId="27" xfId="39" applyFont="1" applyFill="1" applyBorder="1" applyAlignment="1">
      <alignment horizontal="center"/>
    </xf>
    <xf numFmtId="0" fontId="35" fillId="0" borderId="40" xfId="39" applyFont="1" applyFill="1" applyBorder="1" applyAlignment="1">
      <alignment horizontal="center" vertical="center" wrapText="1"/>
    </xf>
    <xf numFmtId="0" fontId="35" fillId="0" borderId="10" xfId="39" applyFont="1" applyFill="1" applyBorder="1" applyAlignment="1">
      <alignment horizontal="center" vertical="center" wrapText="1"/>
    </xf>
    <xf numFmtId="0" fontId="47" fillId="0" borderId="22" xfId="39" applyFont="1" applyFill="1" applyBorder="1" applyAlignment="1">
      <alignment horizontal="center"/>
    </xf>
    <xf numFmtId="0" fontId="35" fillId="0" borderId="37" xfId="39" applyFont="1" applyFill="1" applyBorder="1" applyAlignment="1">
      <alignment horizontal="center"/>
    </xf>
    <xf numFmtId="0" fontId="35" fillId="0" borderId="26" xfId="39" applyFont="1" applyFill="1" applyBorder="1" applyAlignment="1">
      <alignment horizontal="center"/>
    </xf>
    <xf numFmtId="0" fontId="35" fillId="0" borderId="27" xfId="39" applyFont="1" applyFill="1" applyBorder="1" applyAlignment="1">
      <alignment horizontal="center"/>
    </xf>
    <xf numFmtId="0" fontId="47" fillId="0" borderId="59" xfId="39" applyFont="1" applyFill="1" applyBorder="1" applyAlignment="1">
      <alignment horizontal="center"/>
    </xf>
    <xf numFmtId="0" fontId="47" fillId="0" borderId="34" xfId="39" applyFont="1" applyFill="1" applyBorder="1" applyAlignment="1">
      <alignment horizontal="center"/>
    </xf>
    <xf numFmtId="0" fontId="35" fillId="0" borderId="43" xfId="39" applyFont="1" applyFill="1" applyBorder="1" applyAlignment="1">
      <alignment horizontal="center"/>
    </xf>
    <xf numFmtId="0" fontId="35" fillId="0" borderId="45" xfId="39" applyFont="1" applyFill="1" applyBorder="1" applyAlignment="1">
      <alignment horizontal="center"/>
    </xf>
    <xf numFmtId="0" fontId="35" fillId="0" borderId="74" xfId="39" applyFont="1" applyFill="1" applyBorder="1" applyAlignment="1">
      <alignment horizontal="center" vertical="center" wrapText="1"/>
    </xf>
    <xf numFmtId="0" fontId="47" fillId="0" borderId="28" xfId="39" applyFont="1" applyFill="1" applyBorder="1" applyAlignment="1">
      <alignment horizontal="center"/>
    </xf>
    <xf numFmtId="0" fontId="47" fillId="0" borderId="43" xfId="39" applyFont="1" applyFill="1" applyBorder="1" applyAlignment="1">
      <alignment horizontal="center"/>
    </xf>
    <xf numFmtId="0" fontId="47" fillId="0" borderId="45" xfId="39" applyFont="1" applyFill="1" applyBorder="1" applyAlignment="1">
      <alignment horizontal="center"/>
    </xf>
    <xf numFmtId="0" fontId="35" fillId="0" borderId="28" xfId="39" applyFont="1" applyFill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diem HP ky 1 nam 1(07-08) lan1 tk a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diem HP ky 1 nam 1(07-08) lan1 tk a" xfId="39"/>
    <cellStyle name="Normal_Diem HPKI nam1(07-08) lan1-2 Lop A" xfId="40"/>
    <cellStyle name="Normal_Sheet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332"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A12B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indexed="57"/>
  </sheetPr>
  <dimension ref="A1:IS58"/>
  <sheetViews>
    <sheetView zoomScale="89" zoomScaleNormal="89" workbookViewId="0">
      <pane xSplit="4" ySplit="6" topLeftCell="GT7" activePane="bottomRight" state="frozen"/>
      <selection pane="topRight" activeCell="E1" sqref="E1"/>
      <selection pane="bottomLeft" activeCell="A7" sqref="A7"/>
      <selection pane="bottomRight" activeCell="HY11" sqref="HY11"/>
    </sheetView>
  </sheetViews>
  <sheetFormatPr defaultColWidth="8.85546875" defaultRowHeight="15" x14ac:dyDescent="0.2"/>
  <cols>
    <col min="1" max="1" width="5.28515625" style="3" customWidth="1"/>
    <col min="2" max="2" width="19.42578125" style="3" customWidth="1"/>
    <col min="3" max="3" width="9.140625" style="3" customWidth="1"/>
    <col min="4" max="4" width="12.710937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4" width="3.42578125" style="14" hidden="1" customWidth="1"/>
    <col min="15" max="15" width="4.28515625" style="14" hidden="1" customWidth="1"/>
    <col min="16" max="17" width="4.28515625" style="3" hidden="1" customWidth="1"/>
    <col min="18" max="18" width="3.7109375" style="3" hidden="1" customWidth="1"/>
    <col min="19" max="21" width="4.28515625" style="3" hidden="1" customWidth="1"/>
    <col min="22" max="22" width="3.7109375" style="3" hidden="1" customWidth="1"/>
    <col min="23" max="33" width="4.28515625" style="3" hidden="1" customWidth="1"/>
    <col min="34" max="34" width="3.28515625" style="3" hidden="1" customWidth="1"/>
    <col min="35" max="37" width="4.28515625" style="3" hidden="1" customWidth="1"/>
    <col min="38" max="38" width="3" style="3" hidden="1" customWidth="1"/>
    <col min="39" max="49" width="4.28515625" style="3" hidden="1" customWidth="1"/>
    <col min="50" max="51" width="4.28515625" style="14" hidden="1" customWidth="1"/>
    <col min="52" max="81" width="4.28515625" style="3" hidden="1" customWidth="1"/>
    <col min="82" max="83" width="4.28515625" style="14" hidden="1" customWidth="1"/>
    <col min="84" max="145" width="4.28515625" style="3" hidden="1" customWidth="1"/>
    <col min="146" max="149" width="4.28515625" style="14" hidden="1" customWidth="1"/>
    <col min="150" max="150" width="4.28515625" style="3" hidden="1" customWidth="1"/>
    <col min="151" max="151" width="10.42578125" style="2" hidden="1" customWidth="1"/>
    <col min="152" max="152" width="3.5703125" style="2" customWidth="1"/>
    <col min="153" max="159" width="3.5703125" style="1" customWidth="1"/>
    <col min="160" max="175" width="3.5703125" style="220" customWidth="1"/>
    <col min="176" max="189" width="3.5703125" style="1" customWidth="1"/>
    <col min="190" max="207" width="3.5703125" style="220" customWidth="1"/>
    <col min="208" max="227" width="4.42578125" style="1" customWidth="1"/>
    <col min="228" max="233" width="5.7109375" style="1" customWidth="1"/>
    <col min="234" max="234" width="7.7109375" style="1" customWidth="1"/>
    <col min="235" max="235" width="8.42578125" style="1" customWidth="1"/>
    <col min="236" max="236" width="14.7109375" style="1" hidden="1" customWidth="1"/>
    <col min="237" max="238" width="0" style="2" hidden="1" customWidth="1"/>
    <col min="239" max="244" width="0" style="3" hidden="1" customWidth="1"/>
    <col min="245" max="245" width="11.28515625" style="3" hidden="1" customWidth="1"/>
    <col min="246" max="254" width="0" style="3" hidden="1" customWidth="1"/>
    <col min="255" max="16384" width="8.85546875" style="3"/>
  </cols>
  <sheetData>
    <row r="1" spans="1:253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43"/>
      <c r="IC1" s="44"/>
      <c r="ID1" s="44"/>
    </row>
    <row r="2" spans="1:253" s="45" customFormat="1" ht="15.75" x14ac:dyDescent="0.25">
      <c r="A2" s="46"/>
      <c r="B2" s="46"/>
      <c r="C2" s="46"/>
      <c r="E2" s="567" t="s">
        <v>201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43"/>
      <c r="IC2" s="44"/>
      <c r="ID2" s="44" t="s">
        <v>0</v>
      </c>
    </row>
    <row r="3" spans="1:253" s="45" customFormat="1" ht="15.75" customHeight="1" x14ac:dyDescent="0.25">
      <c r="A3" s="571" t="s">
        <v>1</v>
      </c>
      <c r="B3" s="571" t="s">
        <v>198</v>
      </c>
      <c r="C3" s="571"/>
      <c r="D3" s="571" t="s">
        <v>2</v>
      </c>
      <c r="E3" s="564" t="s">
        <v>234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 t="s">
        <v>235</v>
      </c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 t="s">
        <v>280</v>
      </c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1" t="s">
        <v>311</v>
      </c>
      <c r="CD3" s="562"/>
      <c r="CE3" s="562"/>
      <c r="CF3" s="562"/>
      <c r="CG3" s="562"/>
      <c r="CH3" s="562"/>
      <c r="CI3" s="562"/>
      <c r="CJ3" s="562"/>
      <c r="CK3" s="562"/>
      <c r="CL3" s="562"/>
      <c r="CM3" s="562"/>
      <c r="CN3" s="562"/>
      <c r="CO3" s="562"/>
      <c r="CP3" s="562"/>
      <c r="CQ3" s="562"/>
      <c r="CR3" s="562"/>
      <c r="CS3" s="562"/>
      <c r="CT3" s="562"/>
      <c r="CU3" s="562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3"/>
      <c r="DM3" s="561" t="s">
        <v>338</v>
      </c>
      <c r="DN3" s="562"/>
      <c r="DO3" s="562"/>
      <c r="DP3" s="562"/>
      <c r="DQ3" s="562"/>
      <c r="DR3" s="562"/>
      <c r="DS3" s="562"/>
      <c r="DT3" s="562"/>
      <c r="DU3" s="562"/>
      <c r="DV3" s="562"/>
      <c r="DW3" s="562"/>
      <c r="DX3" s="562"/>
      <c r="DY3" s="562"/>
      <c r="DZ3" s="562"/>
      <c r="EA3" s="562"/>
      <c r="EB3" s="562"/>
      <c r="EC3" s="562"/>
      <c r="ED3" s="562"/>
      <c r="EE3" s="562"/>
      <c r="EF3" s="562"/>
      <c r="EG3" s="562"/>
      <c r="EH3" s="562"/>
      <c r="EI3" s="562"/>
      <c r="EJ3" s="562"/>
      <c r="EK3" s="562"/>
      <c r="EL3" s="562"/>
      <c r="EM3" s="562"/>
      <c r="EN3" s="562"/>
      <c r="EO3" s="561" t="s">
        <v>351</v>
      </c>
      <c r="EP3" s="562"/>
      <c r="EQ3" s="562"/>
      <c r="ER3" s="562"/>
      <c r="ES3" s="562"/>
      <c r="ET3" s="563"/>
      <c r="EU3" s="568" t="s">
        <v>199</v>
      </c>
      <c r="EV3" s="564" t="s">
        <v>234</v>
      </c>
      <c r="EW3" s="564"/>
      <c r="EX3" s="564"/>
      <c r="EY3" s="564"/>
      <c r="EZ3" s="564"/>
      <c r="FA3" s="564"/>
      <c r="FB3" s="564"/>
      <c r="FC3" s="564"/>
      <c r="FD3" s="565" t="s">
        <v>235</v>
      </c>
      <c r="FE3" s="565"/>
      <c r="FF3" s="565"/>
      <c r="FG3" s="565"/>
      <c r="FH3" s="565"/>
      <c r="FI3" s="565"/>
      <c r="FJ3" s="565"/>
      <c r="FK3" s="565"/>
      <c r="FL3" s="565"/>
      <c r="FM3" s="565"/>
      <c r="FN3" s="565"/>
      <c r="FO3" s="565"/>
      <c r="FP3" s="565"/>
      <c r="FQ3" s="565"/>
      <c r="FR3" s="565"/>
      <c r="FS3" s="565"/>
      <c r="FT3" s="564" t="s">
        <v>280</v>
      </c>
      <c r="FU3" s="564"/>
      <c r="FV3" s="564"/>
      <c r="FW3" s="564"/>
      <c r="FX3" s="564"/>
      <c r="FY3" s="564"/>
      <c r="FZ3" s="564"/>
      <c r="GA3" s="564"/>
      <c r="GB3" s="564"/>
      <c r="GC3" s="564"/>
      <c r="GD3" s="564"/>
      <c r="GE3" s="564"/>
      <c r="GF3" s="564"/>
      <c r="GG3" s="564"/>
      <c r="GH3" s="544" t="s">
        <v>311</v>
      </c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6"/>
      <c r="GZ3" s="561" t="s">
        <v>338</v>
      </c>
      <c r="HA3" s="562"/>
      <c r="HB3" s="562"/>
      <c r="HC3" s="562"/>
      <c r="HD3" s="562"/>
      <c r="HE3" s="562"/>
      <c r="HF3" s="562"/>
      <c r="HG3" s="562"/>
      <c r="HH3" s="562"/>
      <c r="HI3" s="562"/>
      <c r="HJ3" s="562"/>
      <c r="HK3" s="562"/>
      <c r="HL3" s="562"/>
      <c r="HM3" s="562"/>
      <c r="HN3" s="562" t="s">
        <v>351</v>
      </c>
      <c r="HO3" s="562"/>
      <c r="HP3" s="562"/>
      <c r="HQ3" s="562"/>
      <c r="HR3" s="562"/>
      <c r="HS3" s="563"/>
      <c r="HT3" s="548" t="s">
        <v>234</v>
      </c>
      <c r="HU3" s="548" t="s">
        <v>235</v>
      </c>
      <c r="HV3" s="548" t="s">
        <v>280</v>
      </c>
      <c r="HW3" s="548" t="s">
        <v>311</v>
      </c>
      <c r="HX3" s="548" t="s">
        <v>338</v>
      </c>
      <c r="HY3" s="548" t="s">
        <v>351</v>
      </c>
      <c r="HZ3" s="552" t="s">
        <v>6</v>
      </c>
      <c r="IA3" s="552" t="s">
        <v>7</v>
      </c>
      <c r="IB3" s="549" t="s">
        <v>200</v>
      </c>
      <c r="IC3" s="44"/>
      <c r="ID3" s="44"/>
    </row>
    <row r="4" spans="1:253" s="343" customFormat="1" ht="15" customHeight="1" x14ac:dyDescent="0.2">
      <c r="A4" s="571"/>
      <c r="B4" s="571"/>
      <c r="C4" s="571"/>
      <c r="D4" s="571"/>
      <c r="E4" s="560" t="s">
        <v>3</v>
      </c>
      <c r="F4" s="560"/>
      <c r="G4" s="560"/>
      <c r="H4" s="560"/>
      <c r="I4" s="560" t="s">
        <v>193</v>
      </c>
      <c r="J4" s="560"/>
      <c r="K4" s="560"/>
      <c r="L4" s="560"/>
      <c r="M4" s="560" t="s">
        <v>4</v>
      </c>
      <c r="N4" s="560"/>
      <c r="O4" s="560"/>
      <c r="P4" s="560"/>
      <c r="Q4" s="560" t="s">
        <v>194</v>
      </c>
      <c r="R4" s="560"/>
      <c r="S4" s="560"/>
      <c r="T4" s="560"/>
      <c r="U4" s="560" t="s">
        <v>226</v>
      </c>
      <c r="V4" s="560"/>
      <c r="W4" s="560"/>
      <c r="X4" s="560"/>
      <c r="Y4" s="560" t="s">
        <v>227</v>
      </c>
      <c r="Z4" s="560"/>
      <c r="AA4" s="560"/>
      <c r="AB4" s="560"/>
      <c r="AC4" s="560" t="s">
        <v>228</v>
      </c>
      <c r="AD4" s="560"/>
      <c r="AE4" s="560"/>
      <c r="AF4" s="560"/>
      <c r="AG4" s="560" t="s">
        <v>229</v>
      </c>
      <c r="AH4" s="560"/>
      <c r="AI4" s="560"/>
      <c r="AJ4" s="560"/>
      <c r="AK4" s="560" t="s">
        <v>230</v>
      </c>
      <c r="AL4" s="560"/>
      <c r="AM4" s="560"/>
      <c r="AN4" s="560"/>
      <c r="AO4" s="560" t="s">
        <v>231</v>
      </c>
      <c r="AP4" s="560"/>
      <c r="AQ4" s="560"/>
      <c r="AR4" s="560"/>
      <c r="AS4" s="560" t="s">
        <v>232</v>
      </c>
      <c r="AT4" s="560"/>
      <c r="AU4" s="560"/>
      <c r="AV4" s="560"/>
      <c r="AW4" s="560" t="s">
        <v>233</v>
      </c>
      <c r="AX4" s="560"/>
      <c r="AY4" s="560"/>
      <c r="AZ4" s="560"/>
      <c r="BA4" s="560" t="s">
        <v>248</v>
      </c>
      <c r="BB4" s="560"/>
      <c r="BC4" s="560"/>
      <c r="BD4" s="560"/>
      <c r="BE4" s="560" t="s">
        <v>247</v>
      </c>
      <c r="BF4" s="560"/>
      <c r="BG4" s="560"/>
      <c r="BH4" s="560"/>
      <c r="BI4" s="560" t="s">
        <v>242</v>
      </c>
      <c r="BJ4" s="560"/>
      <c r="BK4" s="560"/>
      <c r="BL4" s="560"/>
      <c r="BM4" s="560" t="s">
        <v>277</v>
      </c>
      <c r="BN4" s="560"/>
      <c r="BO4" s="560"/>
      <c r="BP4" s="560"/>
      <c r="BQ4" s="560" t="s">
        <v>249</v>
      </c>
      <c r="BR4" s="560"/>
      <c r="BS4" s="560"/>
      <c r="BT4" s="560"/>
      <c r="BU4" s="560" t="s">
        <v>278</v>
      </c>
      <c r="BV4" s="560"/>
      <c r="BW4" s="560"/>
      <c r="BX4" s="560"/>
      <c r="BY4" s="560" t="s">
        <v>279</v>
      </c>
      <c r="BZ4" s="560"/>
      <c r="CA4" s="560"/>
      <c r="CB4" s="560"/>
      <c r="CC4" s="560" t="s">
        <v>285</v>
      </c>
      <c r="CD4" s="560"/>
      <c r="CE4" s="560"/>
      <c r="CF4" s="560"/>
      <c r="CG4" s="560" t="s">
        <v>312</v>
      </c>
      <c r="CH4" s="560"/>
      <c r="CI4" s="560"/>
      <c r="CJ4" s="560"/>
      <c r="CK4" s="560" t="s">
        <v>313</v>
      </c>
      <c r="CL4" s="560"/>
      <c r="CM4" s="560"/>
      <c r="CN4" s="560"/>
      <c r="CO4" s="560" t="s">
        <v>314</v>
      </c>
      <c r="CP4" s="560"/>
      <c r="CQ4" s="560"/>
      <c r="CR4" s="560"/>
      <c r="CS4" s="560" t="s">
        <v>315</v>
      </c>
      <c r="CT4" s="560"/>
      <c r="CU4" s="560"/>
      <c r="CV4" s="560"/>
      <c r="CW4" s="560" t="s">
        <v>316</v>
      </c>
      <c r="CX4" s="560"/>
      <c r="CY4" s="560"/>
      <c r="CZ4" s="560"/>
      <c r="DA4" s="560" t="s">
        <v>317</v>
      </c>
      <c r="DB4" s="560"/>
      <c r="DC4" s="560"/>
      <c r="DD4" s="560"/>
      <c r="DE4" s="560" t="s">
        <v>251</v>
      </c>
      <c r="DF4" s="560"/>
      <c r="DG4" s="560"/>
      <c r="DH4" s="560"/>
      <c r="DI4" s="560" t="s">
        <v>294</v>
      </c>
      <c r="DJ4" s="560"/>
      <c r="DK4" s="560"/>
      <c r="DL4" s="560"/>
      <c r="DM4" s="560" t="s">
        <v>324</v>
      </c>
      <c r="DN4" s="560"/>
      <c r="DO4" s="560"/>
      <c r="DP4" s="560"/>
      <c r="DQ4" s="560" t="s">
        <v>354</v>
      </c>
      <c r="DR4" s="560"/>
      <c r="DS4" s="560"/>
      <c r="DT4" s="560"/>
      <c r="DU4" s="560" t="s">
        <v>355</v>
      </c>
      <c r="DV4" s="560"/>
      <c r="DW4" s="560"/>
      <c r="DX4" s="560"/>
      <c r="DY4" s="560" t="s">
        <v>377</v>
      </c>
      <c r="DZ4" s="560"/>
      <c r="EA4" s="560"/>
      <c r="EB4" s="560"/>
      <c r="EC4" s="560" t="s">
        <v>356</v>
      </c>
      <c r="ED4" s="560"/>
      <c r="EE4" s="560"/>
      <c r="EF4" s="560"/>
      <c r="EG4" s="560" t="s">
        <v>357</v>
      </c>
      <c r="EH4" s="560"/>
      <c r="EI4" s="560"/>
      <c r="EJ4" s="560"/>
      <c r="EK4" s="560" t="s">
        <v>350</v>
      </c>
      <c r="EL4" s="560"/>
      <c r="EM4" s="560"/>
      <c r="EN4" s="560"/>
      <c r="EO4" s="556" t="s">
        <v>397</v>
      </c>
      <c r="EP4" s="557"/>
      <c r="EQ4" s="557"/>
      <c r="ER4" s="558"/>
      <c r="ES4" s="464" t="s">
        <v>395</v>
      </c>
      <c r="ET4" s="471" t="s">
        <v>398</v>
      </c>
      <c r="EU4" s="569"/>
      <c r="EV4" s="556" t="s">
        <v>5</v>
      </c>
      <c r="EW4" s="557"/>
      <c r="EX4" s="557"/>
      <c r="EY4" s="557"/>
      <c r="EZ4" s="557"/>
      <c r="FA4" s="557"/>
      <c r="FB4" s="557"/>
      <c r="FC4" s="557"/>
      <c r="FD4" s="557"/>
      <c r="FE4" s="557"/>
      <c r="FF4" s="557"/>
      <c r="FG4" s="557"/>
      <c r="FH4" s="557"/>
      <c r="FI4" s="557"/>
      <c r="FJ4" s="557"/>
      <c r="FK4" s="557"/>
      <c r="FL4" s="557"/>
      <c r="FM4" s="557"/>
      <c r="FN4" s="557"/>
      <c r="FO4" s="557"/>
      <c r="FP4" s="557"/>
      <c r="FQ4" s="557"/>
      <c r="FR4" s="557"/>
      <c r="FS4" s="557"/>
      <c r="FT4" s="557"/>
      <c r="FU4" s="557"/>
      <c r="FV4" s="557"/>
      <c r="FW4" s="557"/>
      <c r="FX4" s="557"/>
      <c r="FY4" s="557"/>
      <c r="FZ4" s="557"/>
      <c r="GA4" s="557"/>
      <c r="GB4" s="557"/>
      <c r="GC4" s="557"/>
      <c r="GD4" s="557"/>
      <c r="GE4" s="557"/>
      <c r="GF4" s="557"/>
      <c r="GG4" s="557"/>
      <c r="GH4" s="557"/>
      <c r="GI4" s="557"/>
      <c r="GJ4" s="557"/>
      <c r="GK4" s="557"/>
      <c r="GL4" s="557"/>
      <c r="GM4" s="557"/>
      <c r="GN4" s="557"/>
      <c r="GO4" s="557"/>
      <c r="GP4" s="557"/>
      <c r="GQ4" s="557"/>
      <c r="GR4" s="557"/>
      <c r="GS4" s="557"/>
      <c r="GT4" s="557"/>
      <c r="GU4" s="557"/>
      <c r="GV4" s="557"/>
      <c r="GW4" s="557"/>
      <c r="GX4" s="557"/>
      <c r="GY4" s="557"/>
      <c r="GZ4" s="557"/>
      <c r="HA4" s="557"/>
      <c r="HB4" s="557"/>
      <c r="HC4" s="557"/>
      <c r="HD4" s="557"/>
      <c r="HE4" s="557"/>
      <c r="HF4" s="557"/>
      <c r="HG4" s="557"/>
      <c r="HH4" s="557"/>
      <c r="HI4" s="557"/>
      <c r="HJ4" s="557"/>
      <c r="HK4" s="557"/>
      <c r="HL4" s="557"/>
      <c r="HM4" s="557"/>
      <c r="HN4" s="557"/>
      <c r="HO4" s="557"/>
      <c r="HP4" s="557"/>
      <c r="HQ4" s="557"/>
      <c r="HR4" s="557"/>
      <c r="HS4" s="558"/>
      <c r="HT4" s="548"/>
      <c r="HU4" s="548"/>
      <c r="HV4" s="548"/>
      <c r="HW4" s="548"/>
      <c r="HX4" s="548"/>
      <c r="HY4" s="548"/>
      <c r="HZ4" s="552"/>
      <c r="IA4" s="552"/>
      <c r="IB4" s="550"/>
      <c r="IJ4" s="543" t="s">
        <v>229</v>
      </c>
      <c r="IK4" s="543"/>
      <c r="IM4" s="543" t="s">
        <v>277</v>
      </c>
      <c r="IN4" s="543"/>
      <c r="IQ4" s="543" t="s">
        <v>294</v>
      </c>
      <c r="IR4" s="543"/>
    </row>
    <row r="5" spans="1:253" s="346" customFormat="1" ht="15" customHeight="1" x14ac:dyDescent="0.2">
      <c r="A5" s="571"/>
      <c r="B5" s="571"/>
      <c r="C5" s="571"/>
      <c r="D5" s="571"/>
      <c r="E5" s="316" t="s">
        <v>8</v>
      </c>
      <c r="F5" s="317" t="s">
        <v>9</v>
      </c>
      <c r="G5" s="317" t="s">
        <v>10</v>
      </c>
      <c r="H5" s="316" t="s">
        <v>11</v>
      </c>
      <c r="I5" s="317" t="s">
        <v>8</v>
      </c>
      <c r="J5" s="317" t="s">
        <v>9</v>
      </c>
      <c r="K5" s="317" t="s">
        <v>10</v>
      </c>
      <c r="L5" s="316" t="s">
        <v>11</v>
      </c>
      <c r="M5" s="316" t="s">
        <v>8</v>
      </c>
      <c r="N5" s="317" t="s">
        <v>9</v>
      </c>
      <c r="O5" s="317" t="s">
        <v>10</v>
      </c>
      <c r="P5" s="316" t="s">
        <v>11</v>
      </c>
      <c r="Q5" s="316" t="s">
        <v>8</v>
      </c>
      <c r="R5" s="317" t="s">
        <v>9</v>
      </c>
      <c r="S5" s="317" t="s">
        <v>10</v>
      </c>
      <c r="T5" s="316" t="s">
        <v>11</v>
      </c>
      <c r="U5" s="316" t="s">
        <v>8</v>
      </c>
      <c r="V5" s="317" t="s">
        <v>9</v>
      </c>
      <c r="W5" s="317" t="s">
        <v>10</v>
      </c>
      <c r="X5" s="316" t="s">
        <v>11</v>
      </c>
      <c r="Y5" s="317" t="s">
        <v>8</v>
      </c>
      <c r="Z5" s="317" t="s">
        <v>9</v>
      </c>
      <c r="AA5" s="317" t="s">
        <v>10</v>
      </c>
      <c r="AB5" s="316" t="s">
        <v>11</v>
      </c>
      <c r="AC5" s="316" t="s">
        <v>8</v>
      </c>
      <c r="AD5" s="317" t="s">
        <v>9</v>
      </c>
      <c r="AE5" s="317" t="s">
        <v>10</v>
      </c>
      <c r="AF5" s="316" t="s">
        <v>11</v>
      </c>
      <c r="AG5" s="316" t="s">
        <v>8</v>
      </c>
      <c r="AH5" s="317" t="s">
        <v>9</v>
      </c>
      <c r="AI5" s="317" t="s">
        <v>10</v>
      </c>
      <c r="AJ5" s="316" t="s">
        <v>11</v>
      </c>
      <c r="AK5" s="316" t="s">
        <v>8</v>
      </c>
      <c r="AL5" s="317" t="s">
        <v>9</v>
      </c>
      <c r="AM5" s="317" t="s">
        <v>10</v>
      </c>
      <c r="AN5" s="316" t="s">
        <v>11</v>
      </c>
      <c r="AO5" s="317" t="s">
        <v>8</v>
      </c>
      <c r="AP5" s="317" t="s">
        <v>9</v>
      </c>
      <c r="AQ5" s="317" t="s">
        <v>10</v>
      </c>
      <c r="AR5" s="316" t="s">
        <v>11</v>
      </c>
      <c r="AS5" s="316" t="s">
        <v>8</v>
      </c>
      <c r="AT5" s="317" t="s">
        <v>9</v>
      </c>
      <c r="AU5" s="317" t="s">
        <v>10</v>
      </c>
      <c r="AV5" s="316" t="s">
        <v>11</v>
      </c>
      <c r="AW5" s="316" t="s">
        <v>8</v>
      </c>
      <c r="AX5" s="317" t="s">
        <v>9</v>
      </c>
      <c r="AY5" s="317" t="s">
        <v>10</v>
      </c>
      <c r="AZ5" s="316" t="s">
        <v>11</v>
      </c>
      <c r="BA5" s="316" t="s">
        <v>8</v>
      </c>
      <c r="BB5" s="317" t="s">
        <v>9</v>
      </c>
      <c r="BC5" s="317" t="s">
        <v>10</v>
      </c>
      <c r="BD5" s="316" t="s">
        <v>11</v>
      </c>
      <c r="BE5" s="317" t="s">
        <v>8</v>
      </c>
      <c r="BF5" s="317" t="s">
        <v>9</v>
      </c>
      <c r="BG5" s="317" t="s">
        <v>10</v>
      </c>
      <c r="BH5" s="316" t="s">
        <v>11</v>
      </c>
      <c r="BI5" s="316" t="s">
        <v>8</v>
      </c>
      <c r="BJ5" s="317" t="s">
        <v>9</v>
      </c>
      <c r="BK5" s="317" t="s">
        <v>10</v>
      </c>
      <c r="BL5" s="316" t="s">
        <v>11</v>
      </c>
      <c r="BM5" s="316" t="s">
        <v>8</v>
      </c>
      <c r="BN5" s="317" t="s">
        <v>9</v>
      </c>
      <c r="BO5" s="317" t="s">
        <v>10</v>
      </c>
      <c r="BP5" s="316" t="s">
        <v>11</v>
      </c>
      <c r="BQ5" s="316" t="s">
        <v>8</v>
      </c>
      <c r="BR5" s="317" t="s">
        <v>9</v>
      </c>
      <c r="BS5" s="317" t="s">
        <v>10</v>
      </c>
      <c r="BT5" s="316" t="s">
        <v>11</v>
      </c>
      <c r="BU5" s="317" t="s">
        <v>8</v>
      </c>
      <c r="BV5" s="317" t="s">
        <v>9</v>
      </c>
      <c r="BW5" s="317" t="s">
        <v>10</v>
      </c>
      <c r="BX5" s="316" t="s">
        <v>11</v>
      </c>
      <c r="BY5" s="316" t="s">
        <v>8</v>
      </c>
      <c r="BZ5" s="317" t="s">
        <v>9</v>
      </c>
      <c r="CA5" s="317" t="s">
        <v>10</v>
      </c>
      <c r="CB5" s="316" t="s">
        <v>11</v>
      </c>
      <c r="CC5" s="316" t="s">
        <v>8</v>
      </c>
      <c r="CD5" s="317" t="s">
        <v>9</v>
      </c>
      <c r="CE5" s="317" t="s">
        <v>10</v>
      </c>
      <c r="CF5" s="316" t="s">
        <v>11</v>
      </c>
      <c r="CG5" s="316" t="s">
        <v>8</v>
      </c>
      <c r="CH5" s="317" t="s">
        <v>9</v>
      </c>
      <c r="CI5" s="317" t="s">
        <v>10</v>
      </c>
      <c r="CJ5" s="316" t="s">
        <v>11</v>
      </c>
      <c r="CK5" s="317" t="s">
        <v>8</v>
      </c>
      <c r="CL5" s="317" t="s">
        <v>9</v>
      </c>
      <c r="CM5" s="317" t="s">
        <v>10</v>
      </c>
      <c r="CN5" s="316" t="s">
        <v>11</v>
      </c>
      <c r="CO5" s="316" t="s">
        <v>8</v>
      </c>
      <c r="CP5" s="317" t="s">
        <v>9</v>
      </c>
      <c r="CQ5" s="317" t="s">
        <v>10</v>
      </c>
      <c r="CR5" s="316" t="s">
        <v>11</v>
      </c>
      <c r="CS5" s="316" t="s">
        <v>8</v>
      </c>
      <c r="CT5" s="317" t="s">
        <v>9</v>
      </c>
      <c r="CU5" s="317" t="s">
        <v>10</v>
      </c>
      <c r="CV5" s="316" t="s">
        <v>11</v>
      </c>
      <c r="CW5" s="316" t="s">
        <v>8</v>
      </c>
      <c r="CX5" s="317" t="s">
        <v>9</v>
      </c>
      <c r="CY5" s="317" t="s">
        <v>10</v>
      </c>
      <c r="CZ5" s="316" t="s">
        <v>11</v>
      </c>
      <c r="DA5" s="317" t="s">
        <v>8</v>
      </c>
      <c r="DB5" s="317" t="s">
        <v>9</v>
      </c>
      <c r="DC5" s="317" t="s">
        <v>10</v>
      </c>
      <c r="DD5" s="316" t="s">
        <v>11</v>
      </c>
      <c r="DE5" s="316" t="s">
        <v>8</v>
      </c>
      <c r="DF5" s="317" t="s">
        <v>9</v>
      </c>
      <c r="DG5" s="317" t="s">
        <v>10</v>
      </c>
      <c r="DH5" s="316" t="s">
        <v>11</v>
      </c>
      <c r="DI5" s="316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317" t="s">
        <v>8</v>
      </c>
      <c r="DR5" s="317" t="s">
        <v>9</v>
      </c>
      <c r="DS5" s="317" t="s">
        <v>10</v>
      </c>
      <c r="DT5" s="316" t="s">
        <v>11</v>
      </c>
      <c r="DU5" s="316" t="s">
        <v>8</v>
      </c>
      <c r="DV5" s="317" t="s">
        <v>9</v>
      </c>
      <c r="DW5" s="317" t="s">
        <v>10</v>
      </c>
      <c r="DX5" s="316" t="s">
        <v>11</v>
      </c>
      <c r="DY5" s="316" t="s">
        <v>8</v>
      </c>
      <c r="DZ5" s="317" t="s">
        <v>9</v>
      </c>
      <c r="EA5" s="317" t="s">
        <v>10</v>
      </c>
      <c r="EB5" s="316" t="s">
        <v>11</v>
      </c>
      <c r="EC5" s="316" t="s">
        <v>8</v>
      </c>
      <c r="ED5" s="317" t="s">
        <v>9</v>
      </c>
      <c r="EE5" s="317" t="s">
        <v>10</v>
      </c>
      <c r="EF5" s="316" t="s">
        <v>11</v>
      </c>
      <c r="EG5" s="317" t="s">
        <v>8</v>
      </c>
      <c r="EH5" s="317" t="s">
        <v>9</v>
      </c>
      <c r="EI5" s="317" t="s">
        <v>10</v>
      </c>
      <c r="EJ5" s="316" t="s">
        <v>11</v>
      </c>
      <c r="EK5" s="316" t="s">
        <v>8</v>
      </c>
      <c r="EL5" s="317" t="s">
        <v>9</v>
      </c>
      <c r="EM5" s="317" t="s">
        <v>10</v>
      </c>
      <c r="EN5" s="316" t="s">
        <v>11</v>
      </c>
      <c r="EO5" s="316" t="s">
        <v>8</v>
      </c>
      <c r="EP5" s="317" t="s">
        <v>9</v>
      </c>
      <c r="EQ5" s="317" t="s">
        <v>10</v>
      </c>
      <c r="ER5" s="317"/>
      <c r="ES5" s="317"/>
      <c r="ET5" s="316"/>
      <c r="EU5" s="570"/>
      <c r="EV5" s="547" t="s">
        <v>3</v>
      </c>
      <c r="EW5" s="547"/>
      <c r="EX5" s="547" t="s">
        <v>193</v>
      </c>
      <c r="EY5" s="547"/>
      <c r="EZ5" s="547" t="s">
        <v>4</v>
      </c>
      <c r="FA5" s="547"/>
      <c r="FB5" s="547" t="s">
        <v>194</v>
      </c>
      <c r="FC5" s="547"/>
      <c r="FD5" s="553" t="s">
        <v>226</v>
      </c>
      <c r="FE5" s="553"/>
      <c r="FF5" s="553" t="s">
        <v>227</v>
      </c>
      <c r="FG5" s="553"/>
      <c r="FH5" s="553" t="s">
        <v>228</v>
      </c>
      <c r="FI5" s="553"/>
      <c r="FJ5" s="553" t="s">
        <v>229</v>
      </c>
      <c r="FK5" s="553"/>
      <c r="FL5" s="553" t="s">
        <v>230</v>
      </c>
      <c r="FM5" s="553"/>
      <c r="FN5" s="553" t="s">
        <v>231</v>
      </c>
      <c r="FO5" s="553"/>
      <c r="FP5" s="553" t="s">
        <v>232</v>
      </c>
      <c r="FQ5" s="553"/>
      <c r="FR5" s="553" t="s">
        <v>233</v>
      </c>
      <c r="FS5" s="553"/>
      <c r="FT5" s="547" t="s">
        <v>248</v>
      </c>
      <c r="FU5" s="547"/>
      <c r="FV5" s="547" t="s">
        <v>247</v>
      </c>
      <c r="FW5" s="547"/>
      <c r="FX5" s="547" t="s">
        <v>242</v>
      </c>
      <c r="FY5" s="547"/>
      <c r="FZ5" s="547" t="s">
        <v>277</v>
      </c>
      <c r="GA5" s="547"/>
      <c r="GB5" s="547" t="s">
        <v>249</v>
      </c>
      <c r="GC5" s="547"/>
      <c r="GD5" s="547" t="s">
        <v>278</v>
      </c>
      <c r="GE5" s="547"/>
      <c r="GF5" s="547" t="s">
        <v>279</v>
      </c>
      <c r="GG5" s="547"/>
      <c r="GH5" s="553" t="s">
        <v>285</v>
      </c>
      <c r="GI5" s="553"/>
      <c r="GJ5" s="553" t="s">
        <v>318</v>
      </c>
      <c r="GK5" s="553"/>
      <c r="GL5" s="553" t="s">
        <v>313</v>
      </c>
      <c r="GM5" s="553"/>
      <c r="GN5" s="553" t="s">
        <v>314</v>
      </c>
      <c r="GO5" s="553"/>
      <c r="GP5" s="553" t="s">
        <v>315</v>
      </c>
      <c r="GQ5" s="553"/>
      <c r="GR5" s="553" t="s">
        <v>316</v>
      </c>
      <c r="GS5" s="553"/>
      <c r="GT5" s="553" t="s">
        <v>317</v>
      </c>
      <c r="GU5" s="553"/>
      <c r="GV5" s="553" t="s">
        <v>251</v>
      </c>
      <c r="GW5" s="553"/>
      <c r="GX5" s="553" t="s">
        <v>294</v>
      </c>
      <c r="GY5" s="553"/>
      <c r="GZ5" s="547" t="s">
        <v>324</v>
      </c>
      <c r="HA5" s="547"/>
      <c r="HB5" s="547" t="s">
        <v>354</v>
      </c>
      <c r="HC5" s="547"/>
      <c r="HD5" s="547" t="s">
        <v>355</v>
      </c>
      <c r="HE5" s="547"/>
      <c r="HF5" s="547" t="s">
        <v>377</v>
      </c>
      <c r="HG5" s="547"/>
      <c r="HH5" s="547" t="s">
        <v>356</v>
      </c>
      <c r="HI5" s="547"/>
      <c r="HJ5" s="547" t="s">
        <v>357</v>
      </c>
      <c r="HK5" s="547"/>
      <c r="HL5" s="547" t="s">
        <v>363</v>
      </c>
      <c r="HM5" s="547"/>
      <c r="HN5" s="547" t="s">
        <v>397</v>
      </c>
      <c r="HO5" s="547"/>
      <c r="HP5" s="554" t="s">
        <v>400</v>
      </c>
      <c r="HQ5" s="555"/>
      <c r="HR5" s="554" t="s">
        <v>399</v>
      </c>
      <c r="HS5" s="555"/>
      <c r="HT5" s="548"/>
      <c r="HU5" s="548"/>
      <c r="HV5" s="548"/>
      <c r="HW5" s="548"/>
      <c r="HX5" s="548"/>
      <c r="HY5" s="548"/>
      <c r="HZ5" s="552"/>
      <c r="IA5" s="552"/>
      <c r="IB5" s="550"/>
    </row>
    <row r="6" spans="1:253" s="373" customFormat="1" ht="24" customHeight="1" x14ac:dyDescent="0.2">
      <c r="A6" s="571"/>
      <c r="B6" s="571"/>
      <c r="C6" s="571"/>
      <c r="D6" s="571"/>
      <c r="E6" s="374"/>
      <c r="F6" s="375"/>
      <c r="G6" s="375"/>
      <c r="H6" s="374">
        <v>2</v>
      </c>
      <c r="I6" s="375"/>
      <c r="J6" s="375"/>
      <c r="K6" s="375"/>
      <c r="L6" s="374">
        <v>2</v>
      </c>
      <c r="M6" s="374"/>
      <c r="N6" s="375"/>
      <c r="O6" s="375"/>
      <c r="P6" s="374">
        <v>2</v>
      </c>
      <c r="Q6" s="374"/>
      <c r="R6" s="375"/>
      <c r="S6" s="375"/>
      <c r="T6" s="374">
        <v>2</v>
      </c>
      <c r="U6" s="374"/>
      <c r="V6" s="374"/>
      <c r="W6" s="374"/>
      <c r="X6" s="374">
        <v>3</v>
      </c>
      <c r="Y6" s="374"/>
      <c r="Z6" s="374"/>
      <c r="AA6" s="374"/>
      <c r="AB6" s="374">
        <v>3</v>
      </c>
      <c r="AC6" s="374"/>
      <c r="AD6" s="374"/>
      <c r="AE6" s="374"/>
      <c r="AF6" s="374">
        <v>3</v>
      </c>
      <c r="AG6" s="374"/>
      <c r="AH6" s="374"/>
      <c r="AI6" s="374"/>
      <c r="AJ6" s="374">
        <v>3</v>
      </c>
      <c r="AK6" s="374"/>
      <c r="AL6" s="374"/>
      <c r="AM6" s="374"/>
      <c r="AN6" s="374">
        <v>2</v>
      </c>
      <c r="AO6" s="374"/>
      <c r="AP6" s="374"/>
      <c r="AQ6" s="374"/>
      <c r="AR6" s="374">
        <v>2</v>
      </c>
      <c r="AS6" s="374"/>
      <c r="AT6" s="374"/>
      <c r="AU6" s="374"/>
      <c r="AV6" s="374">
        <v>4</v>
      </c>
      <c r="AW6" s="374"/>
      <c r="AX6" s="375"/>
      <c r="AY6" s="375"/>
      <c r="AZ6" s="374"/>
      <c r="BA6" s="374"/>
      <c r="BB6" s="374"/>
      <c r="BC6" s="374"/>
      <c r="BD6" s="374">
        <v>2</v>
      </c>
      <c r="BE6" s="374"/>
      <c r="BF6" s="374"/>
      <c r="BG6" s="374"/>
      <c r="BH6" s="374">
        <v>2</v>
      </c>
      <c r="BI6" s="374"/>
      <c r="BJ6" s="374"/>
      <c r="BK6" s="374"/>
      <c r="BL6" s="374">
        <v>3</v>
      </c>
      <c r="BM6" s="374"/>
      <c r="BN6" s="374"/>
      <c r="BO6" s="374"/>
      <c r="BP6" s="374">
        <v>3</v>
      </c>
      <c r="BQ6" s="374"/>
      <c r="BR6" s="374"/>
      <c r="BS6" s="374"/>
      <c r="BT6" s="374">
        <v>2</v>
      </c>
      <c r="BU6" s="374"/>
      <c r="BV6" s="374"/>
      <c r="BW6" s="374"/>
      <c r="BX6" s="374">
        <v>4</v>
      </c>
      <c r="BY6" s="374"/>
      <c r="BZ6" s="374"/>
      <c r="CA6" s="374"/>
      <c r="CB6" s="374">
        <v>2</v>
      </c>
      <c r="CC6" s="374"/>
      <c r="CD6" s="375"/>
      <c r="CE6" s="375"/>
      <c r="CF6" s="374">
        <v>2</v>
      </c>
      <c r="CG6" s="374"/>
      <c r="CH6" s="374"/>
      <c r="CI6" s="374"/>
      <c r="CJ6" s="374">
        <v>4</v>
      </c>
      <c r="CK6" s="374"/>
      <c r="CL6" s="374"/>
      <c r="CM6" s="374"/>
      <c r="CN6" s="374">
        <v>2</v>
      </c>
      <c r="CO6" s="374"/>
      <c r="CP6" s="374"/>
      <c r="CQ6" s="374"/>
      <c r="CR6" s="374">
        <v>3</v>
      </c>
      <c r="CS6" s="374"/>
      <c r="CT6" s="374"/>
      <c r="CU6" s="374"/>
      <c r="CV6" s="374">
        <v>3</v>
      </c>
      <c r="CW6" s="374"/>
      <c r="CX6" s="374"/>
      <c r="CY6" s="374"/>
      <c r="CZ6" s="374">
        <v>3</v>
      </c>
      <c r="DA6" s="374"/>
      <c r="DB6" s="374"/>
      <c r="DC6" s="374"/>
      <c r="DD6" s="374">
        <v>2</v>
      </c>
      <c r="DE6" s="374"/>
      <c r="DF6" s="374"/>
      <c r="DG6" s="374"/>
      <c r="DH6" s="374">
        <v>2</v>
      </c>
      <c r="DI6" s="374"/>
      <c r="DJ6" s="375"/>
      <c r="DK6" s="375"/>
      <c r="DL6" s="374">
        <v>3</v>
      </c>
      <c r="DM6" s="374"/>
      <c r="DN6" s="374"/>
      <c r="DO6" s="374"/>
      <c r="DP6" s="374">
        <v>3</v>
      </c>
      <c r="DQ6" s="374"/>
      <c r="DR6" s="374"/>
      <c r="DS6" s="374"/>
      <c r="DT6" s="374">
        <v>2</v>
      </c>
      <c r="DU6" s="374"/>
      <c r="DV6" s="374"/>
      <c r="DW6" s="374"/>
      <c r="DX6" s="374">
        <v>2</v>
      </c>
      <c r="DY6" s="374"/>
      <c r="DZ6" s="374"/>
      <c r="EA6" s="374"/>
      <c r="EB6" s="374">
        <v>2</v>
      </c>
      <c r="EC6" s="374"/>
      <c r="ED6" s="374"/>
      <c r="EE6" s="374"/>
      <c r="EF6" s="374">
        <v>3</v>
      </c>
      <c r="EG6" s="374"/>
      <c r="EH6" s="374"/>
      <c r="EI6" s="374"/>
      <c r="EJ6" s="374">
        <v>3</v>
      </c>
      <c r="EK6" s="374"/>
      <c r="EL6" s="374"/>
      <c r="EM6" s="374"/>
      <c r="EN6" s="374">
        <v>3</v>
      </c>
      <c r="EO6" s="374"/>
      <c r="EP6" s="375"/>
      <c r="EQ6" s="375"/>
      <c r="ER6" s="472">
        <v>3</v>
      </c>
      <c r="ES6" s="472">
        <v>2</v>
      </c>
      <c r="ET6" s="374">
        <v>5</v>
      </c>
      <c r="EU6" s="374">
        <f>SUM(E6:ET6)</f>
        <v>98</v>
      </c>
      <c r="EV6" s="374"/>
      <c r="EW6" s="376">
        <v>2</v>
      </c>
      <c r="EX6" s="376"/>
      <c r="EY6" s="376">
        <v>2</v>
      </c>
      <c r="EZ6" s="376"/>
      <c r="FA6" s="376">
        <v>2</v>
      </c>
      <c r="FB6" s="376"/>
      <c r="FC6" s="376">
        <v>2</v>
      </c>
      <c r="FD6" s="351"/>
      <c r="FE6" s="351">
        <v>3</v>
      </c>
      <c r="FF6" s="351"/>
      <c r="FG6" s="351">
        <v>3</v>
      </c>
      <c r="FH6" s="351"/>
      <c r="FI6" s="351">
        <v>3</v>
      </c>
      <c r="FJ6" s="351"/>
      <c r="FK6" s="351">
        <v>3</v>
      </c>
      <c r="FL6" s="351"/>
      <c r="FM6" s="351">
        <v>2</v>
      </c>
      <c r="FN6" s="351"/>
      <c r="FO6" s="351">
        <v>2</v>
      </c>
      <c r="FP6" s="351"/>
      <c r="FQ6" s="351">
        <v>4</v>
      </c>
      <c r="FR6" s="351"/>
      <c r="FS6" s="351"/>
      <c r="FT6" s="376"/>
      <c r="FU6" s="376">
        <v>2</v>
      </c>
      <c r="FV6" s="376"/>
      <c r="FW6" s="376">
        <v>2</v>
      </c>
      <c r="FX6" s="376"/>
      <c r="FY6" s="376">
        <v>3</v>
      </c>
      <c r="FZ6" s="376"/>
      <c r="GA6" s="376">
        <v>3</v>
      </c>
      <c r="GB6" s="376"/>
      <c r="GC6" s="376">
        <v>2</v>
      </c>
      <c r="GD6" s="376"/>
      <c r="GE6" s="376">
        <v>4</v>
      </c>
      <c r="GF6" s="376"/>
      <c r="GG6" s="376">
        <v>2</v>
      </c>
      <c r="GH6" s="351"/>
      <c r="GI6" s="351">
        <v>2</v>
      </c>
      <c r="GJ6" s="351"/>
      <c r="GK6" s="351">
        <v>4</v>
      </c>
      <c r="GL6" s="351"/>
      <c r="GM6" s="351">
        <v>2</v>
      </c>
      <c r="GN6" s="351"/>
      <c r="GO6" s="351">
        <v>3</v>
      </c>
      <c r="GP6" s="351"/>
      <c r="GQ6" s="351">
        <v>3</v>
      </c>
      <c r="GR6" s="351"/>
      <c r="GS6" s="351">
        <v>3</v>
      </c>
      <c r="GT6" s="351"/>
      <c r="GU6" s="351">
        <v>2</v>
      </c>
      <c r="GV6" s="351"/>
      <c r="GW6" s="351">
        <v>2</v>
      </c>
      <c r="GX6" s="351"/>
      <c r="GY6" s="351">
        <v>3</v>
      </c>
      <c r="GZ6" s="372"/>
      <c r="HA6" s="372">
        <v>3</v>
      </c>
      <c r="HB6" s="372"/>
      <c r="HC6" s="372">
        <v>2</v>
      </c>
      <c r="HD6" s="372"/>
      <c r="HE6" s="372">
        <v>2</v>
      </c>
      <c r="HF6" s="372"/>
      <c r="HG6" s="372">
        <v>2</v>
      </c>
      <c r="HH6" s="372"/>
      <c r="HI6" s="372">
        <v>3</v>
      </c>
      <c r="HJ6" s="372"/>
      <c r="HK6" s="372">
        <v>3</v>
      </c>
      <c r="HL6" s="372"/>
      <c r="HM6" s="372"/>
      <c r="HN6" s="372"/>
      <c r="HO6" s="372">
        <v>3</v>
      </c>
      <c r="HP6" s="466"/>
      <c r="HQ6" s="466">
        <v>2</v>
      </c>
      <c r="HR6" s="372"/>
      <c r="HS6" s="372">
        <v>5</v>
      </c>
      <c r="HT6" s="352">
        <f>SUM(EV6:FC6)</f>
        <v>8</v>
      </c>
      <c r="HU6" s="352">
        <f>SUM(FD6:FQ6)</f>
        <v>20</v>
      </c>
      <c r="HV6" s="352">
        <f>SUM(FT6:GG6)</f>
        <v>18</v>
      </c>
      <c r="HW6" s="352">
        <f>SUM(GH6:GY6)</f>
        <v>24</v>
      </c>
      <c r="HX6" s="352">
        <f>SUM(GZ6:HM6)</f>
        <v>15</v>
      </c>
      <c r="HY6" s="352">
        <f>SUM(HN6:HS6)-5</f>
        <v>5</v>
      </c>
      <c r="HZ6" s="316">
        <f>SUM(EV6:HS6)-5</f>
        <v>90</v>
      </c>
      <c r="IA6" s="552"/>
      <c r="IB6" s="551"/>
      <c r="IJ6" s="373" t="s">
        <v>267</v>
      </c>
      <c r="IK6" s="373" t="s">
        <v>269</v>
      </c>
      <c r="IM6" s="373" t="s">
        <v>267</v>
      </c>
      <c r="IN6" s="373" t="s">
        <v>269</v>
      </c>
      <c r="IQ6" s="373" t="s">
        <v>267</v>
      </c>
      <c r="IR6" s="373" t="s">
        <v>268</v>
      </c>
      <c r="IS6" s="373" t="s">
        <v>337</v>
      </c>
    </row>
    <row r="7" spans="1:253" ht="24.75" customHeight="1" x14ac:dyDescent="0.25">
      <c r="A7" s="6">
        <v>1</v>
      </c>
      <c r="B7" s="294" t="s">
        <v>26</v>
      </c>
      <c r="C7" s="114" t="s">
        <v>12</v>
      </c>
      <c r="D7" s="115">
        <v>36082</v>
      </c>
      <c r="E7" s="117">
        <v>6</v>
      </c>
      <c r="F7" s="267">
        <v>5</v>
      </c>
      <c r="G7" s="119">
        <v>7</v>
      </c>
      <c r="H7" s="120">
        <f t="shared" ref="H7:H44" si="0">ROUND((E7*0.2+F7*0.1+G7*0.7),1)</f>
        <v>6.6</v>
      </c>
      <c r="I7" s="117">
        <v>3</v>
      </c>
      <c r="J7" s="267">
        <v>6</v>
      </c>
      <c r="K7" s="119">
        <v>7</v>
      </c>
      <c r="L7" s="120">
        <f t="shared" ref="L7:L44" si="1">ROUND((I7*0.2+J7*0.1+K7*0.7),1)</f>
        <v>6.1</v>
      </c>
      <c r="M7" s="117">
        <v>6</v>
      </c>
      <c r="N7" s="267">
        <v>7</v>
      </c>
      <c r="O7" s="119">
        <v>5</v>
      </c>
      <c r="P7" s="120">
        <f t="shared" ref="P7:P44" si="2">ROUND((M7*0.2+N7*0.1+O7*0.7),1)</f>
        <v>5.4</v>
      </c>
      <c r="Q7" s="117">
        <v>6</v>
      </c>
      <c r="R7" s="267">
        <v>7</v>
      </c>
      <c r="S7" s="119">
        <v>6.5</v>
      </c>
      <c r="T7" s="120">
        <f t="shared" ref="T7:T44" si="3">ROUND((Q7*0.2+R7*0.1+S7*0.7),1)</f>
        <v>6.5</v>
      </c>
      <c r="U7" s="117">
        <v>6</v>
      </c>
      <c r="V7" s="267">
        <v>5</v>
      </c>
      <c r="W7" s="119">
        <v>5</v>
      </c>
      <c r="X7" s="120">
        <f>ROUND((U7*0.2+V7*0.1+W7*0.7),1)</f>
        <v>5.2</v>
      </c>
      <c r="Y7" s="117">
        <v>5.3</v>
      </c>
      <c r="Z7" s="267">
        <v>4</v>
      </c>
      <c r="AA7" s="119">
        <v>6</v>
      </c>
      <c r="AB7" s="120">
        <f>ROUND((Y7*0.2+Z7*0.1+AA7*0.7),1)</f>
        <v>5.7</v>
      </c>
      <c r="AC7" s="117">
        <v>5</v>
      </c>
      <c r="AD7" s="267">
        <v>5</v>
      </c>
      <c r="AE7" s="119">
        <v>5.5</v>
      </c>
      <c r="AF7" s="120">
        <f>ROUND((AC7*0.2+AD7*0.1+AE7*0.7),1)</f>
        <v>5.4</v>
      </c>
      <c r="AG7" s="117">
        <v>6.5</v>
      </c>
      <c r="AH7" s="267">
        <v>7</v>
      </c>
      <c r="AI7" s="119">
        <f>ROUND((IJ7+IK7)/2,1)</f>
        <v>5.5</v>
      </c>
      <c r="AJ7" s="120">
        <f>ROUND((AG7*0.2+AH7*0.1+AI7*0.7),1)</f>
        <v>5.9</v>
      </c>
      <c r="AK7" s="117">
        <v>6.7</v>
      </c>
      <c r="AL7" s="267">
        <v>5</v>
      </c>
      <c r="AM7" s="119">
        <v>5</v>
      </c>
      <c r="AN7" s="120">
        <f>ROUND((AK7*0.2+AL7*0.1+AM7*0.7),1)</f>
        <v>5.3</v>
      </c>
      <c r="AO7" s="117">
        <v>5.8</v>
      </c>
      <c r="AP7" s="267">
        <v>6</v>
      </c>
      <c r="AQ7" s="119">
        <v>6.5</v>
      </c>
      <c r="AR7" s="120">
        <f>ROUND((AO7*0.2+AP7*0.1+AQ7*0.7),1)</f>
        <v>6.3</v>
      </c>
      <c r="AS7" s="117">
        <v>3.6</v>
      </c>
      <c r="AT7" s="267">
        <v>5</v>
      </c>
      <c r="AU7" s="121">
        <v>4</v>
      </c>
      <c r="AV7" s="120">
        <f>ROUND((AS7*0.2+AT7*0.1+AU7*0.7),1)</f>
        <v>4</v>
      </c>
      <c r="AW7" s="517">
        <v>6.5</v>
      </c>
      <c r="AX7" s="518">
        <v>7</v>
      </c>
      <c r="AY7" s="519">
        <v>7</v>
      </c>
      <c r="AZ7" s="120">
        <f>ROUND((AW7*0.2+AX7*0.1+AY7*0.7),1)</f>
        <v>6.9</v>
      </c>
      <c r="BA7" s="517">
        <v>5</v>
      </c>
      <c r="BB7" s="518">
        <v>6</v>
      </c>
      <c r="BC7" s="519">
        <v>6</v>
      </c>
      <c r="BD7" s="120">
        <f>ROUND((BA7*0.2+BB7*0.1+BC7*0.7),1)</f>
        <v>5.8</v>
      </c>
      <c r="BE7" s="517">
        <v>3</v>
      </c>
      <c r="BF7" s="526">
        <v>5</v>
      </c>
      <c r="BG7" s="519">
        <v>6.5</v>
      </c>
      <c r="BH7" s="120">
        <f>ROUND((BE7*0.2+BF7*0.1+BG7*0.7),1)</f>
        <v>5.7</v>
      </c>
      <c r="BI7" s="122"/>
      <c r="BJ7" s="275"/>
      <c r="BK7" s="181"/>
      <c r="BL7" s="120">
        <f>ROUND((BI7*0.2+BJ7*0.1+BK7*0.7),1)</f>
        <v>0</v>
      </c>
      <c r="BM7" s="122"/>
      <c r="BN7" s="275"/>
      <c r="BO7" s="124">
        <f>ROUND((IM7+IN7)/2,1)</f>
        <v>0</v>
      </c>
      <c r="BP7" s="120">
        <f>ROUND((BM7*0.2+BN7*0.1+BO7*0.7),1)</f>
        <v>0</v>
      </c>
      <c r="BQ7" s="517">
        <v>6</v>
      </c>
      <c r="BR7" s="518">
        <v>7</v>
      </c>
      <c r="BS7" s="519">
        <v>7</v>
      </c>
      <c r="BT7" s="120">
        <f>ROUND((BQ7*0.2+BR7*0.1+BS7*0.7),1)</f>
        <v>6.8</v>
      </c>
      <c r="BU7" s="195">
        <v>5.3</v>
      </c>
      <c r="BV7" s="272">
        <v>6</v>
      </c>
      <c r="BW7" s="121">
        <v>7</v>
      </c>
      <c r="BX7" s="120">
        <f>ROUND((BU7*0.2+BV7*0.1+BW7*0.7),1)</f>
        <v>6.6</v>
      </c>
      <c r="BY7" s="195">
        <v>6</v>
      </c>
      <c r="BZ7" s="272">
        <v>8</v>
      </c>
      <c r="CA7" s="121">
        <v>5</v>
      </c>
      <c r="CB7" s="120">
        <f>ROUND((BY7*0.2+BZ7*0.1+CA7*0.7),1)</f>
        <v>5.5</v>
      </c>
      <c r="CC7" s="117">
        <v>7</v>
      </c>
      <c r="CD7" s="267">
        <v>5</v>
      </c>
      <c r="CE7" s="119">
        <v>7.5</v>
      </c>
      <c r="CF7" s="120">
        <f>ROUND((CC7*0.2+CD7*0.1+CE7*0.7),1)</f>
        <v>7.2</v>
      </c>
      <c r="CG7" s="502">
        <v>4.7</v>
      </c>
      <c r="CH7" s="503">
        <v>4</v>
      </c>
      <c r="CI7" s="504">
        <v>5</v>
      </c>
      <c r="CJ7" s="120">
        <f>ROUND((CG7*0.2+CH7*0.1+CI7*0.7),1)</f>
        <v>4.8</v>
      </c>
      <c r="CK7" s="117">
        <v>6.3</v>
      </c>
      <c r="CL7" s="267">
        <v>5</v>
      </c>
      <c r="CM7" s="238">
        <v>8</v>
      </c>
      <c r="CN7" s="120">
        <f>ROUND((CK7*0.2+CL7*0.1+CM7*0.7),1)</f>
        <v>7.4</v>
      </c>
      <c r="CO7" s="117">
        <v>5.7</v>
      </c>
      <c r="CP7" s="267">
        <v>7</v>
      </c>
      <c r="CQ7" s="238">
        <v>7</v>
      </c>
      <c r="CR7" s="120">
        <f>ROUND((CO7*0.2+CP7*0.1+CQ7*0.7),1)</f>
        <v>6.7</v>
      </c>
      <c r="CS7" s="117">
        <v>5</v>
      </c>
      <c r="CT7" s="267">
        <v>5</v>
      </c>
      <c r="CU7" s="238">
        <v>6.5</v>
      </c>
      <c r="CV7" s="120">
        <f>ROUND((CS7*0.2+CT7*0.1+CU7*0.7),1)</f>
        <v>6.1</v>
      </c>
      <c r="CW7" s="117">
        <v>4.3</v>
      </c>
      <c r="CX7" s="267">
        <v>7</v>
      </c>
      <c r="CY7" s="238">
        <v>4</v>
      </c>
      <c r="CZ7" s="120">
        <f>ROUND((CW7*0.2+CX7*0.1+CY7*0.7),1)</f>
        <v>4.4000000000000004</v>
      </c>
      <c r="DA7" s="117">
        <v>3.3</v>
      </c>
      <c r="DB7" s="267">
        <v>5</v>
      </c>
      <c r="DC7" s="238">
        <v>5</v>
      </c>
      <c r="DD7" s="120">
        <f>ROUND((DA7*0.2+DB7*0.1+DC7*0.7),1)</f>
        <v>4.7</v>
      </c>
      <c r="DE7" s="117">
        <v>4.5</v>
      </c>
      <c r="DF7" s="267">
        <v>5</v>
      </c>
      <c r="DG7" s="119">
        <v>6.5</v>
      </c>
      <c r="DH7" s="120">
        <f>ROUND((DE7*0.2+DF7*0.1+DG7*0.7),1)</f>
        <v>6</v>
      </c>
      <c r="DI7" s="117">
        <v>5</v>
      </c>
      <c r="DJ7" s="267">
        <v>8</v>
      </c>
      <c r="DK7" s="25">
        <f>ROUND((IQ7+((IR7*0.2)+(IS7*0.8)))/2,1)</f>
        <v>6.9</v>
      </c>
      <c r="DL7" s="120">
        <f>ROUND((DI7*0.2+DJ7*0.1+DK7*0.7),1)</f>
        <v>6.6</v>
      </c>
      <c r="DM7" s="117">
        <v>6.3</v>
      </c>
      <c r="DN7" s="267">
        <v>7</v>
      </c>
      <c r="DO7" s="238">
        <v>2</v>
      </c>
      <c r="DP7" s="120">
        <f>ROUND((DM7*0.2+DN7*0.1+DO7*0.7),1)</f>
        <v>3.4</v>
      </c>
      <c r="DQ7" s="117">
        <v>6</v>
      </c>
      <c r="DR7" s="267">
        <v>6</v>
      </c>
      <c r="DS7" s="119">
        <v>6</v>
      </c>
      <c r="DT7" s="120">
        <f>ROUND((DQ7*0.2+DR7*0.1+DS7*0.7),1)</f>
        <v>6</v>
      </c>
      <c r="DU7" s="117">
        <v>4.5</v>
      </c>
      <c r="DV7" s="267">
        <v>5</v>
      </c>
      <c r="DW7" s="119">
        <v>8.5</v>
      </c>
      <c r="DX7" s="120">
        <f>ROUND((DU7*0.2+DV7*0.1+DW7*0.7),1)</f>
        <v>7.4</v>
      </c>
      <c r="DY7" s="517">
        <v>6</v>
      </c>
      <c r="DZ7" s="518">
        <v>5</v>
      </c>
      <c r="EA7" s="519">
        <v>7</v>
      </c>
      <c r="EB7" s="120">
        <f>ROUND((DY7*0.2+DZ7*0.1+EA7*0.7),1)</f>
        <v>6.6</v>
      </c>
      <c r="EC7" s="117">
        <v>4</v>
      </c>
      <c r="ED7" s="267">
        <v>5</v>
      </c>
      <c r="EE7" s="238">
        <v>5</v>
      </c>
      <c r="EF7" s="120">
        <f>ROUND((EC7*0.2+ED7*0.1+EE7*0.7),1)</f>
        <v>4.8</v>
      </c>
      <c r="EG7" s="117">
        <v>5.3</v>
      </c>
      <c r="EH7" s="267">
        <v>4</v>
      </c>
      <c r="EI7" s="238">
        <v>5.5</v>
      </c>
      <c r="EJ7" s="120">
        <f>ROUND((EG7*0.2+EH7*0.1+EI7*0.7),1)</f>
        <v>5.3</v>
      </c>
      <c r="EK7" s="117">
        <v>4.5</v>
      </c>
      <c r="EL7" s="267">
        <v>5</v>
      </c>
      <c r="EM7" s="119">
        <v>5</v>
      </c>
      <c r="EN7" s="120">
        <f>ROUND((EK7*0.2+EL7*0.1+EM7*0.7),1)</f>
        <v>4.9000000000000004</v>
      </c>
      <c r="EO7" s="497"/>
      <c r="EP7" s="498"/>
      <c r="EQ7" s="499"/>
      <c r="ER7" s="120">
        <f>ROUND((EO7*0.2+EP7*0.1+EQ7*0.7),1)</f>
        <v>0</v>
      </c>
      <c r="ES7" s="120">
        <v>6</v>
      </c>
      <c r="ET7" s="120"/>
      <c r="EU7" s="125">
        <f t="shared" ref="EU7:EU38" si="4">ROUND((SUMPRODUCT($E$6:$ET$6,E7:ET7)/SUM($E$6:$ET$6)),2)</f>
        <v>4.87</v>
      </c>
      <c r="EV7" s="126" t="str">
        <f>IF(AND(8.5&lt;=H7,H7&lt;=10),"A",IF(AND(7&lt;=H7,H7&lt;=8.4),"B",IF(AND(5.5&lt;=H7,H7&lt;=6.9),"C",IF(AND(4&lt;=H7,H7&lt;=5.4),"D",IF(H7=0,"X","F")))))</f>
        <v>C</v>
      </c>
      <c r="EW7" s="10">
        <f t="shared" ref="EW7:EW16" si="5">IF(AND(8.5&lt;=H7,H7&lt;=10),4,IF(AND(7&lt;=H7,H7&lt;=8.4),3,IF(AND(5.5&lt;=H7,H7&lt;=6.9),2,IF(AND(4&lt;=H7,H7&lt;=5.4),1,0))))</f>
        <v>2</v>
      </c>
      <c r="EX7" s="126" t="str">
        <f>IF(AND(8.5&lt;=L7,L7&lt;=10),"A",IF(AND(7&lt;=L7,L7&lt;=8.4),"B",IF(AND(5.5&lt;=L7,L7&lt;=6.9),"C",IF(AND(4&lt;=L7,L7&lt;=5.4),"D",IF(L7=0,"X","F")))))</f>
        <v>C</v>
      </c>
      <c r="EY7" s="10">
        <f t="shared" ref="EY7:EY16" si="6">IF(AND(8.5&lt;=L7,L7&lt;=10),4,IF(AND(7&lt;=L7,L7&lt;=8.4),3,IF(AND(5.5&lt;=L7,L7&lt;=6.9),2,IF(AND(4&lt;=L7,L7&lt;=5.4),1,0))))</f>
        <v>2</v>
      </c>
      <c r="EZ7" s="126" t="str">
        <f>IF(AND(8.5&lt;=P7,P7&lt;=10),"A",IF(AND(7&lt;=P7,P7&lt;=8.4),"B",IF(AND(5.5&lt;=P7,P7&lt;=6.9),"C",IF(AND(4&lt;=P7,P7&lt;=5.4),"D",IF(P7=0,"X","F")))))</f>
        <v>D</v>
      </c>
      <c r="FA7" s="10">
        <f t="shared" ref="FA7:FA16" si="7">IF(AND(8.5&lt;=P7,P7&lt;=10),4,IF(AND(7&lt;=P7,P7&lt;=8.4),3,IF(AND(5.5&lt;=P7,P7&lt;=6.9),2,IF(AND(4&lt;=P7,P7&lt;=5.4),1,0))))</f>
        <v>1</v>
      </c>
      <c r="FB7" s="126" t="str">
        <f>IF(AND(8.5&lt;=T7,T7&lt;=10),"A",IF(AND(7&lt;=T7,T7&lt;=8.4),"B",IF(AND(5.5&lt;=T7,T7&lt;=6.9),"C",IF(AND(4&lt;=T7,T7&lt;=5.4),"D",IF(T7=0,"X","F")))))</f>
        <v>C</v>
      </c>
      <c r="FC7" s="10">
        <f t="shared" ref="FC7:FC32" si="8">IF(AND(8.5&lt;=T7,T7&lt;=10),4,IF(AND(7&lt;=T7,T7&lt;=8.4),3,IF(AND(5.5&lt;=T7,T7&lt;=6.9),2,IF(AND(4&lt;=T7,T7&lt;=5.4),1,0))))</f>
        <v>2</v>
      </c>
      <c r="FD7" s="218" t="str">
        <f>IF(AND(8.5&lt;=X7,X7&lt;=10),"A",IF(AND(7&lt;=X7,X7&lt;=8.4),"B",IF(AND(5.5&lt;=X7,X7&lt;=6.9),"C",IF(AND(4&lt;=X7,X7&lt;=5.4),"D",IF(X7=0,"X","F")))))</f>
        <v>D</v>
      </c>
      <c r="FE7" s="217">
        <f>IF(AND(8.5&lt;=X7,X7&lt;=10),4,IF(AND(7&lt;=X7,X7&lt;=8.4),3,IF(AND(5.5&lt;=X7,X7&lt;=6.9),2,IF(AND(4&lt;=X7,X7&lt;=5.4),1,0))))</f>
        <v>1</v>
      </c>
      <c r="FF7" s="218" t="str">
        <f>IF(AND(8.5&lt;=AB7,AB7&lt;=10),"A",IF(AND(7&lt;=AB7,AB7&lt;=8.4),"B",IF(AND(5.5&lt;=AB7,AB7&lt;=6.9),"C",IF(AND(4&lt;=AB7,AB7&lt;=5.4),"D",IF(AB7=0,"X","F")))))</f>
        <v>C</v>
      </c>
      <c r="FG7" s="217">
        <f>IF(AND(8.5&lt;=AB7,AB7&lt;=10),4,IF(AND(7&lt;=AB7,AB7&lt;=8.4),3,IF(AND(5.5&lt;=AB7,AB7&lt;=6.9),2,IF(AND(4&lt;=AB7,AB7&lt;=5.4),1,0))))</f>
        <v>2</v>
      </c>
      <c r="FH7" s="218" t="str">
        <f>IF(AND(8.5&lt;=AF7,AF7&lt;=10),"A",IF(AND(7&lt;=AF7,AF7&lt;=8.4),"B",IF(AND(5.5&lt;=AF7,AF7&lt;=6.9),"C",IF(AND(4&lt;=AF7,AF7&lt;=5.4),"D",IF(AF7=0,"X","F")))))</f>
        <v>D</v>
      </c>
      <c r="FI7" s="217">
        <f>IF(AND(8.5&lt;=AF7,AF7&lt;=10),4,IF(AND(7&lt;=AF7,AF7&lt;=8.4),3,IF(AND(5.5&lt;=AF7,AF7&lt;=6.9),2,IF(AND(4&lt;=AF7,AF7&lt;=5.4),1,0))))</f>
        <v>1</v>
      </c>
      <c r="FJ7" s="218" t="str">
        <f>IF(AND(8.5&lt;=AJ7,AJ7&lt;=10),"A",IF(AND(7&lt;=AJ7,AJ7&lt;=8.4),"B",IF(AND(5.5&lt;=AJ7,AJ7&lt;=6.9),"C",IF(AND(4&lt;=AJ7,AJ7&lt;=5.4),"D",IF(AJ7=0,"X","F")))))</f>
        <v>C</v>
      </c>
      <c r="FK7" s="217">
        <f>IF(AND(8.5&lt;=AJ7,AJ7&lt;=10),4,IF(AND(7&lt;=AJ7,AJ7&lt;=8.4),3,IF(AND(5.5&lt;=AJ7,AJ7&lt;=6.9),2,IF(AND(4&lt;=AJ7,AJ7&lt;=5.4),1,0))))</f>
        <v>2</v>
      </c>
      <c r="FL7" s="218" t="str">
        <f>IF(AND(8.5&lt;=AN7,AN7&lt;=10),"A",IF(AND(7&lt;=AN7,AN7&lt;=8.4),"B",IF(AND(5.5&lt;=AN7,AN7&lt;=6.9),"C",IF(AND(4&lt;=AN7,AN7&lt;=5.4),"D",IF(AN7=0,"X","F")))))</f>
        <v>D</v>
      </c>
      <c r="FM7" s="217">
        <f>IF(AND(8.5&lt;=AN7,AN7&lt;=10),4,IF(AND(7&lt;=AN7,AN7&lt;=8.4),3,IF(AND(5.5&lt;=AN7,AN7&lt;=6.9),2,IF(AND(4&lt;=AN7,AN7&lt;=5.4),1,0))))</f>
        <v>1</v>
      </c>
      <c r="FN7" s="218" t="str">
        <f>IF(AND(8.5&lt;=AR7,AR7&lt;=10),"A",IF(AND(7&lt;=AR7,AR7&lt;=8.4),"B",IF(AND(5.5&lt;=AR7,AR7&lt;=6.9),"C",IF(AND(4&lt;=AR7,AR7&lt;=5.4),"D",IF(AR7=0,"X","F")))))</f>
        <v>C</v>
      </c>
      <c r="FO7" s="217">
        <f>IF(AND(8.5&lt;=AR7,AR7&lt;=10),4,IF(AND(7&lt;=AR7,AR7&lt;=8.4),3,IF(AND(5.5&lt;=AR7,AR7&lt;=6.9),2,IF(AND(4&lt;=AR7,AR7&lt;=5.4),1,0))))</f>
        <v>2</v>
      </c>
      <c r="FP7" s="218" t="str">
        <f>IF(AND(8.5&lt;=AV7,AV7&lt;=10),"A",IF(AND(7&lt;=AV7,AV7&lt;=8.4),"B",IF(AND(5.5&lt;=AV7,AV7&lt;=6.9),"C",IF(AND(4&lt;=AV7,AV7&lt;=5.4),"D",IF(AV7=0,"X","F")))))</f>
        <v>D</v>
      </c>
      <c r="FQ7" s="217">
        <f>IF(AND(8.5&lt;=AV7,AV7&lt;=10),4,IF(AND(7&lt;=AV7,AV7&lt;=8.4),3,IF(AND(5.5&lt;=AV7,AV7&lt;=6.9),2,IF(AND(4&lt;=AV7,AV7&lt;=5.4),1,0))))</f>
        <v>1</v>
      </c>
      <c r="FR7" s="218" t="str">
        <f>IF(AND(8.5&lt;=AZ7,AZ7&lt;=10),"A",IF(AND(7&lt;=AZ7,AZ7&lt;=8.4),"B",IF(AND(5.5&lt;=AZ7,AZ7&lt;=6.9),"C",IF(AND(4&lt;=AZ7,AZ7&lt;=5.4),"D",IF(AZ7=0,"X","F")))))</f>
        <v>C</v>
      </c>
      <c r="FS7" s="217">
        <f>IF(AND(8.5&lt;=AZ7,AZ7&lt;=10),4,IF(AND(7&lt;=AZ7,AZ7&lt;=8.4),3,IF(AND(5.5&lt;=AZ7,AZ7&lt;=6.9),2,IF(AND(4&lt;=AZ7,AZ7&lt;=5.4),1,0))))</f>
        <v>2</v>
      </c>
      <c r="FT7" s="126" t="str">
        <f>IF(AND(8.5&lt;=BD7,BD7&lt;=10),"A",IF(AND(7&lt;=BD7,BD7&lt;=8.4),"B",IF(AND(5.5&lt;=BD7,BD7&lt;=6.9),"C",IF(AND(4&lt;=BD7,BD7&lt;=5.4),"D",IF(BD7=0,"X","F")))))</f>
        <v>C</v>
      </c>
      <c r="FU7" s="10">
        <f>IF(AND(8.5&lt;=BD7,BD7&lt;=10),4,IF(AND(7&lt;=BD7,BD7&lt;=8.4),3,IF(AND(5.5&lt;=BD7,BD7&lt;=6.9),2,IF(AND(4&lt;=BD7,BD7&lt;=5.4),1,0))))</f>
        <v>2</v>
      </c>
      <c r="FV7" s="126" t="str">
        <f>IF(AND(8.5&lt;=BH7,BH7&lt;=10),"A",IF(AND(7&lt;=BH7,BH7&lt;=8.4),"B",IF(AND(5.5&lt;=BH7,BH7&lt;=6.9),"C",IF(AND(4&lt;=BH7,BH7&lt;=5.4),"D",IF(BH7=0,"X","F")))))</f>
        <v>C</v>
      </c>
      <c r="FW7" s="10">
        <f>IF(AND(8.5&lt;=BH7,BH7&lt;=10),4,IF(AND(7&lt;=BH7,BH7&lt;=8.4),3,IF(AND(5.5&lt;=BH7,BH7&lt;=6.9),2,IF(AND(4&lt;=BH7,BH7&lt;=5.4),1,0))))</f>
        <v>2</v>
      </c>
      <c r="FX7" s="126" t="str">
        <f>IF(AND(8.5&lt;=BL7,BL7&lt;=10),"A",IF(AND(7&lt;=BL7,BL7&lt;=8.4),"B",IF(AND(5.5&lt;=BL7,BL7&lt;=6.9),"C",IF(AND(4&lt;=BL7,BL7&lt;=5.4),"D",IF(BL7=0,"X","F")))))</f>
        <v>X</v>
      </c>
      <c r="FY7" s="10">
        <f>IF(AND(8.5&lt;=BL7,BL7&lt;=10),4,IF(AND(7&lt;=BL7,BL7&lt;=8.4),3,IF(AND(5.5&lt;=BL7,BL7&lt;=6.9),2,IF(AND(4&lt;=BL7,BL7&lt;=5.4),1,0))))</f>
        <v>0</v>
      </c>
      <c r="FZ7" s="126" t="str">
        <f>IF(AND(8.5&lt;=BP7,BP7&lt;=10),"A",IF(AND(7&lt;=BP7,BP7&lt;=8.4),"B",IF(AND(5.5&lt;=BP7,BP7&lt;=6.9),"C",IF(AND(4&lt;=BP7,BP7&lt;=5.4),"D",IF(BP7=0,"X","F")))))</f>
        <v>X</v>
      </c>
      <c r="GA7" s="10">
        <f>IF(AND(8.5&lt;=BP7,BP7&lt;=10),4,IF(AND(7&lt;=BP7,BP7&lt;=8.4),3,IF(AND(5.5&lt;=BP7,BP7&lt;=6.9),2,IF(AND(4&lt;=BP7,BP7&lt;=5.4),1,0))))</f>
        <v>0</v>
      </c>
      <c r="GB7" s="126" t="str">
        <f>IF(AND(8.5&lt;=BT7,BT7&lt;=10),"A",IF(AND(7&lt;=BT7,BT7&lt;=8.4),"B",IF(AND(5.5&lt;=BT7,BT7&lt;=6.9),"C",IF(AND(4&lt;=BT7,BT7&lt;=5.4),"D",IF(BT7=0,"X","F")))))</f>
        <v>C</v>
      </c>
      <c r="GC7" s="10">
        <f>IF(AND(8.5&lt;=BT7,BT7&lt;=10),4,IF(AND(7&lt;=BT7,BT7&lt;=8.4),3,IF(AND(5.5&lt;=BT7,BT7&lt;=6.9),2,IF(AND(4&lt;=BT7,BT7&lt;=5.4),1,0))))</f>
        <v>2</v>
      </c>
      <c r="GD7" s="126" t="str">
        <f>IF(AND(8.5&lt;=BX7,BX7&lt;=10),"A",IF(AND(7&lt;=BX7,BX7&lt;=8.4),"B",IF(AND(5.5&lt;=BX7,BX7&lt;=6.9),"C",IF(AND(4&lt;=BX7,BX7&lt;=5.4),"D",IF(BX7=0,"X","F")))))</f>
        <v>C</v>
      </c>
      <c r="GE7" s="10">
        <f>IF(AND(8.5&lt;=BX7,BX7&lt;=10),4,IF(AND(7&lt;=BX7,BX7&lt;=8.4),3,IF(AND(5.5&lt;=BX7,BX7&lt;=6.9),2,IF(AND(4&lt;=BX7,BX7&lt;=5.4),1,0))))</f>
        <v>2</v>
      </c>
      <c r="GF7" s="126" t="str">
        <f>IF(AND(8.5&lt;=CB7,CB7&lt;=10),"A",IF(AND(7&lt;=CB7,CB7&lt;=8.4),"B",IF(AND(5.5&lt;=CB7,CB7&lt;=6.9),"C",IF(AND(4&lt;=CB7,CB7&lt;=5.4),"D",IF(CB7=0,"X","F")))))</f>
        <v>C</v>
      </c>
      <c r="GG7" s="10">
        <f>IF(AND(8.5&lt;=CB7,CB7&lt;=10),4,IF(AND(7&lt;=CB7,CB7&lt;=8.4),3,IF(AND(5.5&lt;=CB7,CB7&lt;=6.9),2,IF(AND(4&lt;=CB7,CB7&lt;=5.4),1,0))))</f>
        <v>2</v>
      </c>
      <c r="GH7" s="218" t="str">
        <f>IF(AND(8.5&lt;=CF7,CF7&lt;=10),"A",IF(AND(7&lt;=CF7,CF7&lt;=8.4),"B",IF(AND(5.5&lt;=CF7,CF7&lt;=6.9),"C",IF(AND(4&lt;=CF7,CF7&lt;=5.4),"D",IF(CF7=0,"X","F")))))</f>
        <v>B</v>
      </c>
      <c r="GI7" s="217">
        <f>IF(AND(8.5&lt;=CF7,CF7&lt;=10),4,IF(AND(7&lt;=CF7,CF7&lt;=8.4),3,IF(AND(5.5&lt;=CF7,CF7&lt;=6.9),2,IF(AND(4&lt;=CF7,CF7&lt;=5.4),1,0))))</f>
        <v>3</v>
      </c>
      <c r="GJ7" s="218" t="str">
        <f>IF(AND(8.5&lt;=CJ7,CJ7&lt;=10),"A",IF(AND(7&lt;=CJ7,CJ7&lt;=8.4),"B",IF(AND(5.5&lt;=CJ7,CJ7&lt;=6.9),"C",IF(AND(4&lt;=CJ7,CJ7&lt;=5.4),"D",IF(CJ7=0,"X","F")))))</f>
        <v>D</v>
      </c>
      <c r="GK7" s="217">
        <f>IF(AND(8.5&lt;=CJ7,CJ7&lt;=10),4,IF(AND(7&lt;=CJ7,CJ7&lt;=8.4),3,IF(AND(5.5&lt;=CJ7,CJ7&lt;=6.9),2,IF(AND(4&lt;=CJ7,CJ7&lt;=5.4),1,0))))</f>
        <v>1</v>
      </c>
      <c r="GL7" s="218" t="str">
        <f>IF(AND(8.5&lt;=CN7,CN7&lt;=10),"A",IF(AND(7&lt;=CN7,CN7&lt;=8.4),"B",IF(AND(5.5&lt;=CN7,CN7&lt;=6.9),"C",IF(AND(4&lt;=CN7,CN7&lt;=5.4),"D",IF(CN7=0,"X","F")))))</f>
        <v>B</v>
      </c>
      <c r="GM7" s="217">
        <f>IF(AND(8.5&lt;=CN7,CN7&lt;=10),4,IF(AND(7&lt;=CN7,CN7&lt;=8.4),3,IF(AND(5.5&lt;=CN7,CN7&lt;=6.9),2,IF(AND(4&lt;=CN7,CN7&lt;=5.4),1,0))))</f>
        <v>3</v>
      </c>
      <c r="GN7" s="218" t="str">
        <f>IF(AND(8.5&lt;=CR7,CR7&lt;=10),"A",IF(AND(7&lt;=CR7,CR7&lt;=8.4),"B",IF(AND(5.5&lt;=CR7,CR7&lt;=6.9),"C",IF(AND(4&lt;=CR7,CR7&lt;=5.4),"D",IF(CR7=0,"X","F")))))</f>
        <v>C</v>
      </c>
      <c r="GO7" s="217">
        <f>IF(AND(8.5&lt;=CR7,CR7&lt;=10),4,IF(AND(7&lt;=CR7,CR7&lt;=8.4),3,IF(AND(5.5&lt;=CR7,CR7&lt;=6.9),2,IF(AND(4&lt;=CR7,CR7&lt;=5.4),1,0))))</f>
        <v>2</v>
      </c>
      <c r="GP7" s="218" t="str">
        <f>IF(AND(8.5&lt;=CV7,CV7&lt;=10),"A",IF(AND(7&lt;=CV7,CV7&lt;=8.4),"B",IF(AND(5.5&lt;=CV7,CV7&lt;=6.9),"C",IF(AND(4&lt;=CV7,CV7&lt;=5.4),"D",IF(CV7=0,"X","F")))))</f>
        <v>C</v>
      </c>
      <c r="GQ7" s="217">
        <f>IF(AND(8.5&lt;=CV7,CV7&lt;=10),4,IF(AND(7&lt;=CV7,CV7&lt;=8.4),3,IF(AND(5.5&lt;=CV7,CV7&lt;=6.9),2,IF(AND(4&lt;=CV7,CV7&lt;=5.4),1,0))))</f>
        <v>2</v>
      </c>
      <c r="GR7" s="218" t="str">
        <f>IF(AND(8.5&lt;=CZ7,CZ7&lt;=10),"A",IF(AND(7&lt;=CZ7,CZ7&lt;=8.4),"B",IF(AND(5.5&lt;=CZ7,CZ7&lt;=6.9),"C",IF(AND(4&lt;=CZ7,CZ7&lt;=5.4),"D",IF(CZ7=0,"X","F")))))</f>
        <v>D</v>
      </c>
      <c r="GS7" s="217">
        <f>IF(AND(8.5&lt;=CZ7,CZ7&lt;=10),4,IF(AND(7&lt;=CZ7,CZ7&lt;=8.4),3,IF(AND(5.5&lt;=CZ7,CZ7&lt;=6.9),2,IF(AND(4&lt;=CZ7,CZ7&lt;=5.4),1,0))))</f>
        <v>1</v>
      </c>
      <c r="GT7" s="218" t="str">
        <f>IF(AND(8.5&lt;=DD7,DD7&lt;=10),"A",IF(AND(7&lt;=DD7,DD7&lt;=8.4),"B",IF(AND(5.5&lt;=DD7,DD7&lt;=6.9),"C",IF(AND(4&lt;=DD7,DD7&lt;=5.4),"D",IF(DD7=0,"X","F")))))</f>
        <v>D</v>
      </c>
      <c r="GU7" s="217">
        <f>IF(AND(8.5&lt;=DD7,DD7&lt;=10),4,IF(AND(7&lt;=DD7,DD7&lt;=8.4),3,IF(AND(5.5&lt;=DD7,DD7&lt;=6.9),2,IF(AND(4&lt;=DD7,DD7&lt;=5.4),1,0))))</f>
        <v>1</v>
      </c>
      <c r="GV7" s="218" t="str">
        <f>IF(AND(8.5&lt;=DH7,DH7&lt;=10),"A",IF(AND(7&lt;=DH7,DH7&lt;=8.4),"B",IF(AND(5.5&lt;=DH7,DH7&lt;=6.9),"C",IF(AND(4&lt;=DH7,DH7&lt;=5.4),"D",IF(DH7=0,"X","F")))))</f>
        <v>C</v>
      </c>
      <c r="GW7" s="217">
        <f>IF(AND(8.5&lt;=DH7,DH7&lt;=10),4,IF(AND(7&lt;=DH7,DH7&lt;=8.4),3,IF(AND(5.5&lt;=DH7,DH7&lt;=6.9),2,IF(AND(4&lt;=DH7,DH7&lt;=5.4),1,0))))</f>
        <v>2</v>
      </c>
      <c r="GX7" s="218" t="str">
        <f>IF(AND(8.5&lt;=DL7,DL7&lt;=10),"A",IF(AND(7&lt;=DL7,DL7&lt;=8.4),"B",IF(AND(5.5&lt;=DL7,DL7&lt;=6.9),"C",IF(AND(4&lt;=DL7,DL7&lt;=5.4),"D",IF(DL7=0,"X","F")))))</f>
        <v>C</v>
      </c>
      <c r="GY7" s="217">
        <f>IF(AND(8.5&lt;=DL7,DL7&lt;=10),4,IF(AND(7&lt;=DL7,DL7&lt;=8.4),3,IF(AND(5.5&lt;=DL7,DL7&lt;=6.9),2,IF(AND(4&lt;=DL7,DL7&lt;=5.4),1,0))))</f>
        <v>2</v>
      </c>
      <c r="GZ7" s="126" t="str">
        <f>IF(AND(8.5&lt;=DP7,DP7&lt;=10),"A",IF(AND(7&lt;=DP7,DP7&lt;=8.4),"B",IF(AND(5.5&lt;=DP7,DP7&lt;=6.9),"C",IF(AND(4&lt;=DP7,DP7&lt;=5.4),"D",IF(DP7=0,"X","F")))))</f>
        <v>F</v>
      </c>
      <c r="HA7" s="10">
        <f>IF(AND(8.5&lt;=DP7,DP7&lt;=10),4,IF(AND(7&lt;=DP7,DP7&lt;=8.4),3,IF(AND(5.5&lt;=DP7,DP7&lt;=6.9),2,IF(AND(4&lt;=DP7,DP7&lt;=5.4),1,0))))</f>
        <v>0</v>
      </c>
      <c r="HB7" s="126" t="str">
        <f>IF(AND(8.5&lt;=DT7,DT7&lt;=10),"A",IF(AND(7&lt;=DT7,DT7&lt;=8.4),"B",IF(AND(5.5&lt;=DT7,DT7&lt;=6.9),"C",IF(AND(4&lt;=DT7,DT7&lt;=5.4),"D",IF(DT7=0,"X","F")))))</f>
        <v>C</v>
      </c>
      <c r="HC7" s="10">
        <f>IF(AND(8.5&lt;=DT7,DT7&lt;=10),4,IF(AND(7&lt;=DT7,DT7&lt;=8.4),3,IF(AND(5.5&lt;=DT7,DT7&lt;=6.9),2,IF(AND(4&lt;=DT7,DT7&lt;=5.4),1,0))))</f>
        <v>2</v>
      </c>
      <c r="HD7" s="126" t="str">
        <f>IF(AND(8.5&lt;=DX7,DX7&lt;=10),"A",IF(AND(7&lt;=DX7,DX7&lt;=8.4),"B",IF(AND(5.5&lt;=DX7,DX7&lt;=6.9),"C",IF(AND(4&lt;=DX7,DX7&lt;=5.4),"D",IF(DX7=0,"X","F")))))</f>
        <v>B</v>
      </c>
      <c r="HE7" s="10">
        <f>IF(AND(8.5&lt;=DX7,DX7&lt;=10),4,IF(AND(7&lt;=DX7,DX7&lt;=8.4),3,IF(AND(5.5&lt;=DX7,DX7&lt;=6.9),2,IF(AND(4&lt;=DX7,DX7&lt;=5.4),1,0))))</f>
        <v>3</v>
      </c>
      <c r="HF7" s="126" t="str">
        <f>IF(AND(8.5&lt;=EB7,EB7&lt;=10),"A",IF(AND(7&lt;=EB7,EB7&lt;=8.4),"B",IF(AND(5.5&lt;=EB7,EB7&lt;=6.9),"C",IF(AND(4&lt;=EB7,EB7&lt;=5.4),"D",IF(EB7=0,"X","F")))))</f>
        <v>C</v>
      </c>
      <c r="HG7" s="10">
        <f>IF(AND(8.5&lt;=EB7,EB7&lt;=10),4,IF(AND(7&lt;=EB7,EB7&lt;=8.4),3,IF(AND(5.5&lt;=EB7,EB7&lt;=6.9),2,IF(AND(4&lt;=EB7,EB7&lt;=5.4),1,0))))</f>
        <v>2</v>
      </c>
      <c r="HH7" s="126" t="str">
        <f>IF(AND(8.5&lt;=EF7,EF7&lt;=10),"A",IF(AND(7&lt;=EF7,EF7&lt;=8.4),"B",IF(AND(5.5&lt;=EF7,EF7&lt;=6.9),"C",IF(AND(4&lt;=EF7,EF7&lt;=5.4),"D",IF(EF7=0,"X","F")))))</f>
        <v>D</v>
      </c>
      <c r="HI7" s="10">
        <f>IF(AND(8.5&lt;=EF7,EF7&lt;=10),4,IF(AND(7&lt;=EF7,EF7&lt;=8.4),3,IF(AND(5.5&lt;=EF7,EF7&lt;=6.9),2,IF(AND(4&lt;=EF7,EF7&lt;=5.4),1,0))))</f>
        <v>1</v>
      </c>
      <c r="HJ7" s="126" t="str">
        <f>IF(AND(8.5&lt;=EJ7,EJ7&lt;=10),"A",IF(AND(7&lt;=EJ7,EJ7&lt;=8.4),"B",IF(AND(5.5&lt;=EJ7,EJ7&lt;=6.9),"C",IF(AND(4&lt;=EJ7,EJ7&lt;=5.4),"D",IF(EJ7=0,"X","F")))))</f>
        <v>D</v>
      </c>
      <c r="HK7" s="10">
        <f>IF(AND(8.5&lt;=EJ7,EJ7&lt;=10),4,IF(AND(7&lt;=EJ7,EJ7&lt;=8.4),3,IF(AND(5.5&lt;=EJ7,EJ7&lt;=6.9),2,IF(AND(4&lt;=EJ7,EJ7&lt;=5.4),1,0))))</f>
        <v>1</v>
      </c>
      <c r="HL7" s="126" t="str">
        <f>IF(AND(8.5&lt;=EN7,EN7&lt;=10),"A",IF(AND(7&lt;=EN7,EN7&lt;=8.4),"B",IF(AND(5.5&lt;=EN7,EN7&lt;=6.9),"C",IF(AND(4&lt;=EN7,EN7&lt;=5.4),"D",IF(EN7=0,"X","F")))))</f>
        <v>D</v>
      </c>
      <c r="HM7" s="10">
        <f>IF(AND(8.5&lt;=EN7,EN7&lt;=10),4,IF(AND(7&lt;=EN7,EN7&lt;=8.4),3,IF(AND(5.5&lt;=EN7,EN7&lt;=6.9),2,IF(AND(4&lt;=EN7,EN7&lt;=5.4),1,0))))</f>
        <v>1</v>
      </c>
      <c r="HN7" s="126" t="str">
        <f>IF(AND(8.5&lt;=ER7,ER7&lt;=10),"A",IF(AND(7&lt;=ER7,ER7&lt;=8.4),"B",IF(AND(5.5&lt;=ER7,ER7&lt;=6.9),"C",IF(AND(4&lt;=ER7,ER7&lt;=5.4),"D",IF(ER7=0,"X","F")))))</f>
        <v>X</v>
      </c>
      <c r="HO7" s="10">
        <f>IF(AND(8.5&lt;=ER7,ER7&lt;=10),4,IF(AND(7&lt;=ER7,ER7&lt;=8.4),3,IF(AND(5.5&lt;=ER7,ER7&lt;=6.9),2,IF(AND(4&lt;=ER7,ER7&lt;=5.4),1,0))))</f>
        <v>0</v>
      </c>
      <c r="HP7" s="126" t="str">
        <f>IF(AND(8.5&lt;=ES7,ES7&lt;=10),"A",IF(AND(7&lt;=ES7,ES7&lt;=8.4),"B",IF(AND(5.5&lt;=ES7,ES7&lt;=6.9),"C",IF(AND(4&lt;=ES7,ES7&lt;=5.4),"D",IF(ES7=0,"X","F")))))</f>
        <v>C</v>
      </c>
      <c r="HQ7" s="10">
        <f>IF(AND(8.5&lt;=ES7,ES7&lt;=10),4,IF(AND(7&lt;=ES7,ES7&lt;=8.4),3,IF(AND(5.5&lt;=ES7,ES7&lt;=6.9),2,IF(AND(4&lt;=ES7,ES7&lt;=5.4),1,0))))</f>
        <v>2</v>
      </c>
      <c r="HR7" s="126" t="str">
        <f>IF(AND(8.5&lt;=ET7,ET7&lt;=10),"A",IF(AND(7&lt;=ET7,ET7&lt;=8.4),"B",IF(AND(5.5&lt;=ET7,ET7&lt;=6.9),"C",IF(AND(4&lt;=ET7,ET7&lt;=5.4),"D",IF(ET7=0,"X","F")))))</f>
        <v>X</v>
      </c>
      <c r="HS7" s="10">
        <f>IF(AND(8.5&lt;=ET7,ET7&lt;=10),4,IF(AND(7&lt;=ET7,ET7&lt;=8.4),3,IF(AND(5.5&lt;=ET7,ET7&lt;=6.9),2,IF(AND(4&lt;=ET7,ET7&lt;=5.4),1,0))))</f>
        <v>0</v>
      </c>
      <c r="HT7" s="72">
        <f t="shared" ref="HT7:HT38" si="9">ROUND((SUMPRODUCT($EV$6:$FC$6,EV7:FC7)/SUM($EV$6:$FC$6)),2)</f>
        <v>1.75</v>
      </c>
      <c r="HU7" s="72">
        <f t="shared" ref="HU7:HU38" si="10">ROUND((SUMPRODUCT($FD$6:$FQ$6,FD7:FQ7)/SUM($FD$6:$FQ$6)),2)</f>
        <v>1.4</v>
      </c>
      <c r="HV7" s="72">
        <f t="shared" ref="HV7:HV38" si="11">ROUND((SUMPRODUCT($FT$6:$GG$6,FT7:GG7)/SUM($FT$6:$GG$6)),2)</f>
        <v>1.33</v>
      </c>
      <c r="HW7" s="72">
        <f t="shared" ref="HW7:HW38" si="12">ROUND((SUMPRODUCT($GH$6:$GY$6,GH7:GY7)/SUM($GH$6:$GY$6)),2)</f>
        <v>1.79</v>
      </c>
      <c r="HX7" s="72">
        <f>ROUND((SUMPRODUCT($GZ$6:$HM$6,GZ7:HM7)/SUM($GZ$6:$HM$6)),2)</f>
        <v>1.33</v>
      </c>
      <c r="HY7" s="72">
        <f>ROUND((SUMPRODUCT($HN$6:$HS$6,HN7:HS7)/(SUM($HN$6:$HS$6)-5)),2)</f>
        <v>0.8</v>
      </c>
      <c r="HZ7" s="73">
        <f>SUMIF(EV7:HS7,$ID$2,$EV$6:$HS$6)</f>
        <v>78</v>
      </c>
      <c r="IA7" s="72">
        <f>ROUND((SUMPRODUCT($EV$6:$HS$6,EV7:HS7)/HZ7),2)</f>
        <v>1.71</v>
      </c>
      <c r="IB7" s="73" t="str">
        <f t="shared" ref="IB7:IB44" si="13">IF(AND(3.6&lt;=IA7,IA7&lt;=4),"XuÊt s¾c",IF(AND(3.2&lt;=IA7,IA7&lt;=3.59),"Giái",IF(AND(2.5&lt;=IA7,IA7&lt;=3.19),"Kh¸",IF(AND(2&lt;=IA7,IA7&lt;=2.49),"Trung b×nh",IF(AND(1&lt;=IA7,IA7&lt;=1.99),"Trung b×nh yÕu","KÐm")))))</f>
        <v>Trung b×nh yÕu</v>
      </c>
      <c r="IC7" s="540">
        <f>ROUND((SUMPRODUCT($HT$6:$HY$6,HT7:HY7)/HZ7),2)</f>
        <v>1.7</v>
      </c>
      <c r="IE7" s="5"/>
      <c r="IJ7" s="3">
        <v>5</v>
      </c>
      <c r="IK7" s="3">
        <v>6</v>
      </c>
      <c r="IM7" s="3">
        <v>0</v>
      </c>
      <c r="IN7" s="3">
        <v>0</v>
      </c>
      <c r="IQ7" s="3">
        <v>6</v>
      </c>
      <c r="IR7" s="3">
        <v>5.3</v>
      </c>
      <c r="IS7" s="3">
        <v>8.5</v>
      </c>
    </row>
    <row r="8" spans="1:253" ht="22.5" customHeight="1" x14ac:dyDescent="0.25">
      <c r="A8" s="12">
        <v>2</v>
      </c>
      <c r="B8" s="17" t="s">
        <v>27</v>
      </c>
      <c r="C8" s="59" t="s">
        <v>28</v>
      </c>
      <c r="D8" s="16">
        <v>36059</v>
      </c>
      <c r="E8" s="23">
        <v>7</v>
      </c>
      <c r="F8" s="194">
        <v>8</v>
      </c>
      <c r="G8" s="25">
        <v>6</v>
      </c>
      <c r="H8" s="7">
        <f t="shared" si="0"/>
        <v>6.4</v>
      </c>
      <c r="I8" s="23">
        <v>8</v>
      </c>
      <c r="J8" s="194">
        <v>8</v>
      </c>
      <c r="K8" s="25">
        <v>9</v>
      </c>
      <c r="L8" s="7">
        <f t="shared" si="1"/>
        <v>8.6999999999999993</v>
      </c>
      <c r="M8" s="23">
        <v>8.5</v>
      </c>
      <c r="N8" s="194">
        <v>9</v>
      </c>
      <c r="O8" s="25">
        <v>7</v>
      </c>
      <c r="P8" s="7">
        <f t="shared" si="2"/>
        <v>7.5</v>
      </c>
      <c r="Q8" s="23">
        <v>6.5</v>
      </c>
      <c r="R8" s="194">
        <v>8</v>
      </c>
      <c r="S8" s="25">
        <v>7</v>
      </c>
      <c r="T8" s="7">
        <f t="shared" si="3"/>
        <v>7</v>
      </c>
      <c r="U8" s="23">
        <v>6.7</v>
      </c>
      <c r="V8" s="194">
        <v>9</v>
      </c>
      <c r="W8" s="25">
        <v>6</v>
      </c>
      <c r="X8" s="7">
        <f t="shared" ref="X8:X44" si="14">ROUND((U8*0.2+V8*0.1+W8*0.7),1)</f>
        <v>6.4</v>
      </c>
      <c r="Y8" s="23">
        <v>6.7</v>
      </c>
      <c r="Z8" s="194">
        <v>10</v>
      </c>
      <c r="AA8" s="25">
        <v>6</v>
      </c>
      <c r="AB8" s="7">
        <f t="shared" ref="AB8:AB44" si="15">ROUND((Y8*0.2+Z8*0.1+AA8*0.7),1)</f>
        <v>6.5</v>
      </c>
      <c r="AC8" s="23">
        <v>6.7</v>
      </c>
      <c r="AD8" s="194">
        <v>7</v>
      </c>
      <c r="AE8" s="25">
        <v>5</v>
      </c>
      <c r="AF8" s="7">
        <f t="shared" ref="AF8:AF44" si="16">ROUND((AC8*0.2+AD8*0.1+AE8*0.7),1)</f>
        <v>5.5</v>
      </c>
      <c r="AG8" s="23">
        <v>8</v>
      </c>
      <c r="AH8" s="194">
        <v>9</v>
      </c>
      <c r="AI8" s="25">
        <f t="shared" ref="AI8:AI44" si="17">ROUND((IJ8+IK8)/2,1)</f>
        <v>7</v>
      </c>
      <c r="AJ8" s="7">
        <f t="shared" ref="AJ8:AJ44" si="18">ROUND((AG8*0.2+AH8*0.1+AI8*0.7),1)</f>
        <v>7.4</v>
      </c>
      <c r="AK8" s="23">
        <v>6</v>
      </c>
      <c r="AL8" s="194">
        <v>9</v>
      </c>
      <c r="AM8" s="25">
        <v>6</v>
      </c>
      <c r="AN8" s="7">
        <f t="shared" ref="AN8:AN44" si="19">ROUND((AK8*0.2+AL8*0.1+AM8*0.7),1)</f>
        <v>6.3</v>
      </c>
      <c r="AO8" s="23">
        <v>7.8</v>
      </c>
      <c r="AP8" s="194">
        <v>9</v>
      </c>
      <c r="AQ8" s="25">
        <v>8</v>
      </c>
      <c r="AR8" s="7">
        <f t="shared" ref="AR8:AR44" si="20">ROUND((AO8*0.2+AP8*0.1+AQ8*0.7),1)</f>
        <v>8.1</v>
      </c>
      <c r="AS8" s="23">
        <v>7.4</v>
      </c>
      <c r="AT8" s="194">
        <v>8</v>
      </c>
      <c r="AU8" s="25">
        <v>8</v>
      </c>
      <c r="AV8" s="7">
        <f t="shared" ref="AV8:AV44" si="21">ROUND((AS8*0.2+AT8*0.1+AU8*0.7),1)</f>
        <v>7.9</v>
      </c>
      <c r="AW8" s="23">
        <v>7.7</v>
      </c>
      <c r="AX8" s="194">
        <v>8</v>
      </c>
      <c r="AY8" s="25">
        <v>8</v>
      </c>
      <c r="AZ8" s="7">
        <f t="shared" ref="AZ8:AZ44" si="22">ROUND((AW8*0.2+AX8*0.1+AY8*0.7),1)</f>
        <v>7.9</v>
      </c>
      <c r="BA8" s="23">
        <v>7.5</v>
      </c>
      <c r="BB8" s="194">
        <v>9</v>
      </c>
      <c r="BC8" s="25">
        <v>7</v>
      </c>
      <c r="BD8" s="7">
        <f t="shared" ref="BD8:BD44" si="23">ROUND((BA8*0.2+BB8*0.1+BC8*0.7),1)</f>
        <v>7.3</v>
      </c>
      <c r="BE8" s="23">
        <v>5.5</v>
      </c>
      <c r="BF8" s="194">
        <v>7</v>
      </c>
      <c r="BG8" s="25">
        <v>7.5</v>
      </c>
      <c r="BH8" s="7">
        <f t="shared" ref="BH8:BH44" si="24">ROUND((BE8*0.2+BF8*0.1+BG8*0.7),1)</f>
        <v>7.1</v>
      </c>
      <c r="BI8" s="23">
        <v>7</v>
      </c>
      <c r="BJ8" s="194">
        <v>8</v>
      </c>
      <c r="BK8" s="101">
        <v>7.5</v>
      </c>
      <c r="BL8" s="7">
        <f t="shared" ref="BL8:BL44" si="25">ROUND((BI8*0.2+BJ8*0.1+BK8*0.7),1)</f>
        <v>7.5</v>
      </c>
      <c r="BM8" s="23">
        <v>7.5</v>
      </c>
      <c r="BN8" s="194">
        <v>8</v>
      </c>
      <c r="BO8" s="25">
        <f t="shared" ref="BO8:BO44" si="26">ROUND((IM8+IN8)/2,1)</f>
        <v>7</v>
      </c>
      <c r="BP8" s="7">
        <f t="shared" ref="BP8:BP44" si="27">ROUND((BM8*0.2+BN8*0.1+BO8*0.7),1)</f>
        <v>7.2</v>
      </c>
      <c r="BQ8" s="23">
        <v>6.3</v>
      </c>
      <c r="BR8" s="194">
        <v>8</v>
      </c>
      <c r="BS8" s="25">
        <v>6</v>
      </c>
      <c r="BT8" s="7">
        <f t="shared" ref="BT8:BT44" si="28">ROUND((BQ8*0.2+BR8*0.1+BS8*0.7),1)</f>
        <v>6.3</v>
      </c>
      <c r="BU8" s="23">
        <v>7</v>
      </c>
      <c r="BV8" s="194">
        <v>9</v>
      </c>
      <c r="BW8" s="25">
        <v>6</v>
      </c>
      <c r="BX8" s="7">
        <f t="shared" ref="BX8:BX44" si="29">ROUND((BU8*0.2+BV8*0.1+BW8*0.7),1)</f>
        <v>6.5</v>
      </c>
      <c r="BY8" s="23">
        <v>5</v>
      </c>
      <c r="BZ8" s="194">
        <v>8</v>
      </c>
      <c r="CA8" s="74">
        <v>5</v>
      </c>
      <c r="CB8" s="7">
        <f t="shared" ref="CB8:CB44" si="30">ROUND((BY8*0.2+BZ8*0.1+CA8*0.7),1)</f>
        <v>5.3</v>
      </c>
      <c r="CC8" s="23">
        <v>6</v>
      </c>
      <c r="CD8" s="194">
        <v>8</v>
      </c>
      <c r="CE8" s="25">
        <v>9</v>
      </c>
      <c r="CF8" s="7">
        <f t="shared" ref="CF8:CF44" si="31">ROUND((CC8*0.2+CD8*0.1+CE8*0.7),1)</f>
        <v>8.3000000000000007</v>
      </c>
      <c r="CG8" s="23">
        <v>6.5</v>
      </c>
      <c r="CH8" s="194">
        <v>7</v>
      </c>
      <c r="CI8" s="25">
        <v>5</v>
      </c>
      <c r="CJ8" s="7">
        <f t="shared" ref="CJ8:CJ44" si="32">ROUND((CG8*0.2+CH8*0.1+CI8*0.7),1)</f>
        <v>5.5</v>
      </c>
      <c r="CK8" s="23">
        <v>8.6999999999999993</v>
      </c>
      <c r="CL8" s="194">
        <v>8</v>
      </c>
      <c r="CM8" s="265">
        <v>8</v>
      </c>
      <c r="CN8" s="7">
        <f t="shared" ref="CN8:CN44" si="33">ROUND((CK8*0.2+CL8*0.1+CM8*0.7),1)</f>
        <v>8.1</v>
      </c>
      <c r="CO8" s="23">
        <v>6</v>
      </c>
      <c r="CP8" s="194">
        <v>7</v>
      </c>
      <c r="CQ8" s="265">
        <v>7</v>
      </c>
      <c r="CR8" s="7">
        <f t="shared" ref="CR8:CR44" si="34">ROUND((CO8*0.2+CP8*0.1+CQ8*0.7),1)</f>
        <v>6.8</v>
      </c>
      <c r="CS8" s="23">
        <v>7</v>
      </c>
      <c r="CT8" s="194">
        <v>8</v>
      </c>
      <c r="CU8" s="264">
        <v>6</v>
      </c>
      <c r="CV8" s="7">
        <f t="shared" ref="CV8:CV44" si="35">ROUND((CS8*0.2+CT8*0.1+CU8*0.7),1)</f>
        <v>6.4</v>
      </c>
      <c r="CW8" s="23">
        <v>6.7</v>
      </c>
      <c r="CX8" s="194">
        <v>10</v>
      </c>
      <c r="CY8" s="25">
        <v>6</v>
      </c>
      <c r="CZ8" s="7">
        <f t="shared" ref="CZ8:CZ44" si="36">ROUND((CW8*0.2+CX8*0.1+CY8*0.7),1)</f>
        <v>6.5</v>
      </c>
      <c r="DA8" s="23">
        <v>8.3000000000000007</v>
      </c>
      <c r="DB8" s="194">
        <v>9</v>
      </c>
      <c r="DC8" s="25">
        <v>7</v>
      </c>
      <c r="DD8" s="7">
        <f t="shared" ref="DD8:DD44" si="37">ROUND((DA8*0.2+DB8*0.1+DC8*0.7),1)</f>
        <v>7.5</v>
      </c>
      <c r="DE8" s="23">
        <v>8</v>
      </c>
      <c r="DF8" s="194">
        <v>9</v>
      </c>
      <c r="DG8" s="25">
        <v>9</v>
      </c>
      <c r="DH8" s="7">
        <f t="shared" ref="DH8:DH44" si="38">ROUND((DE8*0.2+DF8*0.1+DG8*0.7),1)</f>
        <v>8.8000000000000007</v>
      </c>
      <c r="DI8" s="23">
        <v>6.5</v>
      </c>
      <c r="DJ8" s="194">
        <v>8</v>
      </c>
      <c r="DK8" s="25">
        <f t="shared" ref="DK8:DK44" si="39">ROUND((IQ8+((IR8*0.2)+(IS8*0.8)))/2,1)</f>
        <v>7.5</v>
      </c>
      <c r="DL8" s="7">
        <f t="shared" ref="DL8:DL44" si="40">ROUND((DI8*0.2+DJ8*0.1+DK8*0.7),1)</f>
        <v>7.4</v>
      </c>
      <c r="DM8" s="23">
        <v>7.3</v>
      </c>
      <c r="DN8" s="194">
        <v>8</v>
      </c>
      <c r="DO8" s="310">
        <v>5</v>
      </c>
      <c r="DP8" s="7">
        <f t="shared" ref="DP8:DP44" si="41">ROUND((DM8*0.2+DN8*0.1+DO8*0.7),1)</f>
        <v>5.8</v>
      </c>
      <c r="DQ8" s="23">
        <v>6</v>
      </c>
      <c r="DR8" s="194">
        <v>6</v>
      </c>
      <c r="DS8" s="25">
        <v>6</v>
      </c>
      <c r="DT8" s="7">
        <f t="shared" ref="DT8:DT44" si="42">ROUND((DQ8*0.2+DR8*0.1+DS8*0.7),1)</f>
        <v>6</v>
      </c>
      <c r="DU8" s="23">
        <v>7</v>
      </c>
      <c r="DV8" s="194">
        <v>7</v>
      </c>
      <c r="DW8" s="25">
        <v>7</v>
      </c>
      <c r="DX8" s="7">
        <f t="shared" ref="DX8:DX44" si="43">ROUND((DU8*0.2+DV8*0.1+DW8*0.7),1)</f>
        <v>7</v>
      </c>
      <c r="DY8" s="23">
        <v>7</v>
      </c>
      <c r="DZ8" s="194">
        <v>8</v>
      </c>
      <c r="EA8" s="25">
        <v>9</v>
      </c>
      <c r="EB8" s="7">
        <f t="shared" ref="EB8:EB44" si="44">ROUND((DY8*0.2+DZ8*0.1+EA8*0.7),1)</f>
        <v>8.5</v>
      </c>
      <c r="EC8" s="23">
        <v>5.3</v>
      </c>
      <c r="ED8" s="194">
        <v>6</v>
      </c>
      <c r="EE8" s="264">
        <v>6</v>
      </c>
      <c r="EF8" s="7">
        <f t="shared" ref="EF8:EF44" si="45">ROUND((EC8*0.2+ED8*0.1+EE8*0.7),1)</f>
        <v>5.9</v>
      </c>
      <c r="EG8" s="23">
        <v>6.7</v>
      </c>
      <c r="EH8" s="194">
        <v>7</v>
      </c>
      <c r="EI8" s="25">
        <v>5</v>
      </c>
      <c r="EJ8" s="7">
        <f t="shared" ref="EJ8:EJ44" si="46">ROUND((EG8*0.2+EH8*0.1+EI8*0.7),1)</f>
        <v>5.5</v>
      </c>
      <c r="EK8" s="23">
        <v>7.5</v>
      </c>
      <c r="EL8" s="194">
        <v>9</v>
      </c>
      <c r="EM8" s="25">
        <v>9</v>
      </c>
      <c r="EN8" s="7">
        <f t="shared" ref="EN8:EN44" si="47">ROUND((EK8*0.2+EL8*0.1+EM8*0.7),1)</f>
        <v>8.6999999999999993</v>
      </c>
      <c r="EO8" s="23"/>
      <c r="EP8" s="194"/>
      <c r="EQ8" s="25"/>
      <c r="ER8" s="120">
        <f t="shared" ref="ER8:ER44" si="48">ROUND((EO8*0.2+EP8*0.1+EQ8*0.7),1)</f>
        <v>0</v>
      </c>
      <c r="ES8" s="120"/>
      <c r="ET8" s="7">
        <v>7</v>
      </c>
      <c r="EU8" s="8">
        <f t="shared" si="4"/>
        <v>6.57</v>
      </c>
      <c r="EV8" s="126" t="str">
        <f t="shared" ref="EV8:EV44" si="49">IF(AND(8.5&lt;=H8,H8&lt;=10),"A",IF(AND(7&lt;=H8,H8&lt;=8.4),"B",IF(AND(5.5&lt;=H8,H8&lt;=6.9),"C",IF(AND(4&lt;=H8,H8&lt;=5.4),"D",IF(H8=0,"X","F")))))</f>
        <v>C</v>
      </c>
      <c r="EW8" s="10">
        <f t="shared" si="5"/>
        <v>2</v>
      </c>
      <c r="EX8" s="126" t="str">
        <f t="shared" ref="EX8:EX44" si="50">IF(AND(8.5&lt;=L8,L8&lt;=10),"A",IF(AND(7&lt;=L8,L8&lt;=8.4),"B",IF(AND(5.5&lt;=L8,L8&lt;=6.9),"C",IF(AND(4&lt;=L8,L8&lt;=5.4),"D",IF(L8=0,"X","F")))))</f>
        <v>A</v>
      </c>
      <c r="EY8" s="10">
        <f t="shared" si="6"/>
        <v>4</v>
      </c>
      <c r="EZ8" s="126" t="str">
        <f t="shared" ref="EZ8:EZ44" si="51">IF(AND(8.5&lt;=P8,P8&lt;=10),"A",IF(AND(7&lt;=P8,P8&lt;=8.4),"B",IF(AND(5.5&lt;=P8,P8&lt;=6.9),"C",IF(AND(4&lt;=P8,P8&lt;=5.4),"D",IF(P8=0,"X","F")))))</f>
        <v>B</v>
      </c>
      <c r="FA8" s="10">
        <f t="shared" si="7"/>
        <v>3</v>
      </c>
      <c r="FB8" s="126" t="str">
        <f t="shared" ref="FB8:FB44" si="52">IF(AND(8.5&lt;=T8,T8&lt;=10),"A",IF(AND(7&lt;=T8,T8&lt;=8.4),"B",IF(AND(5.5&lt;=T8,T8&lt;=6.9),"C",IF(AND(4&lt;=T8,T8&lt;=5.4),"D",IF(T8=0,"X","F")))))</f>
        <v>B</v>
      </c>
      <c r="FC8" s="10">
        <f t="shared" si="8"/>
        <v>3</v>
      </c>
      <c r="FD8" s="218" t="str">
        <f t="shared" ref="FD8:FD44" si="53">IF(AND(8.5&lt;=X8,X8&lt;=10),"A",IF(AND(7&lt;=X8,X8&lt;=8.4),"B",IF(AND(5.5&lt;=X8,X8&lt;=6.9),"C",IF(AND(4&lt;=X8,X8&lt;=5.4),"D",IF(X8=0,"X","F")))))</f>
        <v>C</v>
      </c>
      <c r="FE8" s="217">
        <f t="shared" ref="FE8:FE44" si="54">IF(AND(8.5&lt;=X8,X8&lt;=10),4,IF(AND(7&lt;=X8,X8&lt;=8.4),3,IF(AND(5.5&lt;=X8,X8&lt;=6.9),2,IF(AND(4&lt;=X8,X8&lt;=5.4),1,0))))</f>
        <v>2</v>
      </c>
      <c r="FF8" s="218" t="str">
        <f t="shared" ref="FF8:FF44" si="55">IF(AND(8.5&lt;=AB8,AB8&lt;=10),"A",IF(AND(7&lt;=AB8,AB8&lt;=8.4),"B",IF(AND(5.5&lt;=AB8,AB8&lt;=6.9),"C",IF(AND(4&lt;=AB8,AB8&lt;=5.4),"D",IF(AB8=0,"X","F")))))</f>
        <v>C</v>
      </c>
      <c r="FG8" s="217">
        <f t="shared" ref="FG8:FG44" si="56">IF(AND(8.5&lt;=AB8,AB8&lt;=10),4,IF(AND(7&lt;=AB8,AB8&lt;=8.4),3,IF(AND(5.5&lt;=AB8,AB8&lt;=6.9),2,IF(AND(4&lt;=AB8,AB8&lt;=5.4),1,0))))</f>
        <v>2</v>
      </c>
      <c r="FH8" s="218" t="str">
        <f t="shared" ref="FH8:FH44" si="57">IF(AND(8.5&lt;=AF8,AF8&lt;=10),"A",IF(AND(7&lt;=AF8,AF8&lt;=8.4),"B",IF(AND(5.5&lt;=AF8,AF8&lt;=6.9),"C",IF(AND(4&lt;=AF8,AF8&lt;=5.4),"D",IF(AF8=0,"X","F")))))</f>
        <v>C</v>
      </c>
      <c r="FI8" s="217">
        <f t="shared" ref="FI8:FI44" si="58">IF(AND(8.5&lt;=AF8,AF8&lt;=10),4,IF(AND(7&lt;=AF8,AF8&lt;=8.4),3,IF(AND(5.5&lt;=AF8,AF8&lt;=6.9),2,IF(AND(4&lt;=AF8,AF8&lt;=5.4),1,0))))</f>
        <v>2</v>
      </c>
      <c r="FJ8" s="218" t="str">
        <f t="shared" ref="FJ8:FJ44" si="59">IF(AND(8.5&lt;=AJ8,AJ8&lt;=10),"A",IF(AND(7&lt;=AJ8,AJ8&lt;=8.4),"B",IF(AND(5.5&lt;=AJ8,AJ8&lt;=6.9),"C",IF(AND(4&lt;=AJ8,AJ8&lt;=5.4),"D",IF(AJ8=0,"X","F")))))</f>
        <v>B</v>
      </c>
      <c r="FK8" s="217">
        <f t="shared" ref="FK8:FK44" si="60">IF(AND(8.5&lt;=AJ8,AJ8&lt;=10),4,IF(AND(7&lt;=AJ8,AJ8&lt;=8.4),3,IF(AND(5.5&lt;=AJ8,AJ8&lt;=6.9),2,IF(AND(4&lt;=AJ8,AJ8&lt;=5.4),1,0))))</f>
        <v>3</v>
      </c>
      <c r="FL8" s="218" t="str">
        <f t="shared" ref="FL8:FL44" si="61">IF(AND(8.5&lt;=AN8,AN8&lt;=10),"A",IF(AND(7&lt;=AN8,AN8&lt;=8.4),"B",IF(AND(5.5&lt;=AN8,AN8&lt;=6.9),"C",IF(AND(4&lt;=AN8,AN8&lt;=5.4),"D",IF(AN8=0,"X","F")))))</f>
        <v>C</v>
      </c>
      <c r="FM8" s="217">
        <f t="shared" ref="FM8:FM44" si="62">IF(AND(8.5&lt;=AN8,AN8&lt;=10),4,IF(AND(7&lt;=AN8,AN8&lt;=8.4),3,IF(AND(5.5&lt;=AN8,AN8&lt;=6.9),2,IF(AND(4&lt;=AN8,AN8&lt;=5.4),1,0))))</f>
        <v>2</v>
      </c>
      <c r="FN8" s="218" t="str">
        <f t="shared" ref="FN8:FN44" si="63">IF(AND(8.5&lt;=AR8,AR8&lt;=10),"A",IF(AND(7&lt;=AR8,AR8&lt;=8.4),"B",IF(AND(5.5&lt;=AR8,AR8&lt;=6.9),"C",IF(AND(4&lt;=AR8,AR8&lt;=5.4),"D",IF(AR8=0,"X","F")))))</f>
        <v>B</v>
      </c>
      <c r="FO8" s="217">
        <f t="shared" ref="FO8:FO44" si="64">IF(AND(8.5&lt;=AR8,AR8&lt;=10),4,IF(AND(7&lt;=AR8,AR8&lt;=8.4),3,IF(AND(5.5&lt;=AR8,AR8&lt;=6.9),2,IF(AND(4&lt;=AR8,AR8&lt;=5.4),1,0))))</f>
        <v>3</v>
      </c>
      <c r="FP8" s="218" t="str">
        <f t="shared" ref="FP8:FP44" si="65">IF(AND(8.5&lt;=AV8,AV8&lt;=10),"A",IF(AND(7&lt;=AV8,AV8&lt;=8.4),"B",IF(AND(5.5&lt;=AV8,AV8&lt;=6.9),"C",IF(AND(4&lt;=AV8,AV8&lt;=5.4),"D",IF(AV8=0,"X","F")))))</f>
        <v>B</v>
      </c>
      <c r="FQ8" s="217">
        <f t="shared" ref="FQ8:FQ44" si="66">IF(AND(8.5&lt;=AV8,AV8&lt;=10),4,IF(AND(7&lt;=AV8,AV8&lt;=8.4),3,IF(AND(5.5&lt;=AV8,AV8&lt;=6.9),2,IF(AND(4&lt;=AV8,AV8&lt;=5.4),1,0))))</f>
        <v>3</v>
      </c>
      <c r="FR8" s="218" t="str">
        <f t="shared" ref="FR8:FR44" si="67">IF(AND(8.5&lt;=AZ8,AZ8&lt;=10),"A",IF(AND(7&lt;=AZ8,AZ8&lt;=8.4),"B",IF(AND(5.5&lt;=AZ8,AZ8&lt;=6.9),"C",IF(AND(4&lt;=AZ8,AZ8&lt;=5.4),"D",IF(AZ8=0,"X","F")))))</f>
        <v>B</v>
      </c>
      <c r="FS8" s="217">
        <f t="shared" ref="FS8:FS44" si="68">IF(AND(8.5&lt;=AZ8,AZ8&lt;=10),4,IF(AND(7&lt;=AZ8,AZ8&lt;=8.4),3,IF(AND(5.5&lt;=AZ8,AZ8&lt;=6.9),2,IF(AND(4&lt;=AZ8,AZ8&lt;=5.4),1,0))))</f>
        <v>3</v>
      </c>
      <c r="FT8" s="126" t="str">
        <f t="shared" ref="FT8:FT44" si="69">IF(AND(8.5&lt;=BD8,BD8&lt;=10),"A",IF(AND(7&lt;=BD8,BD8&lt;=8.4),"B",IF(AND(5.5&lt;=BD8,BD8&lt;=6.9),"C",IF(AND(4&lt;=BD8,BD8&lt;=5.4),"D",IF(BD8=0,"X","F")))))</f>
        <v>B</v>
      </c>
      <c r="FU8" s="10">
        <f t="shared" ref="FU8:FU44" si="70">IF(AND(8.5&lt;=BD8,BD8&lt;=10),4,IF(AND(7&lt;=BD8,BD8&lt;=8.4),3,IF(AND(5.5&lt;=BD8,BD8&lt;=6.9),2,IF(AND(4&lt;=BD8,BD8&lt;=5.4),1,0))))</f>
        <v>3</v>
      </c>
      <c r="FV8" s="126" t="str">
        <f t="shared" ref="FV8:FV44" si="71">IF(AND(8.5&lt;=BH8,BH8&lt;=10),"A",IF(AND(7&lt;=BH8,BH8&lt;=8.4),"B",IF(AND(5.5&lt;=BH8,BH8&lt;=6.9),"C",IF(AND(4&lt;=BH8,BH8&lt;=5.4),"D",IF(BH8=0,"X","F")))))</f>
        <v>B</v>
      </c>
      <c r="FW8" s="10">
        <f t="shared" ref="FW8:FW44" si="72">IF(AND(8.5&lt;=BH8,BH8&lt;=10),4,IF(AND(7&lt;=BH8,BH8&lt;=8.4),3,IF(AND(5.5&lt;=BH8,BH8&lt;=6.9),2,IF(AND(4&lt;=BH8,BH8&lt;=5.4),1,0))))</f>
        <v>3</v>
      </c>
      <c r="FX8" s="126" t="str">
        <f t="shared" ref="FX8:FX44" si="73">IF(AND(8.5&lt;=BL8,BL8&lt;=10),"A",IF(AND(7&lt;=BL8,BL8&lt;=8.4),"B",IF(AND(5.5&lt;=BL8,BL8&lt;=6.9),"C",IF(AND(4&lt;=BL8,BL8&lt;=5.4),"D",IF(BL8=0,"X","F")))))</f>
        <v>B</v>
      </c>
      <c r="FY8" s="10">
        <f t="shared" ref="FY8:FY44" si="74">IF(AND(8.5&lt;=BL8,BL8&lt;=10),4,IF(AND(7&lt;=BL8,BL8&lt;=8.4),3,IF(AND(5.5&lt;=BL8,BL8&lt;=6.9),2,IF(AND(4&lt;=BL8,BL8&lt;=5.4),1,0))))</f>
        <v>3</v>
      </c>
      <c r="FZ8" s="126" t="str">
        <f t="shared" ref="FZ8:FZ44" si="75">IF(AND(8.5&lt;=BP8,BP8&lt;=10),"A",IF(AND(7&lt;=BP8,BP8&lt;=8.4),"B",IF(AND(5.5&lt;=BP8,BP8&lt;=6.9),"C",IF(AND(4&lt;=BP8,BP8&lt;=5.4),"D",IF(BP8=0,"X","F")))))</f>
        <v>B</v>
      </c>
      <c r="GA8" s="10">
        <f t="shared" ref="GA8:GA44" si="76">IF(AND(8.5&lt;=BP8,BP8&lt;=10),4,IF(AND(7&lt;=BP8,BP8&lt;=8.4),3,IF(AND(5.5&lt;=BP8,BP8&lt;=6.9),2,IF(AND(4&lt;=BP8,BP8&lt;=5.4),1,0))))</f>
        <v>3</v>
      </c>
      <c r="GB8" s="126" t="str">
        <f t="shared" ref="GB8:GB44" si="77">IF(AND(8.5&lt;=BT8,BT8&lt;=10),"A",IF(AND(7&lt;=BT8,BT8&lt;=8.4),"B",IF(AND(5.5&lt;=BT8,BT8&lt;=6.9),"C",IF(AND(4&lt;=BT8,BT8&lt;=5.4),"D",IF(BT8=0,"X","F")))))</f>
        <v>C</v>
      </c>
      <c r="GC8" s="10">
        <f t="shared" ref="GC8:GC44" si="78">IF(AND(8.5&lt;=BT8,BT8&lt;=10),4,IF(AND(7&lt;=BT8,BT8&lt;=8.4),3,IF(AND(5.5&lt;=BT8,BT8&lt;=6.9),2,IF(AND(4&lt;=BT8,BT8&lt;=5.4),1,0))))</f>
        <v>2</v>
      </c>
      <c r="GD8" s="126" t="str">
        <f t="shared" ref="GD8:GD44" si="79">IF(AND(8.5&lt;=BX8,BX8&lt;=10),"A",IF(AND(7&lt;=BX8,BX8&lt;=8.4),"B",IF(AND(5.5&lt;=BX8,BX8&lt;=6.9),"C",IF(AND(4&lt;=BX8,BX8&lt;=5.4),"D",IF(BX8=0,"X","F")))))</f>
        <v>C</v>
      </c>
      <c r="GE8" s="10">
        <f t="shared" ref="GE8:GE44" si="80">IF(AND(8.5&lt;=BX8,BX8&lt;=10),4,IF(AND(7&lt;=BX8,BX8&lt;=8.4),3,IF(AND(5.5&lt;=BX8,BX8&lt;=6.9),2,IF(AND(4&lt;=BX8,BX8&lt;=5.4),1,0))))</f>
        <v>2</v>
      </c>
      <c r="GF8" s="126" t="str">
        <f t="shared" ref="GF8:GF44" si="81">IF(AND(8.5&lt;=CB8,CB8&lt;=10),"A",IF(AND(7&lt;=CB8,CB8&lt;=8.4),"B",IF(AND(5.5&lt;=CB8,CB8&lt;=6.9),"C",IF(AND(4&lt;=CB8,CB8&lt;=5.4),"D",IF(CB8=0,"X","F")))))</f>
        <v>D</v>
      </c>
      <c r="GG8" s="10">
        <f t="shared" ref="GG8:GG44" si="82">IF(AND(8.5&lt;=CB8,CB8&lt;=10),4,IF(AND(7&lt;=CB8,CB8&lt;=8.4),3,IF(AND(5.5&lt;=CB8,CB8&lt;=6.9),2,IF(AND(4&lt;=CB8,CB8&lt;=5.4),1,0))))</f>
        <v>1</v>
      </c>
      <c r="GH8" s="218" t="str">
        <f t="shared" ref="GH8:GH44" si="83">IF(AND(8.5&lt;=CF8,CF8&lt;=10),"A",IF(AND(7&lt;=CF8,CF8&lt;=8.4),"B",IF(AND(5.5&lt;=CF8,CF8&lt;=6.9),"C",IF(AND(4&lt;=CF8,CF8&lt;=5.4),"D",IF(CF8=0,"X","F")))))</f>
        <v>B</v>
      </c>
      <c r="GI8" s="217">
        <f t="shared" ref="GI8:GI44" si="84">IF(AND(8.5&lt;=CF8,CF8&lt;=10),4,IF(AND(7&lt;=CF8,CF8&lt;=8.4),3,IF(AND(5.5&lt;=CF8,CF8&lt;=6.9),2,IF(AND(4&lt;=CF8,CF8&lt;=5.4),1,0))))</f>
        <v>3</v>
      </c>
      <c r="GJ8" s="218" t="str">
        <f t="shared" ref="GJ8:GJ44" si="85">IF(AND(8.5&lt;=CJ8,CJ8&lt;=10),"A",IF(AND(7&lt;=CJ8,CJ8&lt;=8.4),"B",IF(AND(5.5&lt;=CJ8,CJ8&lt;=6.9),"C",IF(AND(4&lt;=CJ8,CJ8&lt;=5.4),"D",IF(CJ8=0,"X","F")))))</f>
        <v>C</v>
      </c>
      <c r="GK8" s="217">
        <f t="shared" ref="GK8:GK44" si="86">IF(AND(8.5&lt;=CJ8,CJ8&lt;=10),4,IF(AND(7&lt;=CJ8,CJ8&lt;=8.4),3,IF(AND(5.5&lt;=CJ8,CJ8&lt;=6.9),2,IF(AND(4&lt;=CJ8,CJ8&lt;=5.4),1,0))))</f>
        <v>2</v>
      </c>
      <c r="GL8" s="218" t="str">
        <f t="shared" ref="GL8:GL44" si="87">IF(AND(8.5&lt;=CN8,CN8&lt;=10),"A",IF(AND(7&lt;=CN8,CN8&lt;=8.4),"B",IF(AND(5.5&lt;=CN8,CN8&lt;=6.9),"C",IF(AND(4&lt;=CN8,CN8&lt;=5.4),"D",IF(CN8=0,"X","F")))))</f>
        <v>B</v>
      </c>
      <c r="GM8" s="217">
        <f t="shared" ref="GM8:GM44" si="88">IF(AND(8.5&lt;=CN8,CN8&lt;=10),4,IF(AND(7&lt;=CN8,CN8&lt;=8.4),3,IF(AND(5.5&lt;=CN8,CN8&lt;=6.9),2,IF(AND(4&lt;=CN8,CN8&lt;=5.4),1,0))))</f>
        <v>3</v>
      </c>
      <c r="GN8" s="218" t="str">
        <f t="shared" ref="GN8:GN44" si="89">IF(AND(8.5&lt;=CR8,CR8&lt;=10),"A",IF(AND(7&lt;=CR8,CR8&lt;=8.4),"B",IF(AND(5.5&lt;=CR8,CR8&lt;=6.9),"C",IF(AND(4&lt;=CR8,CR8&lt;=5.4),"D",IF(CR8=0,"X","F")))))</f>
        <v>C</v>
      </c>
      <c r="GO8" s="217">
        <f t="shared" ref="GO8:GO44" si="90">IF(AND(8.5&lt;=CR8,CR8&lt;=10),4,IF(AND(7&lt;=CR8,CR8&lt;=8.4),3,IF(AND(5.5&lt;=CR8,CR8&lt;=6.9),2,IF(AND(4&lt;=CR8,CR8&lt;=5.4),1,0))))</f>
        <v>2</v>
      </c>
      <c r="GP8" s="218" t="str">
        <f t="shared" ref="GP8:GP44" si="91">IF(AND(8.5&lt;=CV8,CV8&lt;=10),"A",IF(AND(7&lt;=CV8,CV8&lt;=8.4),"B",IF(AND(5.5&lt;=CV8,CV8&lt;=6.9),"C",IF(AND(4&lt;=CV8,CV8&lt;=5.4),"D",IF(CV8=0,"X","F")))))</f>
        <v>C</v>
      </c>
      <c r="GQ8" s="217">
        <f t="shared" ref="GQ8:GQ44" si="92">IF(AND(8.5&lt;=CV8,CV8&lt;=10),4,IF(AND(7&lt;=CV8,CV8&lt;=8.4),3,IF(AND(5.5&lt;=CV8,CV8&lt;=6.9),2,IF(AND(4&lt;=CV8,CV8&lt;=5.4),1,0))))</f>
        <v>2</v>
      </c>
      <c r="GR8" s="218" t="str">
        <f t="shared" ref="GR8:GR44" si="93">IF(AND(8.5&lt;=CZ8,CZ8&lt;=10),"A",IF(AND(7&lt;=CZ8,CZ8&lt;=8.4),"B",IF(AND(5.5&lt;=CZ8,CZ8&lt;=6.9),"C",IF(AND(4&lt;=CZ8,CZ8&lt;=5.4),"D",IF(CZ8=0,"X","F")))))</f>
        <v>C</v>
      </c>
      <c r="GS8" s="217">
        <f t="shared" ref="GS8:GS44" si="94">IF(AND(8.5&lt;=CZ8,CZ8&lt;=10),4,IF(AND(7&lt;=CZ8,CZ8&lt;=8.4),3,IF(AND(5.5&lt;=CZ8,CZ8&lt;=6.9),2,IF(AND(4&lt;=CZ8,CZ8&lt;=5.4),1,0))))</f>
        <v>2</v>
      </c>
      <c r="GT8" s="218" t="str">
        <f t="shared" ref="GT8:GT44" si="95">IF(AND(8.5&lt;=DD8,DD8&lt;=10),"A",IF(AND(7&lt;=DD8,DD8&lt;=8.4),"B",IF(AND(5.5&lt;=DD8,DD8&lt;=6.9),"C",IF(AND(4&lt;=DD8,DD8&lt;=5.4),"D",IF(DD8=0,"X","F")))))</f>
        <v>B</v>
      </c>
      <c r="GU8" s="217">
        <f t="shared" ref="GU8:GU44" si="96">IF(AND(8.5&lt;=DD8,DD8&lt;=10),4,IF(AND(7&lt;=DD8,DD8&lt;=8.4),3,IF(AND(5.5&lt;=DD8,DD8&lt;=6.9),2,IF(AND(4&lt;=DD8,DD8&lt;=5.4),1,0))))</f>
        <v>3</v>
      </c>
      <c r="GV8" s="218" t="str">
        <f t="shared" ref="GV8:GV44" si="97">IF(AND(8.5&lt;=DH8,DH8&lt;=10),"A",IF(AND(7&lt;=DH8,DH8&lt;=8.4),"B",IF(AND(5.5&lt;=DH8,DH8&lt;=6.9),"C",IF(AND(4&lt;=DH8,DH8&lt;=5.4),"D",IF(DH8=0,"X","F")))))</f>
        <v>A</v>
      </c>
      <c r="GW8" s="217">
        <f t="shared" ref="GW8:GW44" si="98">IF(AND(8.5&lt;=DH8,DH8&lt;=10),4,IF(AND(7&lt;=DH8,DH8&lt;=8.4),3,IF(AND(5.5&lt;=DH8,DH8&lt;=6.9),2,IF(AND(4&lt;=DH8,DH8&lt;=5.4),1,0))))</f>
        <v>4</v>
      </c>
      <c r="GX8" s="218" t="str">
        <f t="shared" ref="GX8:GX44" si="99">IF(AND(8.5&lt;=DL8,DL8&lt;=10),"A",IF(AND(7&lt;=DL8,DL8&lt;=8.4),"B",IF(AND(5.5&lt;=DL8,DL8&lt;=6.9),"C",IF(AND(4&lt;=DL8,DL8&lt;=5.4),"D",IF(DL8=0,"X","F")))))</f>
        <v>B</v>
      </c>
      <c r="GY8" s="217">
        <f t="shared" ref="GY8:GY44" si="100">IF(AND(8.5&lt;=DL8,DL8&lt;=10),4,IF(AND(7&lt;=DL8,DL8&lt;=8.4),3,IF(AND(5.5&lt;=DL8,DL8&lt;=6.9),2,IF(AND(4&lt;=DL8,DL8&lt;=5.4),1,0))))</f>
        <v>3</v>
      </c>
      <c r="GZ8" s="126" t="str">
        <f t="shared" ref="GZ8:GZ44" si="101">IF(AND(8.5&lt;=DP8,DP8&lt;=10),"A",IF(AND(7&lt;=DP8,DP8&lt;=8.4),"B",IF(AND(5.5&lt;=DP8,DP8&lt;=6.9),"C",IF(AND(4&lt;=DP8,DP8&lt;=5.4),"D",IF(DP8=0,"X","F")))))</f>
        <v>C</v>
      </c>
      <c r="HA8" s="10">
        <f t="shared" ref="HA8:HA44" si="102">IF(AND(8.5&lt;=DP8,DP8&lt;=10),4,IF(AND(7&lt;=DP8,DP8&lt;=8.4),3,IF(AND(5.5&lt;=DP8,DP8&lt;=6.9),2,IF(AND(4&lt;=DP8,DP8&lt;=5.4),1,0))))</f>
        <v>2</v>
      </c>
      <c r="HB8" s="126" t="str">
        <f t="shared" ref="HB8:HB44" si="103">IF(AND(8.5&lt;=DT8,DT8&lt;=10),"A",IF(AND(7&lt;=DT8,DT8&lt;=8.4),"B",IF(AND(5.5&lt;=DT8,DT8&lt;=6.9),"C",IF(AND(4&lt;=DT8,DT8&lt;=5.4),"D",IF(DT8=0,"X","F")))))</f>
        <v>C</v>
      </c>
      <c r="HC8" s="10">
        <f t="shared" ref="HC8:HC44" si="104">IF(AND(8.5&lt;=DT8,DT8&lt;=10),4,IF(AND(7&lt;=DT8,DT8&lt;=8.4),3,IF(AND(5.5&lt;=DT8,DT8&lt;=6.9),2,IF(AND(4&lt;=DT8,DT8&lt;=5.4),1,0))))</f>
        <v>2</v>
      </c>
      <c r="HD8" s="126" t="str">
        <f t="shared" ref="HD8:HD44" si="105">IF(AND(8.5&lt;=DX8,DX8&lt;=10),"A",IF(AND(7&lt;=DX8,DX8&lt;=8.4),"B",IF(AND(5.5&lt;=DX8,DX8&lt;=6.9),"C",IF(AND(4&lt;=DX8,DX8&lt;=5.4),"D",IF(DX8=0,"X","F")))))</f>
        <v>B</v>
      </c>
      <c r="HE8" s="10">
        <f t="shared" ref="HE8:HE44" si="106">IF(AND(8.5&lt;=DX8,DX8&lt;=10),4,IF(AND(7&lt;=DX8,DX8&lt;=8.4),3,IF(AND(5.5&lt;=DX8,DX8&lt;=6.9),2,IF(AND(4&lt;=DX8,DX8&lt;=5.4),1,0))))</f>
        <v>3</v>
      </c>
      <c r="HF8" s="126" t="str">
        <f t="shared" ref="HF8:HF44" si="107">IF(AND(8.5&lt;=EB8,EB8&lt;=10),"A",IF(AND(7&lt;=EB8,EB8&lt;=8.4),"B",IF(AND(5.5&lt;=EB8,EB8&lt;=6.9),"C",IF(AND(4&lt;=EB8,EB8&lt;=5.4),"D",IF(EB8=0,"X","F")))))</f>
        <v>A</v>
      </c>
      <c r="HG8" s="10">
        <f t="shared" ref="HG8:HG44" si="108">IF(AND(8.5&lt;=EB8,EB8&lt;=10),4,IF(AND(7&lt;=EB8,EB8&lt;=8.4),3,IF(AND(5.5&lt;=EB8,EB8&lt;=6.9),2,IF(AND(4&lt;=EB8,EB8&lt;=5.4),1,0))))</f>
        <v>4</v>
      </c>
      <c r="HH8" s="126" t="str">
        <f t="shared" ref="HH8:HH44" si="109">IF(AND(8.5&lt;=EF8,EF8&lt;=10),"A",IF(AND(7&lt;=EF8,EF8&lt;=8.4),"B",IF(AND(5.5&lt;=EF8,EF8&lt;=6.9),"C",IF(AND(4&lt;=EF8,EF8&lt;=5.4),"D",IF(EF8=0,"X","F")))))</f>
        <v>C</v>
      </c>
      <c r="HI8" s="10">
        <f t="shared" ref="HI8:HI44" si="110">IF(AND(8.5&lt;=EF8,EF8&lt;=10),4,IF(AND(7&lt;=EF8,EF8&lt;=8.4),3,IF(AND(5.5&lt;=EF8,EF8&lt;=6.9),2,IF(AND(4&lt;=EF8,EF8&lt;=5.4),1,0))))</f>
        <v>2</v>
      </c>
      <c r="HJ8" s="126" t="str">
        <f t="shared" ref="HJ8:HJ44" si="111">IF(AND(8.5&lt;=EJ8,EJ8&lt;=10),"A",IF(AND(7&lt;=EJ8,EJ8&lt;=8.4),"B",IF(AND(5.5&lt;=EJ8,EJ8&lt;=6.9),"C",IF(AND(4&lt;=EJ8,EJ8&lt;=5.4),"D",IF(EJ8=0,"X","F")))))</f>
        <v>C</v>
      </c>
      <c r="HK8" s="10">
        <f t="shared" ref="HK8:HK44" si="112">IF(AND(8.5&lt;=EJ8,EJ8&lt;=10),4,IF(AND(7&lt;=EJ8,EJ8&lt;=8.4),3,IF(AND(5.5&lt;=EJ8,EJ8&lt;=6.9),2,IF(AND(4&lt;=EJ8,EJ8&lt;=5.4),1,0))))</f>
        <v>2</v>
      </c>
      <c r="HL8" s="126" t="str">
        <f t="shared" ref="HL8:HL44" si="113">IF(AND(8.5&lt;=EN8,EN8&lt;=10),"A",IF(AND(7&lt;=EN8,EN8&lt;=8.4),"B",IF(AND(5.5&lt;=EN8,EN8&lt;=6.9),"C",IF(AND(4&lt;=EN8,EN8&lt;=5.4),"D",IF(EN8=0,"X","F")))))</f>
        <v>A</v>
      </c>
      <c r="HM8" s="10">
        <f t="shared" ref="HM8:HM44" si="114">IF(AND(8.5&lt;=EN8,EN8&lt;=10),4,IF(AND(7&lt;=EN8,EN8&lt;=8.4),3,IF(AND(5.5&lt;=EN8,EN8&lt;=6.9),2,IF(AND(4&lt;=EN8,EN8&lt;=5.4),1,0))))</f>
        <v>4</v>
      </c>
      <c r="HN8" s="126" t="str">
        <f t="shared" ref="HN8:HN44" si="115">IF(AND(8.5&lt;=ER8,ER8&lt;=10),"A",IF(AND(7&lt;=ER8,ER8&lt;=8.4),"B",IF(AND(5.5&lt;=ER8,ER8&lt;=6.9),"C",IF(AND(4&lt;=ER8,ER8&lt;=5.4),"D",IF(ER8=0,"X","F")))))</f>
        <v>X</v>
      </c>
      <c r="HO8" s="10">
        <f t="shared" ref="HO8:HO44" si="116">IF(AND(8.5&lt;=ER8,ER8&lt;=10),4,IF(AND(7&lt;=ER8,ER8&lt;=8.4),3,IF(AND(5.5&lt;=ER8,ER8&lt;=6.9),2,IF(AND(4&lt;=ER8,ER8&lt;=5.4),1,0))))</f>
        <v>0</v>
      </c>
      <c r="HP8" s="126" t="str">
        <f t="shared" ref="HP8:HP44" si="117">IF(AND(8.5&lt;=ES8,ES8&lt;=10),"A",IF(AND(7&lt;=ES8,ES8&lt;=8.4),"B",IF(AND(5.5&lt;=ES8,ES8&lt;=6.9),"C",IF(AND(4&lt;=ES8,ES8&lt;=5.4),"D",IF(ES8=0,"X","F")))))</f>
        <v>X</v>
      </c>
      <c r="HQ8" s="10">
        <f t="shared" ref="HQ8:HQ44" si="118">IF(AND(8.5&lt;=ES8,ES8&lt;=10),4,IF(AND(7&lt;=ES8,ES8&lt;=8.4),3,IF(AND(5.5&lt;=ES8,ES8&lt;=6.9),2,IF(AND(4&lt;=ES8,ES8&lt;=5.4),1,0))))</f>
        <v>0</v>
      </c>
      <c r="HR8" s="126" t="str">
        <f t="shared" ref="HR8:HR44" si="119">IF(AND(8.5&lt;=ET8,ET8&lt;=10),"A",IF(AND(7&lt;=ET8,ET8&lt;=8.4),"B",IF(AND(5.5&lt;=ET8,ET8&lt;=6.9),"C",IF(AND(4&lt;=ET8,ET8&lt;=5.4),"D",IF(ET8=0,"X","F")))))</f>
        <v>B</v>
      </c>
      <c r="HS8" s="10">
        <f t="shared" ref="HS8:HS44" si="120">IF(AND(8.5&lt;=ET8,ET8&lt;=10),4,IF(AND(7&lt;=ET8,ET8&lt;=8.4),3,IF(AND(5.5&lt;=ET8,ET8&lt;=6.9),2,IF(AND(4&lt;=ET8,ET8&lt;=5.4),1,0))))</f>
        <v>3</v>
      </c>
      <c r="HT8" s="72">
        <f t="shared" si="9"/>
        <v>3</v>
      </c>
      <c r="HU8" s="72">
        <f t="shared" si="10"/>
        <v>2.4500000000000002</v>
      </c>
      <c r="HV8" s="72">
        <f t="shared" si="11"/>
        <v>2.44</v>
      </c>
      <c r="HW8" s="72">
        <f t="shared" si="12"/>
        <v>2.54</v>
      </c>
      <c r="HX8" s="72">
        <f t="shared" ref="HX8:HX44" si="121">ROUND((SUMPRODUCT($GZ$6:$HM$6,GZ8:HM8)/SUM($GZ$6:$HM$6)),2)</f>
        <v>2.4</v>
      </c>
      <c r="HY8" s="72">
        <f t="shared" ref="HY8:HY44" si="122">ROUND((SUMPRODUCT($HN$6:$HS$6,HN8:HS8)/(SUM($HN$6:$HS$6)-5)),2)</f>
        <v>3</v>
      </c>
      <c r="HZ8" s="73">
        <f t="shared" ref="HZ8:HZ44" si="123">SUMIF(EV8:HS8,$ID$2,$EV$6:$HS$6)</f>
        <v>90</v>
      </c>
      <c r="IA8" s="72">
        <f t="shared" ref="IA8:IA44" si="124">ROUND((SUMPRODUCT($EV$6:$HS$6,EV8:HS8)/HZ8),2)</f>
        <v>2.54</v>
      </c>
      <c r="IB8" s="4" t="str">
        <f t="shared" si="13"/>
        <v>Kh¸</v>
      </c>
      <c r="IC8" s="540">
        <f t="shared" ref="IC8:IC44" si="125">ROUND((SUMPRODUCT($HT$6:$HY$6,HT8:HY8)/HZ8),2)</f>
        <v>2.54</v>
      </c>
      <c r="IE8" s="5"/>
      <c r="IJ8" s="3">
        <v>7</v>
      </c>
      <c r="IK8" s="3">
        <v>7</v>
      </c>
      <c r="IM8" s="3">
        <v>7</v>
      </c>
      <c r="IN8" s="3">
        <v>7</v>
      </c>
      <c r="IQ8" s="3">
        <v>8</v>
      </c>
      <c r="IR8" s="3">
        <v>5.3</v>
      </c>
      <c r="IS8" s="3">
        <v>7.5</v>
      </c>
    </row>
    <row r="9" spans="1:253" ht="22.5" customHeight="1" x14ac:dyDescent="0.25">
      <c r="A9" s="6">
        <v>3</v>
      </c>
      <c r="B9" s="17" t="s">
        <v>29</v>
      </c>
      <c r="C9" s="59" t="s">
        <v>28</v>
      </c>
      <c r="D9" s="16">
        <v>36145</v>
      </c>
      <c r="E9" s="23">
        <v>9</v>
      </c>
      <c r="F9" s="194">
        <v>10</v>
      </c>
      <c r="G9" s="25">
        <v>8</v>
      </c>
      <c r="H9" s="7">
        <f t="shared" si="0"/>
        <v>8.4</v>
      </c>
      <c r="I9" s="23">
        <v>9.5</v>
      </c>
      <c r="J9" s="194">
        <v>10</v>
      </c>
      <c r="K9" s="25">
        <v>8</v>
      </c>
      <c r="L9" s="7">
        <f t="shared" si="1"/>
        <v>8.5</v>
      </c>
      <c r="M9" s="23">
        <v>7</v>
      </c>
      <c r="N9" s="194">
        <v>8</v>
      </c>
      <c r="O9" s="25">
        <v>5</v>
      </c>
      <c r="P9" s="7">
        <f t="shared" si="2"/>
        <v>5.7</v>
      </c>
      <c r="Q9" s="23">
        <v>7.2</v>
      </c>
      <c r="R9" s="194">
        <v>9</v>
      </c>
      <c r="S9" s="25">
        <v>7.5</v>
      </c>
      <c r="T9" s="7">
        <f t="shared" si="3"/>
        <v>7.6</v>
      </c>
      <c r="U9" s="23">
        <v>8.6999999999999993</v>
      </c>
      <c r="V9" s="194">
        <v>10</v>
      </c>
      <c r="W9" s="25">
        <v>8</v>
      </c>
      <c r="X9" s="7">
        <f t="shared" si="14"/>
        <v>8.3000000000000007</v>
      </c>
      <c r="Y9" s="23">
        <v>7.7</v>
      </c>
      <c r="Z9" s="194">
        <v>10</v>
      </c>
      <c r="AA9" s="25">
        <v>8</v>
      </c>
      <c r="AB9" s="7">
        <f t="shared" si="15"/>
        <v>8.1</v>
      </c>
      <c r="AC9" s="23">
        <v>8</v>
      </c>
      <c r="AD9" s="194">
        <v>9</v>
      </c>
      <c r="AE9" s="25">
        <v>5.5</v>
      </c>
      <c r="AF9" s="7">
        <f t="shared" si="16"/>
        <v>6.4</v>
      </c>
      <c r="AG9" s="23">
        <v>7.5</v>
      </c>
      <c r="AH9" s="194">
        <v>9</v>
      </c>
      <c r="AI9" s="25">
        <f t="shared" si="17"/>
        <v>6.5</v>
      </c>
      <c r="AJ9" s="7">
        <f t="shared" si="18"/>
        <v>7</v>
      </c>
      <c r="AK9" s="23">
        <v>7</v>
      </c>
      <c r="AL9" s="194">
        <v>9</v>
      </c>
      <c r="AM9" s="25">
        <v>5</v>
      </c>
      <c r="AN9" s="7">
        <f t="shared" si="19"/>
        <v>5.8</v>
      </c>
      <c r="AO9" s="23">
        <v>7.3</v>
      </c>
      <c r="AP9" s="194">
        <v>9</v>
      </c>
      <c r="AQ9" s="25">
        <v>7.5</v>
      </c>
      <c r="AR9" s="7">
        <f t="shared" si="20"/>
        <v>7.6</v>
      </c>
      <c r="AS9" s="23">
        <v>9.1</v>
      </c>
      <c r="AT9" s="194">
        <v>10</v>
      </c>
      <c r="AU9" s="25">
        <v>9</v>
      </c>
      <c r="AV9" s="7">
        <f t="shared" si="21"/>
        <v>9.1</v>
      </c>
      <c r="AW9" s="23">
        <v>7.7</v>
      </c>
      <c r="AX9" s="194">
        <v>8</v>
      </c>
      <c r="AY9" s="25">
        <v>8</v>
      </c>
      <c r="AZ9" s="7">
        <f t="shared" si="22"/>
        <v>7.9</v>
      </c>
      <c r="BA9" s="23">
        <v>9</v>
      </c>
      <c r="BB9" s="194">
        <v>10</v>
      </c>
      <c r="BC9" s="25">
        <v>7</v>
      </c>
      <c r="BD9" s="7">
        <f t="shared" si="23"/>
        <v>7.7</v>
      </c>
      <c r="BE9" s="23">
        <v>7.5</v>
      </c>
      <c r="BF9" s="194">
        <v>10</v>
      </c>
      <c r="BG9" s="25">
        <v>5.5</v>
      </c>
      <c r="BH9" s="7">
        <f t="shared" si="24"/>
        <v>6.4</v>
      </c>
      <c r="BI9" s="23">
        <v>7.3</v>
      </c>
      <c r="BJ9" s="194">
        <v>8</v>
      </c>
      <c r="BK9" s="25">
        <v>7</v>
      </c>
      <c r="BL9" s="7">
        <f t="shared" si="25"/>
        <v>7.2</v>
      </c>
      <c r="BM9" s="23">
        <v>7</v>
      </c>
      <c r="BN9" s="194">
        <v>8</v>
      </c>
      <c r="BO9" s="25">
        <f t="shared" si="26"/>
        <v>7</v>
      </c>
      <c r="BP9" s="7">
        <f t="shared" si="27"/>
        <v>7.1</v>
      </c>
      <c r="BQ9" s="23">
        <v>8.3000000000000007</v>
      </c>
      <c r="BR9" s="194">
        <v>10</v>
      </c>
      <c r="BS9" s="25">
        <v>7</v>
      </c>
      <c r="BT9" s="7">
        <f t="shared" si="28"/>
        <v>7.6</v>
      </c>
      <c r="BU9" s="23">
        <v>7.3</v>
      </c>
      <c r="BV9" s="194">
        <v>9</v>
      </c>
      <c r="BW9" s="25">
        <v>7.5</v>
      </c>
      <c r="BX9" s="7">
        <f t="shared" si="29"/>
        <v>7.6</v>
      </c>
      <c r="BY9" s="23">
        <v>6.8</v>
      </c>
      <c r="BZ9" s="194">
        <v>8</v>
      </c>
      <c r="CA9" s="25">
        <v>6</v>
      </c>
      <c r="CB9" s="7">
        <f t="shared" si="30"/>
        <v>6.4</v>
      </c>
      <c r="CC9" s="23">
        <v>6</v>
      </c>
      <c r="CD9" s="194">
        <v>8</v>
      </c>
      <c r="CE9" s="25">
        <v>7</v>
      </c>
      <c r="CF9" s="7">
        <f t="shared" si="31"/>
        <v>6.9</v>
      </c>
      <c r="CG9" s="23">
        <v>9.3000000000000007</v>
      </c>
      <c r="CH9" s="194">
        <v>10</v>
      </c>
      <c r="CI9" s="25">
        <v>8</v>
      </c>
      <c r="CJ9" s="7">
        <f t="shared" si="32"/>
        <v>8.5</v>
      </c>
      <c r="CK9" s="23">
        <v>8.6999999999999993</v>
      </c>
      <c r="CL9" s="194">
        <v>9</v>
      </c>
      <c r="CM9" s="25">
        <v>7.5</v>
      </c>
      <c r="CN9" s="7">
        <f t="shared" si="33"/>
        <v>7.9</v>
      </c>
      <c r="CO9" s="23">
        <v>6.7</v>
      </c>
      <c r="CP9" s="194">
        <v>8</v>
      </c>
      <c r="CQ9" s="25">
        <v>8.5</v>
      </c>
      <c r="CR9" s="7">
        <f t="shared" si="34"/>
        <v>8.1</v>
      </c>
      <c r="CS9" s="23">
        <v>8.6999999999999993</v>
      </c>
      <c r="CT9" s="194">
        <v>9</v>
      </c>
      <c r="CU9" s="25">
        <v>8</v>
      </c>
      <c r="CV9" s="7">
        <f t="shared" si="35"/>
        <v>8.1999999999999993</v>
      </c>
      <c r="CW9" s="23">
        <v>8.6999999999999993</v>
      </c>
      <c r="CX9" s="194">
        <v>10</v>
      </c>
      <c r="CY9" s="25">
        <v>7</v>
      </c>
      <c r="CZ9" s="7">
        <f t="shared" si="36"/>
        <v>7.6</v>
      </c>
      <c r="DA9" s="23">
        <v>8.3000000000000007</v>
      </c>
      <c r="DB9" s="194">
        <v>9</v>
      </c>
      <c r="DC9" s="25">
        <v>9</v>
      </c>
      <c r="DD9" s="7">
        <f t="shared" si="37"/>
        <v>8.9</v>
      </c>
      <c r="DE9" s="23">
        <v>10</v>
      </c>
      <c r="DF9" s="194">
        <v>10</v>
      </c>
      <c r="DG9" s="25">
        <v>9</v>
      </c>
      <c r="DH9" s="7">
        <f t="shared" si="38"/>
        <v>9.3000000000000007</v>
      </c>
      <c r="DI9" s="23">
        <v>7</v>
      </c>
      <c r="DJ9" s="194">
        <v>9</v>
      </c>
      <c r="DK9" s="25">
        <f t="shared" si="39"/>
        <v>6.3</v>
      </c>
      <c r="DL9" s="7">
        <f t="shared" si="40"/>
        <v>6.7</v>
      </c>
      <c r="DM9" s="23">
        <v>8</v>
      </c>
      <c r="DN9" s="194">
        <v>9</v>
      </c>
      <c r="DO9" s="25">
        <v>7</v>
      </c>
      <c r="DP9" s="7">
        <f t="shared" si="41"/>
        <v>7.4</v>
      </c>
      <c r="DQ9" s="23">
        <v>7</v>
      </c>
      <c r="DR9" s="194">
        <v>8</v>
      </c>
      <c r="DS9" s="25">
        <v>7.5</v>
      </c>
      <c r="DT9" s="7">
        <f t="shared" si="42"/>
        <v>7.5</v>
      </c>
      <c r="DU9" s="23">
        <v>8.5</v>
      </c>
      <c r="DV9" s="194">
        <v>9</v>
      </c>
      <c r="DW9" s="25">
        <v>9</v>
      </c>
      <c r="DX9" s="7">
        <f t="shared" si="43"/>
        <v>8.9</v>
      </c>
      <c r="DY9" s="23">
        <v>7.5</v>
      </c>
      <c r="DZ9" s="194">
        <v>9</v>
      </c>
      <c r="EA9" s="25">
        <v>7</v>
      </c>
      <c r="EB9" s="7">
        <f t="shared" si="44"/>
        <v>7.3</v>
      </c>
      <c r="EC9" s="23">
        <v>9.3000000000000007</v>
      </c>
      <c r="ED9" s="194">
        <v>9</v>
      </c>
      <c r="EE9" s="25">
        <v>7.5</v>
      </c>
      <c r="EF9" s="7">
        <f t="shared" si="45"/>
        <v>8</v>
      </c>
      <c r="EG9" s="23">
        <v>8.3000000000000007</v>
      </c>
      <c r="EH9" s="194">
        <v>9</v>
      </c>
      <c r="EI9" s="25">
        <v>9</v>
      </c>
      <c r="EJ9" s="7">
        <f t="shared" si="46"/>
        <v>8.9</v>
      </c>
      <c r="EK9" s="23">
        <v>6.5</v>
      </c>
      <c r="EL9" s="194">
        <v>9</v>
      </c>
      <c r="EM9" s="25">
        <v>7</v>
      </c>
      <c r="EN9" s="7">
        <f t="shared" si="47"/>
        <v>7.1</v>
      </c>
      <c r="EO9" s="23"/>
      <c r="EP9" s="194"/>
      <c r="EQ9" s="25"/>
      <c r="ER9" s="120">
        <f t="shared" si="48"/>
        <v>0</v>
      </c>
      <c r="ES9" s="120"/>
      <c r="ET9" s="7">
        <v>7.5</v>
      </c>
      <c r="EU9" s="8">
        <f t="shared" si="4"/>
        <v>7.28</v>
      </c>
      <c r="EV9" s="126" t="str">
        <f t="shared" si="49"/>
        <v>B</v>
      </c>
      <c r="EW9" s="10">
        <f t="shared" si="5"/>
        <v>3</v>
      </c>
      <c r="EX9" s="126" t="str">
        <f t="shared" si="50"/>
        <v>A</v>
      </c>
      <c r="EY9" s="10">
        <f t="shared" si="6"/>
        <v>4</v>
      </c>
      <c r="EZ9" s="126" t="str">
        <f t="shared" si="51"/>
        <v>C</v>
      </c>
      <c r="FA9" s="10">
        <f t="shared" si="7"/>
        <v>2</v>
      </c>
      <c r="FB9" s="126" t="str">
        <f t="shared" si="52"/>
        <v>B</v>
      </c>
      <c r="FC9" s="10">
        <f t="shared" si="8"/>
        <v>3</v>
      </c>
      <c r="FD9" s="218" t="str">
        <f t="shared" si="53"/>
        <v>B</v>
      </c>
      <c r="FE9" s="217">
        <f t="shared" si="54"/>
        <v>3</v>
      </c>
      <c r="FF9" s="218" t="str">
        <f t="shared" si="55"/>
        <v>B</v>
      </c>
      <c r="FG9" s="217">
        <f t="shared" si="56"/>
        <v>3</v>
      </c>
      <c r="FH9" s="218" t="str">
        <f t="shared" si="57"/>
        <v>C</v>
      </c>
      <c r="FI9" s="217">
        <f t="shared" si="58"/>
        <v>2</v>
      </c>
      <c r="FJ9" s="218" t="str">
        <f t="shared" si="59"/>
        <v>B</v>
      </c>
      <c r="FK9" s="217">
        <f t="shared" si="60"/>
        <v>3</v>
      </c>
      <c r="FL9" s="218" t="str">
        <f t="shared" si="61"/>
        <v>C</v>
      </c>
      <c r="FM9" s="217">
        <f t="shared" si="62"/>
        <v>2</v>
      </c>
      <c r="FN9" s="218" t="str">
        <f t="shared" si="63"/>
        <v>B</v>
      </c>
      <c r="FO9" s="217">
        <f t="shared" si="64"/>
        <v>3</v>
      </c>
      <c r="FP9" s="218" t="str">
        <f t="shared" si="65"/>
        <v>A</v>
      </c>
      <c r="FQ9" s="217">
        <f t="shared" si="66"/>
        <v>4</v>
      </c>
      <c r="FR9" s="218" t="str">
        <f t="shared" si="67"/>
        <v>B</v>
      </c>
      <c r="FS9" s="217">
        <f t="shared" si="68"/>
        <v>3</v>
      </c>
      <c r="FT9" s="126" t="str">
        <f t="shared" si="69"/>
        <v>B</v>
      </c>
      <c r="FU9" s="10">
        <f t="shared" si="70"/>
        <v>3</v>
      </c>
      <c r="FV9" s="126" t="str">
        <f t="shared" si="71"/>
        <v>C</v>
      </c>
      <c r="FW9" s="10">
        <f t="shared" si="72"/>
        <v>2</v>
      </c>
      <c r="FX9" s="126" t="str">
        <f t="shared" si="73"/>
        <v>B</v>
      </c>
      <c r="FY9" s="10">
        <f t="shared" si="74"/>
        <v>3</v>
      </c>
      <c r="FZ9" s="126" t="str">
        <f t="shared" si="75"/>
        <v>B</v>
      </c>
      <c r="GA9" s="10">
        <f t="shared" si="76"/>
        <v>3</v>
      </c>
      <c r="GB9" s="126" t="str">
        <f t="shared" si="77"/>
        <v>B</v>
      </c>
      <c r="GC9" s="10">
        <f t="shared" si="78"/>
        <v>3</v>
      </c>
      <c r="GD9" s="126" t="str">
        <f t="shared" si="79"/>
        <v>B</v>
      </c>
      <c r="GE9" s="10">
        <f t="shared" si="80"/>
        <v>3</v>
      </c>
      <c r="GF9" s="126" t="str">
        <f t="shared" si="81"/>
        <v>C</v>
      </c>
      <c r="GG9" s="10">
        <f t="shared" si="82"/>
        <v>2</v>
      </c>
      <c r="GH9" s="218" t="str">
        <f t="shared" si="83"/>
        <v>C</v>
      </c>
      <c r="GI9" s="217">
        <f t="shared" si="84"/>
        <v>2</v>
      </c>
      <c r="GJ9" s="218" t="str">
        <f t="shared" si="85"/>
        <v>A</v>
      </c>
      <c r="GK9" s="217">
        <f t="shared" si="86"/>
        <v>4</v>
      </c>
      <c r="GL9" s="218" t="str">
        <f t="shared" si="87"/>
        <v>B</v>
      </c>
      <c r="GM9" s="217">
        <f t="shared" si="88"/>
        <v>3</v>
      </c>
      <c r="GN9" s="218" t="str">
        <f t="shared" si="89"/>
        <v>B</v>
      </c>
      <c r="GO9" s="217">
        <f t="shared" si="90"/>
        <v>3</v>
      </c>
      <c r="GP9" s="218" t="str">
        <f t="shared" si="91"/>
        <v>B</v>
      </c>
      <c r="GQ9" s="217">
        <f t="shared" si="92"/>
        <v>3</v>
      </c>
      <c r="GR9" s="218" t="str">
        <f t="shared" si="93"/>
        <v>B</v>
      </c>
      <c r="GS9" s="217">
        <f t="shared" si="94"/>
        <v>3</v>
      </c>
      <c r="GT9" s="218" t="str">
        <f t="shared" si="95"/>
        <v>A</v>
      </c>
      <c r="GU9" s="217">
        <f t="shared" si="96"/>
        <v>4</v>
      </c>
      <c r="GV9" s="218" t="str">
        <f t="shared" si="97"/>
        <v>A</v>
      </c>
      <c r="GW9" s="217">
        <f t="shared" si="98"/>
        <v>4</v>
      </c>
      <c r="GX9" s="218" t="str">
        <f t="shared" si="99"/>
        <v>C</v>
      </c>
      <c r="GY9" s="217">
        <f t="shared" si="100"/>
        <v>2</v>
      </c>
      <c r="GZ9" s="126" t="str">
        <f t="shared" si="101"/>
        <v>B</v>
      </c>
      <c r="HA9" s="10">
        <f t="shared" si="102"/>
        <v>3</v>
      </c>
      <c r="HB9" s="126" t="str">
        <f t="shared" si="103"/>
        <v>B</v>
      </c>
      <c r="HC9" s="10">
        <f t="shared" si="104"/>
        <v>3</v>
      </c>
      <c r="HD9" s="126" t="str">
        <f t="shared" si="105"/>
        <v>A</v>
      </c>
      <c r="HE9" s="10">
        <f t="shared" si="106"/>
        <v>4</v>
      </c>
      <c r="HF9" s="126" t="str">
        <f t="shared" si="107"/>
        <v>B</v>
      </c>
      <c r="HG9" s="10">
        <f t="shared" si="108"/>
        <v>3</v>
      </c>
      <c r="HH9" s="126" t="str">
        <f t="shared" si="109"/>
        <v>B</v>
      </c>
      <c r="HI9" s="10">
        <f t="shared" si="110"/>
        <v>3</v>
      </c>
      <c r="HJ9" s="126" t="str">
        <f t="shared" si="111"/>
        <v>A</v>
      </c>
      <c r="HK9" s="10">
        <f t="shared" si="112"/>
        <v>4</v>
      </c>
      <c r="HL9" s="126" t="str">
        <f t="shared" si="113"/>
        <v>B</v>
      </c>
      <c r="HM9" s="10">
        <f t="shared" si="114"/>
        <v>3</v>
      </c>
      <c r="HN9" s="126" t="str">
        <f t="shared" si="115"/>
        <v>X</v>
      </c>
      <c r="HO9" s="10">
        <f t="shared" si="116"/>
        <v>0</v>
      </c>
      <c r="HP9" s="126" t="str">
        <f t="shared" si="117"/>
        <v>X</v>
      </c>
      <c r="HQ9" s="10">
        <f t="shared" si="118"/>
        <v>0</v>
      </c>
      <c r="HR9" s="126" t="str">
        <f t="shared" si="119"/>
        <v>B</v>
      </c>
      <c r="HS9" s="10">
        <f t="shared" si="120"/>
        <v>3</v>
      </c>
      <c r="HT9" s="72">
        <f t="shared" si="9"/>
        <v>3</v>
      </c>
      <c r="HU9" s="72">
        <f t="shared" si="10"/>
        <v>2.95</v>
      </c>
      <c r="HV9" s="72">
        <f t="shared" si="11"/>
        <v>2.78</v>
      </c>
      <c r="HW9" s="72">
        <f t="shared" si="12"/>
        <v>3.13</v>
      </c>
      <c r="HX9" s="72">
        <f t="shared" si="121"/>
        <v>3.33</v>
      </c>
      <c r="HY9" s="72">
        <f t="shared" si="122"/>
        <v>3</v>
      </c>
      <c r="HZ9" s="73">
        <f t="shared" si="123"/>
        <v>90</v>
      </c>
      <c r="IA9" s="72">
        <f>ROUND((SUMPRODUCT($EV$6:$HS$6,EV9:HS9)/HZ9),2)</f>
        <v>3.03</v>
      </c>
      <c r="IB9" s="4" t="str">
        <f t="shared" si="13"/>
        <v>Kh¸</v>
      </c>
      <c r="IC9" s="540">
        <f t="shared" si="125"/>
        <v>3.03</v>
      </c>
      <c r="ID9" s="3"/>
      <c r="IJ9" s="3">
        <v>6</v>
      </c>
      <c r="IK9" s="3">
        <v>7</v>
      </c>
      <c r="IM9" s="3">
        <v>6</v>
      </c>
      <c r="IN9" s="3">
        <v>8</v>
      </c>
      <c r="IQ9" s="3">
        <v>6</v>
      </c>
      <c r="IR9" s="3">
        <v>5.3</v>
      </c>
      <c r="IS9" s="3">
        <v>7</v>
      </c>
    </row>
    <row r="10" spans="1:253" ht="24" customHeight="1" x14ac:dyDescent="0.25">
      <c r="A10" s="12">
        <v>4</v>
      </c>
      <c r="B10" s="295" t="s">
        <v>30</v>
      </c>
      <c r="C10" s="59" t="s">
        <v>31</v>
      </c>
      <c r="D10" s="18">
        <v>35961</v>
      </c>
      <c r="E10" s="523">
        <v>4</v>
      </c>
      <c r="F10" s="524">
        <v>6</v>
      </c>
      <c r="G10" s="445">
        <v>7</v>
      </c>
      <c r="H10" s="7">
        <f t="shared" si="0"/>
        <v>6.3</v>
      </c>
      <c r="I10" s="520">
        <v>5.5</v>
      </c>
      <c r="J10" s="521">
        <v>6</v>
      </c>
      <c r="K10" s="522">
        <v>0</v>
      </c>
      <c r="L10" s="7">
        <f t="shared" si="1"/>
        <v>1.7</v>
      </c>
      <c r="M10" s="23">
        <v>6</v>
      </c>
      <c r="N10" s="194">
        <v>7</v>
      </c>
      <c r="O10" s="101">
        <v>6</v>
      </c>
      <c r="P10" s="7">
        <f t="shared" si="2"/>
        <v>6.1</v>
      </c>
      <c r="Q10" s="23">
        <v>5.5</v>
      </c>
      <c r="R10" s="194">
        <v>8</v>
      </c>
      <c r="S10" s="25">
        <v>6</v>
      </c>
      <c r="T10" s="7">
        <f t="shared" si="3"/>
        <v>6.1</v>
      </c>
      <c r="U10" s="23">
        <v>5</v>
      </c>
      <c r="V10" s="194">
        <v>7</v>
      </c>
      <c r="W10" s="25">
        <v>2</v>
      </c>
      <c r="X10" s="7">
        <f t="shared" si="14"/>
        <v>3.1</v>
      </c>
      <c r="Y10" s="23">
        <v>5</v>
      </c>
      <c r="Z10" s="194">
        <v>4</v>
      </c>
      <c r="AA10" s="74">
        <v>6</v>
      </c>
      <c r="AB10" s="7">
        <f t="shared" si="15"/>
        <v>5.6</v>
      </c>
      <c r="AC10" s="23">
        <v>5.3</v>
      </c>
      <c r="AD10" s="194">
        <v>6</v>
      </c>
      <c r="AE10" s="25">
        <v>5.5</v>
      </c>
      <c r="AF10" s="7">
        <f t="shared" si="16"/>
        <v>5.5</v>
      </c>
      <c r="AG10" s="23">
        <v>6.5</v>
      </c>
      <c r="AH10" s="194">
        <v>7</v>
      </c>
      <c r="AI10" s="25">
        <f t="shared" si="17"/>
        <v>5.8</v>
      </c>
      <c r="AJ10" s="7">
        <f t="shared" si="18"/>
        <v>6.1</v>
      </c>
      <c r="AK10" s="23">
        <v>8</v>
      </c>
      <c r="AL10" s="194">
        <v>5</v>
      </c>
      <c r="AM10" s="25">
        <v>5</v>
      </c>
      <c r="AN10" s="7">
        <f t="shared" si="19"/>
        <v>5.6</v>
      </c>
      <c r="AO10" s="23">
        <v>5.8</v>
      </c>
      <c r="AP10" s="194">
        <v>7</v>
      </c>
      <c r="AQ10" s="25">
        <v>4.5</v>
      </c>
      <c r="AR10" s="7">
        <f t="shared" si="20"/>
        <v>5</v>
      </c>
      <c r="AS10" s="106">
        <v>6.1</v>
      </c>
      <c r="AT10" s="274">
        <v>7</v>
      </c>
      <c r="AU10" s="101">
        <v>6.5</v>
      </c>
      <c r="AV10" s="7">
        <f t="shared" si="21"/>
        <v>6.5</v>
      </c>
      <c r="AW10" s="23">
        <v>7.7</v>
      </c>
      <c r="AX10" s="194">
        <v>6</v>
      </c>
      <c r="AY10" s="25">
        <v>8</v>
      </c>
      <c r="AZ10" s="7">
        <f t="shared" si="22"/>
        <v>7.7</v>
      </c>
      <c r="BA10" s="23">
        <v>5</v>
      </c>
      <c r="BB10" s="194">
        <v>6</v>
      </c>
      <c r="BC10" s="25">
        <v>7</v>
      </c>
      <c r="BD10" s="7">
        <f t="shared" si="23"/>
        <v>6.5</v>
      </c>
      <c r="BE10" s="23">
        <v>5</v>
      </c>
      <c r="BF10" s="194">
        <v>6</v>
      </c>
      <c r="BG10" s="74">
        <v>7</v>
      </c>
      <c r="BH10" s="7">
        <f t="shared" si="24"/>
        <v>6.5</v>
      </c>
      <c r="BI10" s="23">
        <v>3.7</v>
      </c>
      <c r="BJ10" s="194">
        <v>5</v>
      </c>
      <c r="BK10" s="74">
        <v>4.5</v>
      </c>
      <c r="BL10" s="7">
        <f t="shared" si="25"/>
        <v>4.4000000000000004</v>
      </c>
      <c r="BM10" s="23">
        <v>6</v>
      </c>
      <c r="BN10" s="194">
        <v>6</v>
      </c>
      <c r="BO10" s="25">
        <f t="shared" si="26"/>
        <v>5</v>
      </c>
      <c r="BP10" s="7">
        <f t="shared" si="27"/>
        <v>5.3</v>
      </c>
      <c r="BQ10" s="23">
        <v>5</v>
      </c>
      <c r="BR10" s="194">
        <v>6</v>
      </c>
      <c r="BS10" s="74">
        <v>5</v>
      </c>
      <c r="BT10" s="7">
        <f t="shared" si="28"/>
        <v>5.0999999999999996</v>
      </c>
      <c r="BU10" s="106">
        <v>6</v>
      </c>
      <c r="BV10" s="274">
        <v>6</v>
      </c>
      <c r="BW10" s="101">
        <v>7.5</v>
      </c>
      <c r="BX10" s="7">
        <f t="shared" si="29"/>
        <v>7.1</v>
      </c>
      <c r="BY10" s="104">
        <v>5</v>
      </c>
      <c r="BZ10" s="273">
        <v>9</v>
      </c>
      <c r="CA10" s="74">
        <v>5</v>
      </c>
      <c r="CB10" s="7">
        <f t="shared" si="30"/>
        <v>5.4</v>
      </c>
      <c r="CC10" s="23">
        <v>6.5</v>
      </c>
      <c r="CD10" s="194">
        <v>7</v>
      </c>
      <c r="CE10" s="25">
        <v>7</v>
      </c>
      <c r="CF10" s="7">
        <f t="shared" si="31"/>
        <v>6.9</v>
      </c>
      <c r="CG10" s="500">
        <v>4.7</v>
      </c>
      <c r="CH10" s="501">
        <v>4</v>
      </c>
      <c r="CI10" s="446">
        <v>6.5</v>
      </c>
      <c r="CJ10" s="7">
        <f t="shared" si="32"/>
        <v>5.9</v>
      </c>
      <c r="CK10" s="23">
        <v>6.3</v>
      </c>
      <c r="CL10" s="194">
        <v>5</v>
      </c>
      <c r="CM10" s="264">
        <v>6.5</v>
      </c>
      <c r="CN10" s="7">
        <f t="shared" si="33"/>
        <v>6.3</v>
      </c>
      <c r="CO10" s="23">
        <v>3.7</v>
      </c>
      <c r="CP10" s="194">
        <v>5</v>
      </c>
      <c r="CQ10" s="25">
        <v>5</v>
      </c>
      <c r="CR10" s="7">
        <f t="shared" si="34"/>
        <v>4.7</v>
      </c>
      <c r="CS10" s="23">
        <v>5.3</v>
      </c>
      <c r="CT10" s="194">
        <v>5</v>
      </c>
      <c r="CU10" s="264">
        <v>5</v>
      </c>
      <c r="CV10" s="7">
        <f t="shared" si="35"/>
        <v>5.0999999999999996</v>
      </c>
      <c r="CW10" s="23">
        <v>4.7</v>
      </c>
      <c r="CX10" s="194">
        <v>7</v>
      </c>
      <c r="CY10" s="264">
        <v>4</v>
      </c>
      <c r="CZ10" s="7">
        <f t="shared" si="36"/>
        <v>4.4000000000000004</v>
      </c>
      <c r="DA10" s="23">
        <v>5.2</v>
      </c>
      <c r="DB10" s="194">
        <v>5</v>
      </c>
      <c r="DC10" s="264">
        <v>4.5</v>
      </c>
      <c r="DD10" s="7">
        <f t="shared" si="37"/>
        <v>4.7</v>
      </c>
      <c r="DE10" s="523">
        <v>5</v>
      </c>
      <c r="DF10" s="524">
        <v>7</v>
      </c>
      <c r="DG10" s="445">
        <v>0</v>
      </c>
      <c r="DH10" s="7">
        <f t="shared" si="38"/>
        <v>1.7</v>
      </c>
      <c r="DI10" s="23">
        <v>6</v>
      </c>
      <c r="DJ10" s="194">
        <v>8</v>
      </c>
      <c r="DK10" s="25">
        <f t="shared" si="39"/>
        <v>6.8</v>
      </c>
      <c r="DL10" s="7">
        <f t="shared" si="40"/>
        <v>6.8</v>
      </c>
      <c r="DM10" s="23">
        <v>6.7</v>
      </c>
      <c r="DN10" s="194">
        <v>7</v>
      </c>
      <c r="DO10" s="25">
        <v>3</v>
      </c>
      <c r="DP10" s="7">
        <f t="shared" si="41"/>
        <v>4.0999999999999996</v>
      </c>
      <c r="DQ10" s="23">
        <v>5.7</v>
      </c>
      <c r="DR10" s="194">
        <v>6</v>
      </c>
      <c r="DS10" s="25">
        <v>6.5</v>
      </c>
      <c r="DT10" s="7">
        <f t="shared" si="42"/>
        <v>6.3</v>
      </c>
      <c r="DU10" s="23">
        <v>5.3</v>
      </c>
      <c r="DV10" s="194">
        <v>5</v>
      </c>
      <c r="DW10" s="25">
        <v>7</v>
      </c>
      <c r="DX10" s="7">
        <f t="shared" si="43"/>
        <v>6.5</v>
      </c>
      <c r="DY10" s="23">
        <v>7.5</v>
      </c>
      <c r="DZ10" s="194">
        <v>6</v>
      </c>
      <c r="EA10" s="264">
        <v>3.5</v>
      </c>
      <c r="EB10" s="7">
        <f t="shared" si="44"/>
        <v>4.5999999999999996</v>
      </c>
      <c r="EC10" s="23">
        <v>4.7</v>
      </c>
      <c r="ED10" s="194">
        <v>5</v>
      </c>
      <c r="EE10" s="264">
        <v>5</v>
      </c>
      <c r="EF10" s="7">
        <f t="shared" si="45"/>
        <v>4.9000000000000004</v>
      </c>
      <c r="EG10" s="23">
        <v>5.3</v>
      </c>
      <c r="EH10" s="194">
        <v>6</v>
      </c>
      <c r="EI10" s="25">
        <v>4</v>
      </c>
      <c r="EJ10" s="7">
        <f t="shared" si="46"/>
        <v>4.5</v>
      </c>
      <c r="EK10" s="23">
        <v>6.5</v>
      </c>
      <c r="EL10" s="194">
        <v>7</v>
      </c>
      <c r="EM10" s="25">
        <v>5</v>
      </c>
      <c r="EN10" s="7">
        <f t="shared" si="47"/>
        <v>5.5</v>
      </c>
      <c r="EO10" s="23">
        <v>4.2</v>
      </c>
      <c r="EP10" s="194">
        <v>5</v>
      </c>
      <c r="EQ10" s="25">
        <v>7</v>
      </c>
      <c r="ER10" s="120">
        <f t="shared" si="48"/>
        <v>6.2</v>
      </c>
      <c r="ES10" s="120">
        <v>5</v>
      </c>
      <c r="ET10" s="7"/>
      <c r="EU10" s="8">
        <f t="shared" si="4"/>
        <v>5.09</v>
      </c>
      <c r="EV10" s="126" t="str">
        <f t="shared" si="49"/>
        <v>C</v>
      </c>
      <c r="EW10" s="10">
        <f t="shared" si="5"/>
        <v>2</v>
      </c>
      <c r="EX10" s="126" t="str">
        <f t="shared" si="50"/>
        <v>F</v>
      </c>
      <c r="EY10" s="10">
        <f t="shared" si="6"/>
        <v>0</v>
      </c>
      <c r="EZ10" s="126" t="str">
        <f t="shared" si="51"/>
        <v>C</v>
      </c>
      <c r="FA10" s="10">
        <f t="shared" si="7"/>
        <v>2</v>
      </c>
      <c r="FB10" s="126" t="str">
        <f t="shared" si="52"/>
        <v>C</v>
      </c>
      <c r="FC10" s="10">
        <f t="shared" si="8"/>
        <v>2</v>
      </c>
      <c r="FD10" s="218" t="str">
        <f t="shared" si="53"/>
        <v>F</v>
      </c>
      <c r="FE10" s="217">
        <f t="shared" si="54"/>
        <v>0</v>
      </c>
      <c r="FF10" s="218" t="str">
        <f t="shared" si="55"/>
        <v>C</v>
      </c>
      <c r="FG10" s="217">
        <f t="shared" si="56"/>
        <v>2</v>
      </c>
      <c r="FH10" s="218" t="str">
        <f t="shared" si="57"/>
        <v>C</v>
      </c>
      <c r="FI10" s="217">
        <f t="shared" si="58"/>
        <v>2</v>
      </c>
      <c r="FJ10" s="218" t="str">
        <f t="shared" si="59"/>
        <v>C</v>
      </c>
      <c r="FK10" s="217">
        <f t="shared" si="60"/>
        <v>2</v>
      </c>
      <c r="FL10" s="218" t="str">
        <f t="shared" si="61"/>
        <v>C</v>
      </c>
      <c r="FM10" s="217">
        <f t="shared" si="62"/>
        <v>2</v>
      </c>
      <c r="FN10" s="218" t="str">
        <f t="shared" si="63"/>
        <v>D</v>
      </c>
      <c r="FO10" s="217">
        <f t="shared" si="64"/>
        <v>1</v>
      </c>
      <c r="FP10" s="218" t="str">
        <f t="shared" si="65"/>
        <v>C</v>
      </c>
      <c r="FQ10" s="217">
        <f t="shared" si="66"/>
        <v>2</v>
      </c>
      <c r="FR10" s="218" t="str">
        <f t="shared" si="67"/>
        <v>B</v>
      </c>
      <c r="FS10" s="217">
        <f t="shared" si="68"/>
        <v>3</v>
      </c>
      <c r="FT10" s="126" t="str">
        <f t="shared" si="69"/>
        <v>C</v>
      </c>
      <c r="FU10" s="10">
        <f t="shared" si="70"/>
        <v>2</v>
      </c>
      <c r="FV10" s="126" t="str">
        <f t="shared" si="71"/>
        <v>C</v>
      </c>
      <c r="FW10" s="10">
        <f t="shared" si="72"/>
        <v>2</v>
      </c>
      <c r="FX10" s="126" t="str">
        <f t="shared" si="73"/>
        <v>D</v>
      </c>
      <c r="FY10" s="10">
        <f t="shared" si="74"/>
        <v>1</v>
      </c>
      <c r="FZ10" s="126" t="str">
        <f t="shared" si="75"/>
        <v>D</v>
      </c>
      <c r="GA10" s="10">
        <f t="shared" si="76"/>
        <v>1</v>
      </c>
      <c r="GB10" s="126" t="str">
        <f t="shared" si="77"/>
        <v>D</v>
      </c>
      <c r="GC10" s="10">
        <f t="shared" si="78"/>
        <v>1</v>
      </c>
      <c r="GD10" s="126" t="str">
        <f t="shared" si="79"/>
        <v>B</v>
      </c>
      <c r="GE10" s="10">
        <f t="shared" si="80"/>
        <v>3</v>
      </c>
      <c r="GF10" s="126" t="str">
        <f t="shared" si="81"/>
        <v>D</v>
      </c>
      <c r="GG10" s="10">
        <f t="shared" si="82"/>
        <v>1</v>
      </c>
      <c r="GH10" s="218" t="str">
        <f t="shared" si="83"/>
        <v>C</v>
      </c>
      <c r="GI10" s="217">
        <f t="shared" si="84"/>
        <v>2</v>
      </c>
      <c r="GJ10" s="218" t="str">
        <f t="shared" si="85"/>
        <v>C</v>
      </c>
      <c r="GK10" s="217">
        <f t="shared" si="86"/>
        <v>2</v>
      </c>
      <c r="GL10" s="218" t="str">
        <f t="shared" si="87"/>
        <v>C</v>
      </c>
      <c r="GM10" s="217">
        <f t="shared" si="88"/>
        <v>2</v>
      </c>
      <c r="GN10" s="218" t="str">
        <f t="shared" si="89"/>
        <v>D</v>
      </c>
      <c r="GO10" s="217">
        <f t="shared" si="90"/>
        <v>1</v>
      </c>
      <c r="GP10" s="218" t="str">
        <f t="shared" si="91"/>
        <v>D</v>
      </c>
      <c r="GQ10" s="217">
        <f t="shared" si="92"/>
        <v>1</v>
      </c>
      <c r="GR10" s="218" t="str">
        <f t="shared" si="93"/>
        <v>D</v>
      </c>
      <c r="GS10" s="217">
        <f t="shared" si="94"/>
        <v>1</v>
      </c>
      <c r="GT10" s="218" t="str">
        <f t="shared" si="95"/>
        <v>D</v>
      </c>
      <c r="GU10" s="217">
        <f t="shared" si="96"/>
        <v>1</v>
      </c>
      <c r="GV10" s="218" t="str">
        <f t="shared" si="97"/>
        <v>F</v>
      </c>
      <c r="GW10" s="217">
        <f t="shared" si="98"/>
        <v>0</v>
      </c>
      <c r="GX10" s="218" t="str">
        <f t="shared" si="99"/>
        <v>C</v>
      </c>
      <c r="GY10" s="217">
        <f t="shared" si="100"/>
        <v>2</v>
      </c>
      <c r="GZ10" s="126" t="str">
        <f t="shared" si="101"/>
        <v>D</v>
      </c>
      <c r="HA10" s="10">
        <f t="shared" si="102"/>
        <v>1</v>
      </c>
      <c r="HB10" s="126" t="str">
        <f t="shared" si="103"/>
        <v>C</v>
      </c>
      <c r="HC10" s="10">
        <f t="shared" si="104"/>
        <v>2</v>
      </c>
      <c r="HD10" s="126" t="str">
        <f t="shared" si="105"/>
        <v>C</v>
      </c>
      <c r="HE10" s="10">
        <f t="shared" si="106"/>
        <v>2</v>
      </c>
      <c r="HF10" s="126" t="str">
        <f t="shared" si="107"/>
        <v>D</v>
      </c>
      <c r="HG10" s="10">
        <f t="shared" si="108"/>
        <v>1</v>
      </c>
      <c r="HH10" s="126" t="str">
        <f t="shared" si="109"/>
        <v>D</v>
      </c>
      <c r="HI10" s="10">
        <f t="shared" si="110"/>
        <v>1</v>
      </c>
      <c r="HJ10" s="126" t="str">
        <f t="shared" si="111"/>
        <v>D</v>
      </c>
      <c r="HK10" s="10">
        <f t="shared" si="112"/>
        <v>1</v>
      </c>
      <c r="HL10" s="126" t="str">
        <f t="shared" si="113"/>
        <v>C</v>
      </c>
      <c r="HM10" s="10">
        <f t="shared" si="114"/>
        <v>2</v>
      </c>
      <c r="HN10" s="126" t="str">
        <f t="shared" si="115"/>
        <v>C</v>
      </c>
      <c r="HO10" s="10">
        <f t="shared" si="116"/>
        <v>2</v>
      </c>
      <c r="HP10" s="126" t="str">
        <f t="shared" si="117"/>
        <v>D</v>
      </c>
      <c r="HQ10" s="10">
        <f t="shared" si="118"/>
        <v>1</v>
      </c>
      <c r="HR10" s="126" t="str">
        <f t="shared" si="119"/>
        <v>X</v>
      </c>
      <c r="HS10" s="10">
        <f t="shared" si="120"/>
        <v>0</v>
      </c>
      <c r="HT10" s="72">
        <f t="shared" si="9"/>
        <v>1.5</v>
      </c>
      <c r="HU10" s="72">
        <f t="shared" si="10"/>
        <v>1.6</v>
      </c>
      <c r="HV10" s="72">
        <f t="shared" si="11"/>
        <v>1.67</v>
      </c>
      <c r="HW10" s="72">
        <f t="shared" si="12"/>
        <v>1.38</v>
      </c>
      <c r="HX10" s="72">
        <f t="shared" si="121"/>
        <v>1.27</v>
      </c>
      <c r="HY10" s="72">
        <f t="shared" si="122"/>
        <v>1.6</v>
      </c>
      <c r="HZ10" s="73">
        <f t="shared" si="123"/>
        <v>83</v>
      </c>
      <c r="IA10" s="72">
        <f t="shared" si="124"/>
        <v>1.61</v>
      </c>
      <c r="IB10" s="4" t="str">
        <f t="shared" si="13"/>
        <v>Trung b×nh yÕu</v>
      </c>
      <c r="IC10" s="540">
        <f t="shared" si="125"/>
        <v>1.62</v>
      </c>
      <c r="IE10" s="5"/>
      <c r="IJ10" s="3">
        <v>6.5</v>
      </c>
      <c r="IK10" s="3">
        <v>5</v>
      </c>
      <c r="IM10" s="3">
        <v>5</v>
      </c>
      <c r="IN10" s="3">
        <v>5</v>
      </c>
      <c r="IQ10" s="3">
        <v>6</v>
      </c>
      <c r="IR10" s="3">
        <v>6</v>
      </c>
      <c r="IS10" s="3">
        <v>8</v>
      </c>
    </row>
    <row r="11" spans="1:253" ht="24" customHeight="1" x14ac:dyDescent="0.25">
      <c r="A11" s="6">
        <v>5</v>
      </c>
      <c r="B11" s="54" t="s">
        <v>32</v>
      </c>
      <c r="C11" s="59" t="s">
        <v>33</v>
      </c>
      <c r="D11" s="18">
        <v>35723</v>
      </c>
      <c r="E11" s="523">
        <v>6</v>
      </c>
      <c r="F11" s="524">
        <v>7</v>
      </c>
      <c r="G11" s="445">
        <v>7</v>
      </c>
      <c r="H11" s="7">
        <f t="shared" si="0"/>
        <v>6.8</v>
      </c>
      <c r="I11" s="23">
        <v>4</v>
      </c>
      <c r="J11" s="194">
        <v>6</v>
      </c>
      <c r="K11" s="25">
        <v>6.5</v>
      </c>
      <c r="L11" s="7">
        <f t="shared" si="1"/>
        <v>6</v>
      </c>
      <c r="M11" s="23">
        <v>5.5</v>
      </c>
      <c r="N11" s="194">
        <v>7</v>
      </c>
      <c r="O11" s="74">
        <v>9</v>
      </c>
      <c r="P11" s="7">
        <f t="shared" si="2"/>
        <v>8.1</v>
      </c>
      <c r="Q11" s="23">
        <v>7</v>
      </c>
      <c r="R11" s="194">
        <v>8</v>
      </c>
      <c r="S11" s="25">
        <v>7</v>
      </c>
      <c r="T11" s="7">
        <f t="shared" si="3"/>
        <v>7.1</v>
      </c>
      <c r="U11" s="23">
        <v>6</v>
      </c>
      <c r="V11" s="194">
        <v>7</v>
      </c>
      <c r="W11" s="25">
        <v>5</v>
      </c>
      <c r="X11" s="7">
        <f t="shared" si="14"/>
        <v>5.4</v>
      </c>
      <c r="Y11" s="23">
        <v>5.3</v>
      </c>
      <c r="Z11" s="194">
        <v>5</v>
      </c>
      <c r="AA11" s="25">
        <v>6</v>
      </c>
      <c r="AB11" s="7">
        <f t="shared" si="15"/>
        <v>5.8</v>
      </c>
      <c r="AC11" s="23">
        <v>5.3</v>
      </c>
      <c r="AD11" s="194">
        <v>6</v>
      </c>
      <c r="AE11" s="25">
        <v>7.5</v>
      </c>
      <c r="AF11" s="7">
        <f t="shared" si="16"/>
        <v>6.9</v>
      </c>
      <c r="AG11" s="23">
        <v>6.5</v>
      </c>
      <c r="AH11" s="194">
        <v>7</v>
      </c>
      <c r="AI11" s="25">
        <f t="shared" si="17"/>
        <v>6.5</v>
      </c>
      <c r="AJ11" s="7">
        <f t="shared" si="18"/>
        <v>6.6</v>
      </c>
      <c r="AK11" s="23">
        <v>6</v>
      </c>
      <c r="AL11" s="194">
        <v>7</v>
      </c>
      <c r="AM11" s="25">
        <v>5.5</v>
      </c>
      <c r="AN11" s="7">
        <f t="shared" si="19"/>
        <v>5.8</v>
      </c>
      <c r="AO11" s="23">
        <v>6</v>
      </c>
      <c r="AP11" s="194">
        <v>7</v>
      </c>
      <c r="AQ11" s="25">
        <v>4.5</v>
      </c>
      <c r="AR11" s="7">
        <f t="shared" si="20"/>
        <v>5.0999999999999996</v>
      </c>
      <c r="AS11" s="104">
        <v>6.6</v>
      </c>
      <c r="AT11" s="273">
        <v>8</v>
      </c>
      <c r="AU11" s="74">
        <v>6.5</v>
      </c>
      <c r="AV11" s="7">
        <f t="shared" si="21"/>
        <v>6.7</v>
      </c>
      <c r="AW11" s="23">
        <v>7.3</v>
      </c>
      <c r="AX11" s="194">
        <v>7</v>
      </c>
      <c r="AY11" s="25">
        <v>7</v>
      </c>
      <c r="AZ11" s="7">
        <f t="shared" si="22"/>
        <v>7.1</v>
      </c>
      <c r="BA11" s="23">
        <v>5.5</v>
      </c>
      <c r="BB11" s="194">
        <v>5</v>
      </c>
      <c r="BC11" s="25">
        <v>6</v>
      </c>
      <c r="BD11" s="7">
        <f t="shared" si="23"/>
        <v>5.8</v>
      </c>
      <c r="BE11" s="23">
        <v>4.5</v>
      </c>
      <c r="BF11" s="194">
        <v>5</v>
      </c>
      <c r="BG11" s="74">
        <v>7.5</v>
      </c>
      <c r="BH11" s="7">
        <f t="shared" si="24"/>
        <v>6.7</v>
      </c>
      <c r="BI11" s="23">
        <v>5</v>
      </c>
      <c r="BJ11" s="194">
        <v>5</v>
      </c>
      <c r="BK11" s="25">
        <v>4.5</v>
      </c>
      <c r="BL11" s="7">
        <f t="shared" si="25"/>
        <v>4.7</v>
      </c>
      <c r="BM11" s="23">
        <v>6</v>
      </c>
      <c r="BN11" s="194">
        <v>6</v>
      </c>
      <c r="BO11" s="25">
        <f t="shared" si="26"/>
        <v>6.5</v>
      </c>
      <c r="BP11" s="7">
        <f t="shared" si="27"/>
        <v>6.4</v>
      </c>
      <c r="BQ11" s="23">
        <v>6.3</v>
      </c>
      <c r="BR11" s="194">
        <v>8</v>
      </c>
      <c r="BS11" s="25">
        <v>5</v>
      </c>
      <c r="BT11" s="7">
        <f t="shared" si="28"/>
        <v>5.6</v>
      </c>
      <c r="BU11" s="106">
        <v>7</v>
      </c>
      <c r="BV11" s="274">
        <v>7</v>
      </c>
      <c r="BW11" s="101">
        <v>7</v>
      </c>
      <c r="BX11" s="7">
        <f t="shared" si="29"/>
        <v>7</v>
      </c>
      <c r="BY11" s="104">
        <v>6</v>
      </c>
      <c r="BZ11" s="273">
        <v>10</v>
      </c>
      <c r="CA11" s="74">
        <v>5</v>
      </c>
      <c r="CB11" s="7">
        <f t="shared" si="30"/>
        <v>5.7</v>
      </c>
      <c r="CC11" s="23">
        <v>7</v>
      </c>
      <c r="CD11" s="194">
        <v>7</v>
      </c>
      <c r="CE11" s="25">
        <v>5</v>
      </c>
      <c r="CF11" s="7">
        <f t="shared" si="31"/>
        <v>5.6</v>
      </c>
      <c r="CG11" s="500">
        <v>5.3</v>
      </c>
      <c r="CH11" s="501">
        <v>6</v>
      </c>
      <c r="CI11" s="446">
        <v>6.5</v>
      </c>
      <c r="CJ11" s="7">
        <f t="shared" si="32"/>
        <v>6.2</v>
      </c>
      <c r="CK11" s="23">
        <v>7</v>
      </c>
      <c r="CL11" s="194">
        <v>6</v>
      </c>
      <c r="CM11" s="25">
        <v>3.5</v>
      </c>
      <c r="CN11" s="7">
        <f t="shared" si="33"/>
        <v>4.5</v>
      </c>
      <c r="CO11" s="23">
        <v>5</v>
      </c>
      <c r="CP11" s="194">
        <v>6</v>
      </c>
      <c r="CQ11" s="25">
        <v>5.5</v>
      </c>
      <c r="CR11" s="7">
        <f t="shared" si="34"/>
        <v>5.5</v>
      </c>
      <c r="CS11" s="23">
        <v>5</v>
      </c>
      <c r="CT11" s="194">
        <v>5</v>
      </c>
      <c r="CU11" s="264">
        <v>6</v>
      </c>
      <c r="CV11" s="7">
        <f t="shared" si="35"/>
        <v>5.7</v>
      </c>
      <c r="CW11" s="23">
        <v>4.3</v>
      </c>
      <c r="CX11" s="194">
        <v>9</v>
      </c>
      <c r="CY11" s="25">
        <v>5</v>
      </c>
      <c r="CZ11" s="7">
        <f t="shared" si="36"/>
        <v>5.3</v>
      </c>
      <c r="DA11" s="23">
        <v>4.3</v>
      </c>
      <c r="DB11" s="194">
        <v>5</v>
      </c>
      <c r="DC11" s="264">
        <v>5.5</v>
      </c>
      <c r="DD11" s="7">
        <f t="shared" si="37"/>
        <v>5.2</v>
      </c>
      <c r="DE11" s="23">
        <v>5.5</v>
      </c>
      <c r="DF11" s="194">
        <v>7</v>
      </c>
      <c r="DG11" s="25">
        <v>6</v>
      </c>
      <c r="DH11" s="7">
        <f t="shared" si="38"/>
        <v>6</v>
      </c>
      <c r="DI11" s="23">
        <v>6</v>
      </c>
      <c r="DJ11" s="194">
        <v>8</v>
      </c>
      <c r="DK11" s="25">
        <f t="shared" si="39"/>
        <v>6.4</v>
      </c>
      <c r="DL11" s="7">
        <f t="shared" si="40"/>
        <v>6.5</v>
      </c>
      <c r="DM11" s="23">
        <v>6.3</v>
      </c>
      <c r="DN11" s="194">
        <v>7</v>
      </c>
      <c r="DO11" s="25">
        <v>7</v>
      </c>
      <c r="DP11" s="7">
        <f t="shared" si="41"/>
        <v>6.9</v>
      </c>
      <c r="DQ11" s="23">
        <v>5.7</v>
      </c>
      <c r="DR11" s="194">
        <v>6</v>
      </c>
      <c r="DS11" s="25">
        <v>5.5</v>
      </c>
      <c r="DT11" s="7">
        <f t="shared" si="42"/>
        <v>5.6</v>
      </c>
      <c r="DU11" s="23">
        <v>4.5</v>
      </c>
      <c r="DV11" s="194">
        <v>5</v>
      </c>
      <c r="DW11" s="25">
        <v>9</v>
      </c>
      <c r="DX11" s="7">
        <f t="shared" si="43"/>
        <v>7.7</v>
      </c>
      <c r="DY11" s="23">
        <v>7</v>
      </c>
      <c r="DZ11" s="194">
        <v>8</v>
      </c>
      <c r="EA11" s="25">
        <v>5</v>
      </c>
      <c r="EB11" s="7">
        <f t="shared" si="44"/>
        <v>5.7</v>
      </c>
      <c r="EC11" s="23">
        <v>5.7</v>
      </c>
      <c r="ED11" s="194">
        <v>6</v>
      </c>
      <c r="EE11" s="25">
        <v>5.5</v>
      </c>
      <c r="EF11" s="7">
        <f t="shared" si="45"/>
        <v>5.6</v>
      </c>
      <c r="EG11" s="23">
        <v>6.3</v>
      </c>
      <c r="EH11" s="194">
        <v>6</v>
      </c>
      <c r="EI11" s="25">
        <v>7</v>
      </c>
      <c r="EJ11" s="7">
        <f t="shared" si="46"/>
        <v>6.8</v>
      </c>
      <c r="EK11" s="23">
        <v>7</v>
      </c>
      <c r="EL11" s="194">
        <v>8</v>
      </c>
      <c r="EM11" s="25">
        <v>5</v>
      </c>
      <c r="EN11" s="7">
        <f t="shared" si="47"/>
        <v>5.7</v>
      </c>
      <c r="EO11" s="23">
        <v>8.3000000000000007</v>
      </c>
      <c r="EP11" s="194">
        <v>7</v>
      </c>
      <c r="EQ11" s="25">
        <v>5</v>
      </c>
      <c r="ER11" s="120">
        <f t="shared" si="48"/>
        <v>5.9</v>
      </c>
      <c r="ES11" s="120">
        <v>6.5</v>
      </c>
      <c r="ET11" s="7"/>
      <c r="EU11" s="8">
        <f t="shared" si="4"/>
        <v>5.79</v>
      </c>
      <c r="EV11" s="126" t="str">
        <f t="shared" si="49"/>
        <v>C</v>
      </c>
      <c r="EW11" s="10">
        <f t="shared" si="5"/>
        <v>2</v>
      </c>
      <c r="EX11" s="126" t="str">
        <f t="shared" si="50"/>
        <v>C</v>
      </c>
      <c r="EY11" s="10">
        <f t="shared" si="6"/>
        <v>2</v>
      </c>
      <c r="EZ11" s="126" t="str">
        <f t="shared" si="51"/>
        <v>B</v>
      </c>
      <c r="FA11" s="10">
        <f t="shared" si="7"/>
        <v>3</v>
      </c>
      <c r="FB11" s="126" t="str">
        <f t="shared" si="52"/>
        <v>B</v>
      </c>
      <c r="FC11" s="10">
        <f t="shared" si="8"/>
        <v>3</v>
      </c>
      <c r="FD11" s="218" t="str">
        <f t="shared" si="53"/>
        <v>D</v>
      </c>
      <c r="FE11" s="217">
        <f t="shared" si="54"/>
        <v>1</v>
      </c>
      <c r="FF11" s="218" t="str">
        <f t="shared" si="55"/>
        <v>C</v>
      </c>
      <c r="FG11" s="217">
        <f t="shared" si="56"/>
        <v>2</v>
      </c>
      <c r="FH11" s="218" t="str">
        <f t="shared" si="57"/>
        <v>C</v>
      </c>
      <c r="FI11" s="217">
        <f t="shared" si="58"/>
        <v>2</v>
      </c>
      <c r="FJ11" s="218" t="str">
        <f t="shared" si="59"/>
        <v>C</v>
      </c>
      <c r="FK11" s="217">
        <f t="shared" si="60"/>
        <v>2</v>
      </c>
      <c r="FL11" s="218" t="str">
        <f t="shared" si="61"/>
        <v>C</v>
      </c>
      <c r="FM11" s="217">
        <f t="shared" si="62"/>
        <v>2</v>
      </c>
      <c r="FN11" s="218" t="str">
        <f t="shared" si="63"/>
        <v>D</v>
      </c>
      <c r="FO11" s="217">
        <f t="shared" si="64"/>
        <v>1</v>
      </c>
      <c r="FP11" s="218" t="str">
        <f t="shared" si="65"/>
        <v>C</v>
      </c>
      <c r="FQ11" s="217">
        <f t="shared" si="66"/>
        <v>2</v>
      </c>
      <c r="FR11" s="218" t="str">
        <f t="shared" si="67"/>
        <v>B</v>
      </c>
      <c r="FS11" s="217">
        <f t="shared" si="68"/>
        <v>3</v>
      </c>
      <c r="FT11" s="126" t="str">
        <f t="shared" si="69"/>
        <v>C</v>
      </c>
      <c r="FU11" s="10">
        <f t="shared" si="70"/>
        <v>2</v>
      </c>
      <c r="FV11" s="126" t="str">
        <f t="shared" si="71"/>
        <v>C</v>
      </c>
      <c r="FW11" s="10">
        <f t="shared" si="72"/>
        <v>2</v>
      </c>
      <c r="FX11" s="126" t="str">
        <f t="shared" si="73"/>
        <v>D</v>
      </c>
      <c r="FY11" s="10">
        <f t="shared" si="74"/>
        <v>1</v>
      </c>
      <c r="FZ11" s="126" t="str">
        <f t="shared" si="75"/>
        <v>C</v>
      </c>
      <c r="GA11" s="10">
        <f t="shared" si="76"/>
        <v>2</v>
      </c>
      <c r="GB11" s="126" t="str">
        <f t="shared" si="77"/>
        <v>C</v>
      </c>
      <c r="GC11" s="10">
        <f t="shared" si="78"/>
        <v>2</v>
      </c>
      <c r="GD11" s="126" t="str">
        <f t="shared" si="79"/>
        <v>B</v>
      </c>
      <c r="GE11" s="10">
        <f t="shared" si="80"/>
        <v>3</v>
      </c>
      <c r="GF11" s="126" t="str">
        <f t="shared" si="81"/>
        <v>C</v>
      </c>
      <c r="GG11" s="10">
        <f t="shared" si="82"/>
        <v>2</v>
      </c>
      <c r="GH11" s="218" t="str">
        <f t="shared" si="83"/>
        <v>C</v>
      </c>
      <c r="GI11" s="217">
        <f t="shared" si="84"/>
        <v>2</v>
      </c>
      <c r="GJ11" s="218" t="str">
        <f t="shared" si="85"/>
        <v>C</v>
      </c>
      <c r="GK11" s="217">
        <f t="shared" si="86"/>
        <v>2</v>
      </c>
      <c r="GL11" s="218" t="str">
        <f t="shared" si="87"/>
        <v>D</v>
      </c>
      <c r="GM11" s="217">
        <f t="shared" si="88"/>
        <v>1</v>
      </c>
      <c r="GN11" s="218" t="str">
        <f t="shared" si="89"/>
        <v>C</v>
      </c>
      <c r="GO11" s="217">
        <f t="shared" si="90"/>
        <v>2</v>
      </c>
      <c r="GP11" s="218" t="str">
        <f t="shared" si="91"/>
        <v>C</v>
      </c>
      <c r="GQ11" s="217">
        <f t="shared" si="92"/>
        <v>2</v>
      </c>
      <c r="GR11" s="218" t="str">
        <f t="shared" si="93"/>
        <v>D</v>
      </c>
      <c r="GS11" s="217">
        <f t="shared" si="94"/>
        <v>1</v>
      </c>
      <c r="GT11" s="218" t="str">
        <f t="shared" si="95"/>
        <v>D</v>
      </c>
      <c r="GU11" s="217">
        <f t="shared" si="96"/>
        <v>1</v>
      </c>
      <c r="GV11" s="218" t="str">
        <f t="shared" si="97"/>
        <v>C</v>
      </c>
      <c r="GW11" s="217">
        <f t="shared" si="98"/>
        <v>2</v>
      </c>
      <c r="GX11" s="218" t="str">
        <f t="shared" si="99"/>
        <v>C</v>
      </c>
      <c r="GY11" s="217">
        <f t="shared" si="100"/>
        <v>2</v>
      </c>
      <c r="GZ11" s="126" t="str">
        <f t="shared" si="101"/>
        <v>C</v>
      </c>
      <c r="HA11" s="10">
        <f t="shared" si="102"/>
        <v>2</v>
      </c>
      <c r="HB11" s="126" t="str">
        <f t="shared" si="103"/>
        <v>C</v>
      </c>
      <c r="HC11" s="10">
        <f t="shared" si="104"/>
        <v>2</v>
      </c>
      <c r="HD11" s="126" t="str">
        <f t="shared" si="105"/>
        <v>B</v>
      </c>
      <c r="HE11" s="10">
        <f t="shared" si="106"/>
        <v>3</v>
      </c>
      <c r="HF11" s="126" t="str">
        <f t="shared" si="107"/>
        <v>C</v>
      </c>
      <c r="HG11" s="10">
        <f t="shared" si="108"/>
        <v>2</v>
      </c>
      <c r="HH11" s="126" t="str">
        <f t="shared" si="109"/>
        <v>C</v>
      </c>
      <c r="HI11" s="10">
        <f t="shared" si="110"/>
        <v>2</v>
      </c>
      <c r="HJ11" s="126" t="str">
        <f t="shared" si="111"/>
        <v>C</v>
      </c>
      <c r="HK11" s="10">
        <f t="shared" si="112"/>
        <v>2</v>
      </c>
      <c r="HL11" s="126" t="str">
        <f t="shared" si="113"/>
        <v>C</v>
      </c>
      <c r="HM11" s="10">
        <f t="shared" si="114"/>
        <v>2</v>
      </c>
      <c r="HN11" s="126" t="str">
        <f t="shared" si="115"/>
        <v>C</v>
      </c>
      <c r="HO11" s="10">
        <f t="shared" si="116"/>
        <v>2</v>
      </c>
      <c r="HP11" s="126" t="str">
        <f t="shared" si="117"/>
        <v>C</v>
      </c>
      <c r="HQ11" s="10">
        <f t="shared" si="118"/>
        <v>2</v>
      </c>
      <c r="HR11" s="126" t="str">
        <f t="shared" si="119"/>
        <v>X</v>
      </c>
      <c r="HS11" s="10">
        <f t="shared" si="120"/>
        <v>0</v>
      </c>
      <c r="HT11" s="72">
        <f t="shared" si="9"/>
        <v>2.5</v>
      </c>
      <c r="HU11" s="72">
        <f t="shared" si="10"/>
        <v>1.75</v>
      </c>
      <c r="HV11" s="72">
        <f t="shared" si="11"/>
        <v>2.06</v>
      </c>
      <c r="HW11" s="72">
        <f t="shared" si="12"/>
        <v>1.71</v>
      </c>
      <c r="HX11" s="72">
        <f t="shared" si="121"/>
        <v>2.13</v>
      </c>
      <c r="HY11" s="72">
        <f t="shared" si="122"/>
        <v>2</v>
      </c>
      <c r="HZ11" s="73">
        <f t="shared" si="123"/>
        <v>90</v>
      </c>
      <c r="IA11" s="72">
        <f t="shared" si="124"/>
        <v>1.94</v>
      </c>
      <c r="IB11" s="4" t="str">
        <f t="shared" si="13"/>
        <v>Trung b×nh yÕu</v>
      </c>
      <c r="IC11" s="540">
        <f t="shared" si="125"/>
        <v>1.95</v>
      </c>
      <c r="IE11" s="5"/>
      <c r="IJ11" s="3">
        <v>6.5</v>
      </c>
      <c r="IK11" s="3">
        <v>6.5</v>
      </c>
      <c r="IM11" s="3">
        <v>5</v>
      </c>
      <c r="IN11" s="3">
        <v>8</v>
      </c>
      <c r="IQ11" s="3">
        <v>6</v>
      </c>
      <c r="IR11" s="3">
        <v>6</v>
      </c>
      <c r="IS11" s="3">
        <v>7</v>
      </c>
    </row>
    <row r="12" spans="1:253" ht="24" customHeight="1" x14ac:dyDescent="0.25">
      <c r="A12" s="12">
        <v>6</v>
      </c>
      <c r="B12" s="54" t="s">
        <v>34</v>
      </c>
      <c r="C12" s="59" t="s">
        <v>35</v>
      </c>
      <c r="D12" s="18">
        <v>36088</v>
      </c>
      <c r="E12" s="23">
        <v>8</v>
      </c>
      <c r="F12" s="194">
        <v>8</v>
      </c>
      <c r="G12" s="25">
        <v>5</v>
      </c>
      <c r="H12" s="7">
        <f t="shared" si="0"/>
        <v>5.9</v>
      </c>
      <c r="I12" s="523">
        <v>7</v>
      </c>
      <c r="J12" s="524">
        <v>9</v>
      </c>
      <c r="K12" s="445">
        <v>0</v>
      </c>
      <c r="L12" s="7">
        <f t="shared" si="1"/>
        <v>2.2999999999999998</v>
      </c>
      <c r="M12" s="23">
        <v>7</v>
      </c>
      <c r="N12" s="194">
        <v>8</v>
      </c>
      <c r="O12" s="25">
        <v>5</v>
      </c>
      <c r="P12" s="7">
        <f t="shared" si="2"/>
        <v>5.7</v>
      </c>
      <c r="Q12" s="23">
        <v>6.5</v>
      </c>
      <c r="R12" s="194">
        <v>8</v>
      </c>
      <c r="S12" s="25">
        <v>8</v>
      </c>
      <c r="T12" s="7">
        <f t="shared" si="3"/>
        <v>7.7</v>
      </c>
      <c r="U12" s="23">
        <v>6</v>
      </c>
      <c r="V12" s="194">
        <v>7</v>
      </c>
      <c r="W12" s="25">
        <v>6</v>
      </c>
      <c r="X12" s="7">
        <f t="shared" si="14"/>
        <v>6.1</v>
      </c>
      <c r="Y12" s="23">
        <v>6.3</v>
      </c>
      <c r="Z12" s="194">
        <v>7</v>
      </c>
      <c r="AA12" s="25">
        <v>5</v>
      </c>
      <c r="AB12" s="7">
        <f t="shared" si="15"/>
        <v>5.5</v>
      </c>
      <c r="AC12" s="23">
        <v>7</v>
      </c>
      <c r="AD12" s="194">
        <v>7</v>
      </c>
      <c r="AE12" s="25">
        <v>5</v>
      </c>
      <c r="AF12" s="7">
        <f t="shared" si="16"/>
        <v>5.6</v>
      </c>
      <c r="AG12" s="23">
        <v>6.5</v>
      </c>
      <c r="AH12" s="194">
        <v>7</v>
      </c>
      <c r="AI12" s="25">
        <f t="shared" si="17"/>
        <v>5.8</v>
      </c>
      <c r="AJ12" s="7">
        <f t="shared" si="18"/>
        <v>6.1</v>
      </c>
      <c r="AK12" s="23">
        <v>6.7</v>
      </c>
      <c r="AL12" s="194">
        <v>9</v>
      </c>
      <c r="AM12" s="25">
        <v>6</v>
      </c>
      <c r="AN12" s="7">
        <f t="shared" si="19"/>
        <v>6.4</v>
      </c>
      <c r="AO12" s="23">
        <v>6.8</v>
      </c>
      <c r="AP12" s="194">
        <v>7</v>
      </c>
      <c r="AQ12" s="25">
        <v>6.5</v>
      </c>
      <c r="AR12" s="7">
        <f t="shared" si="20"/>
        <v>6.6</v>
      </c>
      <c r="AS12" s="106">
        <v>7.3</v>
      </c>
      <c r="AT12" s="274">
        <v>8</v>
      </c>
      <c r="AU12" s="101">
        <v>7</v>
      </c>
      <c r="AV12" s="7">
        <f t="shared" si="21"/>
        <v>7.2</v>
      </c>
      <c r="AW12" s="23">
        <v>6.7</v>
      </c>
      <c r="AX12" s="194">
        <v>8</v>
      </c>
      <c r="AY12" s="25">
        <v>8</v>
      </c>
      <c r="AZ12" s="7">
        <f t="shared" si="22"/>
        <v>7.7</v>
      </c>
      <c r="BA12" s="23">
        <v>7.5</v>
      </c>
      <c r="BB12" s="194">
        <v>8</v>
      </c>
      <c r="BC12" s="25">
        <v>8</v>
      </c>
      <c r="BD12" s="7">
        <f t="shared" si="23"/>
        <v>7.9</v>
      </c>
      <c r="BE12" s="23">
        <v>6.5</v>
      </c>
      <c r="BF12" s="194">
        <v>8</v>
      </c>
      <c r="BG12" s="74">
        <v>7.5</v>
      </c>
      <c r="BH12" s="7">
        <f t="shared" si="24"/>
        <v>7.4</v>
      </c>
      <c r="BI12" s="23">
        <v>6.3</v>
      </c>
      <c r="BJ12" s="194">
        <v>7</v>
      </c>
      <c r="BK12" s="25">
        <v>3</v>
      </c>
      <c r="BL12" s="7">
        <f t="shared" si="25"/>
        <v>4.0999999999999996</v>
      </c>
      <c r="BM12" s="23">
        <v>6</v>
      </c>
      <c r="BN12" s="194">
        <v>7</v>
      </c>
      <c r="BO12" s="25">
        <f t="shared" si="26"/>
        <v>6</v>
      </c>
      <c r="BP12" s="7">
        <f t="shared" si="27"/>
        <v>6.1</v>
      </c>
      <c r="BQ12" s="23">
        <v>6.7</v>
      </c>
      <c r="BR12" s="194">
        <v>8</v>
      </c>
      <c r="BS12" s="25">
        <v>5</v>
      </c>
      <c r="BT12" s="7">
        <f t="shared" si="28"/>
        <v>5.6</v>
      </c>
      <c r="BU12" s="23">
        <v>5</v>
      </c>
      <c r="BV12" s="194">
        <v>6</v>
      </c>
      <c r="BW12" s="25">
        <v>6.5</v>
      </c>
      <c r="BX12" s="7">
        <f t="shared" si="29"/>
        <v>6.2</v>
      </c>
      <c r="BY12" s="104">
        <v>6</v>
      </c>
      <c r="BZ12" s="273">
        <v>9</v>
      </c>
      <c r="CA12" s="74">
        <v>5</v>
      </c>
      <c r="CB12" s="7">
        <f t="shared" si="30"/>
        <v>5.6</v>
      </c>
      <c r="CC12" s="23">
        <v>7.5</v>
      </c>
      <c r="CD12" s="194">
        <v>7</v>
      </c>
      <c r="CE12" s="25">
        <v>7.5</v>
      </c>
      <c r="CF12" s="7">
        <f t="shared" si="31"/>
        <v>7.5</v>
      </c>
      <c r="CG12" s="23">
        <v>5.8</v>
      </c>
      <c r="CH12" s="194">
        <v>6</v>
      </c>
      <c r="CI12" s="25">
        <v>7</v>
      </c>
      <c r="CJ12" s="7">
        <f t="shared" si="32"/>
        <v>6.7</v>
      </c>
      <c r="CK12" s="23">
        <v>3.3</v>
      </c>
      <c r="CL12" s="194">
        <v>5</v>
      </c>
      <c r="CM12" s="264">
        <v>7</v>
      </c>
      <c r="CN12" s="7">
        <f t="shared" si="33"/>
        <v>6.1</v>
      </c>
      <c r="CO12" s="23">
        <v>5.3</v>
      </c>
      <c r="CP12" s="194">
        <v>7</v>
      </c>
      <c r="CQ12" s="265">
        <v>7.5</v>
      </c>
      <c r="CR12" s="7">
        <f t="shared" si="34"/>
        <v>7</v>
      </c>
      <c r="CS12" s="23">
        <v>6.7</v>
      </c>
      <c r="CT12" s="194">
        <v>7</v>
      </c>
      <c r="CU12" s="265">
        <v>6</v>
      </c>
      <c r="CV12" s="7">
        <f t="shared" si="35"/>
        <v>6.2</v>
      </c>
      <c r="CW12" s="23">
        <v>5.7</v>
      </c>
      <c r="CX12" s="194">
        <v>9</v>
      </c>
      <c r="CY12" s="25">
        <v>5</v>
      </c>
      <c r="CZ12" s="7">
        <f t="shared" si="36"/>
        <v>5.5</v>
      </c>
      <c r="DA12" s="23">
        <v>4.7</v>
      </c>
      <c r="DB12" s="194">
        <v>6</v>
      </c>
      <c r="DC12" s="265">
        <v>7</v>
      </c>
      <c r="DD12" s="7">
        <f t="shared" si="37"/>
        <v>6.4</v>
      </c>
      <c r="DE12" s="23">
        <v>6.5</v>
      </c>
      <c r="DF12" s="194">
        <v>7</v>
      </c>
      <c r="DG12" s="25">
        <v>7.5</v>
      </c>
      <c r="DH12" s="7">
        <f t="shared" si="38"/>
        <v>7.3</v>
      </c>
      <c r="DI12" s="23">
        <v>5.5</v>
      </c>
      <c r="DJ12" s="194">
        <v>7</v>
      </c>
      <c r="DK12" s="25">
        <f t="shared" si="39"/>
        <v>6.1</v>
      </c>
      <c r="DL12" s="7">
        <f t="shared" si="40"/>
        <v>6.1</v>
      </c>
      <c r="DM12" s="23">
        <v>8</v>
      </c>
      <c r="DN12" s="194">
        <v>8</v>
      </c>
      <c r="DO12" s="25">
        <v>7</v>
      </c>
      <c r="DP12" s="7">
        <f t="shared" si="41"/>
        <v>7.3</v>
      </c>
      <c r="DQ12" s="23">
        <v>6.3</v>
      </c>
      <c r="DR12" s="194">
        <v>7</v>
      </c>
      <c r="DS12" s="25">
        <v>6</v>
      </c>
      <c r="DT12" s="7">
        <f t="shared" si="42"/>
        <v>6.2</v>
      </c>
      <c r="DU12" s="23">
        <v>6.8</v>
      </c>
      <c r="DV12" s="194">
        <v>6</v>
      </c>
      <c r="DW12" s="25">
        <v>7</v>
      </c>
      <c r="DX12" s="7">
        <f t="shared" si="43"/>
        <v>6.9</v>
      </c>
      <c r="DY12" s="23">
        <v>4.5</v>
      </c>
      <c r="DZ12" s="194">
        <v>6</v>
      </c>
      <c r="EA12" s="25">
        <v>7.5</v>
      </c>
      <c r="EB12" s="7">
        <f t="shared" si="44"/>
        <v>6.8</v>
      </c>
      <c r="EC12" s="23">
        <v>7.7</v>
      </c>
      <c r="ED12" s="194">
        <v>8</v>
      </c>
      <c r="EE12" s="265">
        <v>5</v>
      </c>
      <c r="EF12" s="7">
        <f t="shared" si="45"/>
        <v>5.8</v>
      </c>
      <c r="EG12" s="23">
        <v>5.3</v>
      </c>
      <c r="EH12" s="194">
        <v>6</v>
      </c>
      <c r="EI12" s="265">
        <v>6</v>
      </c>
      <c r="EJ12" s="7">
        <f t="shared" si="46"/>
        <v>5.9</v>
      </c>
      <c r="EK12" s="23">
        <v>5.5</v>
      </c>
      <c r="EL12" s="194">
        <v>8</v>
      </c>
      <c r="EM12" s="25">
        <v>7</v>
      </c>
      <c r="EN12" s="7">
        <f t="shared" si="47"/>
        <v>6.8</v>
      </c>
      <c r="EO12" s="23">
        <v>6.2</v>
      </c>
      <c r="EP12" s="194">
        <v>7</v>
      </c>
      <c r="EQ12" s="25">
        <v>6.5</v>
      </c>
      <c r="ER12" s="120">
        <f t="shared" si="48"/>
        <v>6.5</v>
      </c>
      <c r="ES12" s="120">
        <v>5.5</v>
      </c>
      <c r="ET12" s="7"/>
      <c r="EU12" s="8">
        <f t="shared" si="4"/>
        <v>5.92</v>
      </c>
      <c r="EV12" s="126" t="str">
        <f t="shared" si="49"/>
        <v>C</v>
      </c>
      <c r="EW12" s="10">
        <f t="shared" si="5"/>
        <v>2</v>
      </c>
      <c r="EX12" s="126" t="str">
        <f t="shared" si="50"/>
        <v>F</v>
      </c>
      <c r="EY12" s="10">
        <f t="shared" si="6"/>
        <v>0</v>
      </c>
      <c r="EZ12" s="126" t="str">
        <f t="shared" si="51"/>
        <v>C</v>
      </c>
      <c r="FA12" s="10">
        <f t="shared" si="7"/>
        <v>2</v>
      </c>
      <c r="FB12" s="126" t="str">
        <f t="shared" si="52"/>
        <v>B</v>
      </c>
      <c r="FC12" s="10">
        <f t="shared" si="8"/>
        <v>3</v>
      </c>
      <c r="FD12" s="218" t="str">
        <f t="shared" si="53"/>
        <v>C</v>
      </c>
      <c r="FE12" s="217">
        <f t="shared" si="54"/>
        <v>2</v>
      </c>
      <c r="FF12" s="218" t="str">
        <f t="shared" si="55"/>
        <v>C</v>
      </c>
      <c r="FG12" s="217">
        <f t="shared" si="56"/>
        <v>2</v>
      </c>
      <c r="FH12" s="218" t="str">
        <f t="shared" si="57"/>
        <v>C</v>
      </c>
      <c r="FI12" s="217">
        <f t="shared" si="58"/>
        <v>2</v>
      </c>
      <c r="FJ12" s="218" t="str">
        <f t="shared" si="59"/>
        <v>C</v>
      </c>
      <c r="FK12" s="217">
        <f t="shared" si="60"/>
        <v>2</v>
      </c>
      <c r="FL12" s="218" t="str">
        <f t="shared" si="61"/>
        <v>C</v>
      </c>
      <c r="FM12" s="217">
        <f t="shared" si="62"/>
        <v>2</v>
      </c>
      <c r="FN12" s="218" t="str">
        <f t="shared" si="63"/>
        <v>C</v>
      </c>
      <c r="FO12" s="217">
        <f t="shared" si="64"/>
        <v>2</v>
      </c>
      <c r="FP12" s="218" t="str">
        <f t="shared" si="65"/>
        <v>B</v>
      </c>
      <c r="FQ12" s="217">
        <f t="shared" si="66"/>
        <v>3</v>
      </c>
      <c r="FR12" s="218" t="str">
        <f t="shared" si="67"/>
        <v>B</v>
      </c>
      <c r="FS12" s="217">
        <f t="shared" si="68"/>
        <v>3</v>
      </c>
      <c r="FT12" s="126" t="str">
        <f t="shared" si="69"/>
        <v>B</v>
      </c>
      <c r="FU12" s="10">
        <f t="shared" si="70"/>
        <v>3</v>
      </c>
      <c r="FV12" s="126" t="str">
        <f t="shared" si="71"/>
        <v>B</v>
      </c>
      <c r="FW12" s="10">
        <f t="shared" si="72"/>
        <v>3</v>
      </c>
      <c r="FX12" s="126" t="str">
        <f t="shared" si="73"/>
        <v>D</v>
      </c>
      <c r="FY12" s="10">
        <f t="shared" si="74"/>
        <v>1</v>
      </c>
      <c r="FZ12" s="126" t="str">
        <f t="shared" si="75"/>
        <v>C</v>
      </c>
      <c r="GA12" s="10">
        <f t="shared" si="76"/>
        <v>2</v>
      </c>
      <c r="GB12" s="126" t="str">
        <f t="shared" si="77"/>
        <v>C</v>
      </c>
      <c r="GC12" s="10">
        <f t="shared" si="78"/>
        <v>2</v>
      </c>
      <c r="GD12" s="126" t="str">
        <f t="shared" si="79"/>
        <v>C</v>
      </c>
      <c r="GE12" s="10">
        <f t="shared" si="80"/>
        <v>2</v>
      </c>
      <c r="GF12" s="126" t="str">
        <f t="shared" si="81"/>
        <v>C</v>
      </c>
      <c r="GG12" s="10">
        <f t="shared" si="82"/>
        <v>2</v>
      </c>
      <c r="GH12" s="218" t="str">
        <f t="shared" si="83"/>
        <v>B</v>
      </c>
      <c r="GI12" s="217">
        <f t="shared" si="84"/>
        <v>3</v>
      </c>
      <c r="GJ12" s="218" t="str">
        <f t="shared" si="85"/>
        <v>C</v>
      </c>
      <c r="GK12" s="217">
        <f t="shared" si="86"/>
        <v>2</v>
      </c>
      <c r="GL12" s="218" t="str">
        <f t="shared" si="87"/>
        <v>C</v>
      </c>
      <c r="GM12" s="217">
        <f t="shared" si="88"/>
        <v>2</v>
      </c>
      <c r="GN12" s="218" t="str">
        <f t="shared" si="89"/>
        <v>B</v>
      </c>
      <c r="GO12" s="217">
        <f t="shared" si="90"/>
        <v>3</v>
      </c>
      <c r="GP12" s="218" t="str">
        <f t="shared" si="91"/>
        <v>C</v>
      </c>
      <c r="GQ12" s="217">
        <f t="shared" si="92"/>
        <v>2</v>
      </c>
      <c r="GR12" s="218" t="str">
        <f t="shared" si="93"/>
        <v>C</v>
      </c>
      <c r="GS12" s="217">
        <f t="shared" si="94"/>
        <v>2</v>
      </c>
      <c r="GT12" s="218" t="str">
        <f t="shared" si="95"/>
        <v>C</v>
      </c>
      <c r="GU12" s="217">
        <f t="shared" si="96"/>
        <v>2</v>
      </c>
      <c r="GV12" s="218" t="str">
        <f t="shared" si="97"/>
        <v>B</v>
      </c>
      <c r="GW12" s="217">
        <f t="shared" si="98"/>
        <v>3</v>
      </c>
      <c r="GX12" s="218" t="str">
        <f t="shared" si="99"/>
        <v>C</v>
      </c>
      <c r="GY12" s="217">
        <f t="shared" si="100"/>
        <v>2</v>
      </c>
      <c r="GZ12" s="126" t="str">
        <f t="shared" si="101"/>
        <v>B</v>
      </c>
      <c r="HA12" s="10">
        <f t="shared" si="102"/>
        <v>3</v>
      </c>
      <c r="HB12" s="126" t="str">
        <f t="shared" si="103"/>
        <v>C</v>
      </c>
      <c r="HC12" s="10">
        <f t="shared" si="104"/>
        <v>2</v>
      </c>
      <c r="HD12" s="126" t="str">
        <f t="shared" si="105"/>
        <v>C</v>
      </c>
      <c r="HE12" s="10">
        <f t="shared" si="106"/>
        <v>2</v>
      </c>
      <c r="HF12" s="126" t="str">
        <f t="shared" si="107"/>
        <v>C</v>
      </c>
      <c r="HG12" s="10">
        <f t="shared" si="108"/>
        <v>2</v>
      </c>
      <c r="HH12" s="126" t="str">
        <f t="shared" si="109"/>
        <v>C</v>
      </c>
      <c r="HI12" s="10">
        <f t="shared" si="110"/>
        <v>2</v>
      </c>
      <c r="HJ12" s="126" t="str">
        <f t="shared" si="111"/>
        <v>C</v>
      </c>
      <c r="HK12" s="10">
        <f t="shared" si="112"/>
        <v>2</v>
      </c>
      <c r="HL12" s="126" t="str">
        <f t="shared" si="113"/>
        <v>C</v>
      </c>
      <c r="HM12" s="10">
        <f t="shared" si="114"/>
        <v>2</v>
      </c>
      <c r="HN12" s="126" t="str">
        <f t="shared" si="115"/>
        <v>C</v>
      </c>
      <c r="HO12" s="10">
        <f t="shared" si="116"/>
        <v>2</v>
      </c>
      <c r="HP12" s="126" t="str">
        <f t="shared" si="117"/>
        <v>C</v>
      </c>
      <c r="HQ12" s="10">
        <f t="shared" si="118"/>
        <v>2</v>
      </c>
      <c r="HR12" s="126" t="str">
        <f t="shared" si="119"/>
        <v>X</v>
      </c>
      <c r="HS12" s="10">
        <f t="shared" si="120"/>
        <v>0</v>
      </c>
      <c r="HT12" s="72">
        <f t="shared" si="9"/>
        <v>1.75</v>
      </c>
      <c r="HU12" s="72">
        <f t="shared" si="10"/>
        <v>2.2000000000000002</v>
      </c>
      <c r="HV12" s="72">
        <f t="shared" si="11"/>
        <v>2.06</v>
      </c>
      <c r="HW12" s="72">
        <f t="shared" si="12"/>
        <v>2.29</v>
      </c>
      <c r="HX12" s="72">
        <f t="shared" si="121"/>
        <v>2.2000000000000002</v>
      </c>
      <c r="HY12" s="72">
        <f t="shared" si="122"/>
        <v>2</v>
      </c>
      <c r="HZ12" s="73">
        <f t="shared" si="123"/>
        <v>88</v>
      </c>
      <c r="IA12" s="72">
        <f t="shared" si="124"/>
        <v>2.19</v>
      </c>
      <c r="IB12" s="4" t="str">
        <f t="shared" si="13"/>
        <v>Trung b×nh</v>
      </c>
      <c r="IC12" s="540">
        <f t="shared" si="125"/>
        <v>2.19</v>
      </c>
      <c r="IE12" s="5"/>
      <c r="IJ12" s="3">
        <v>6.5</v>
      </c>
      <c r="IK12" s="3">
        <v>5</v>
      </c>
      <c r="IM12" s="3">
        <v>5</v>
      </c>
      <c r="IN12" s="3">
        <v>7</v>
      </c>
      <c r="IQ12" s="3">
        <v>7</v>
      </c>
      <c r="IR12" s="3">
        <v>6</v>
      </c>
      <c r="IS12" s="3">
        <v>5</v>
      </c>
    </row>
    <row r="13" spans="1:253" ht="24" customHeight="1" x14ac:dyDescent="0.25">
      <c r="A13" s="6">
        <v>7</v>
      </c>
      <c r="B13" s="20" t="s">
        <v>36</v>
      </c>
      <c r="C13" s="59" t="s">
        <v>35</v>
      </c>
      <c r="D13" s="18">
        <v>35870</v>
      </c>
      <c r="E13" s="23">
        <v>7.5</v>
      </c>
      <c r="F13" s="194">
        <v>7</v>
      </c>
      <c r="G13" s="25">
        <v>7</v>
      </c>
      <c r="H13" s="7">
        <f t="shared" si="0"/>
        <v>7.1</v>
      </c>
      <c r="I13" s="23">
        <v>7</v>
      </c>
      <c r="J13" s="194">
        <v>8</v>
      </c>
      <c r="K13" s="25">
        <v>4</v>
      </c>
      <c r="L13" s="7">
        <f t="shared" si="1"/>
        <v>5</v>
      </c>
      <c r="M13" s="23">
        <v>8</v>
      </c>
      <c r="N13" s="194">
        <v>9</v>
      </c>
      <c r="O13" s="25">
        <v>6</v>
      </c>
      <c r="P13" s="7">
        <f t="shared" si="2"/>
        <v>6.7</v>
      </c>
      <c r="Q13" s="23">
        <v>7</v>
      </c>
      <c r="R13" s="194">
        <v>8</v>
      </c>
      <c r="S13" s="25">
        <v>8.5</v>
      </c>
      <c r="T13" s="7">
        <f t="shared" si="3"/>
        <v>8.1999999999999993</v>
      </c>
      <c r="U13" s="23">
        <v>6.7</v>
      </c>
      <c r="V13" s="194">
        <v>9</v>
      </c>
      <c r="W13" s="25">
        <v>7</v>
      </c>
      <c r="X13" s="7">
        <f t="shared" si="14"/>
        <v>7.1</v>
      </c>
      <c r="Y13" s="23">
        <v>7</v>
      </c>
      <c r="Z13" s="194">
        <v>6</v>
      </c>
      <c r="AA13" s="74">
        <v>5</v>
      </c>
      <c r="AB13" s="7">
        <f t="shared" si="15"/>
        <v>5.5</v>
      </c>
      <c r="AC13" s="23">
        <v>7</v>
      </c>
      <c r="AD13" s="194">
        <v>7</v>
      </c>
      <c r="AE13" s="25">
        <v>6</v>
      </c>
      <c r="AF13" s="7">
        <f t="shared" si="16"/>
        <v>6.3</v>
      </c>
      <c r="AG13" s="23">
        <v>7.5</v>
      </c>
      <c r="AH13" s="194">
        <v>7</v>
      </c>
      <c r="AI13" s="25">
        <f t="shared" si="17"/>
        <v>6.5</v>
      </c>
      <c r="AJ13" s="7">
        <f t="shared" si="18"/>
        <v>6.8</v>
      </c>
      <c r="AK13" s="23">
        <v>6</v>
      </c>
      <c r="AL13" s="194">
        <v>9</v>
      </c>
      <c r="AM13" s="25">
        <v>5</v>
      </c>
      <c r="AN13" s="7">
        <f t="shared" si="19"/>
        <v>5.6</v>
      </c>
      <c r="AO13" s="23">
        <v>6</v>
      </c>
      <c r="AP13" s="194">
        <v>6</v>
      </c>
      <c r="AQ13" s="25">
        <v>7.5</v>
      </c>
      <c r="AR13" s="7">
        <f t="shared" si="20"/>
        <v>7.1</v>
      </c>
      <c r="AS13" s="23">
        <v>8</v>
      </c>
      <c r="AT13" s="194">
        <v>8</v>
      </c>
      <c r="AU13" s="25">
        <v>7</v>
      </c>
      <c r="AV13" s="7">
        <f t="shared" si="21"/>
        <v>7.3</v>
      </c>
      <c r="AW13" s="23">
        <v>6.7</v>
      </c>
      <c r="AX13" s="194">
        <v>7</v>
      </c>
      <c r="AY13" s="25">
        <v>5</v>
      </c>
      <c r="AZ13" s="7">
        <f t="shared" si="22"/>
        <v>5.5</v>
      </c>
      <c r="BA13" s="23">
        <v>7</v>
      </c>
      <c r="BB13" s="194">
        <v>8</v>
      </c>
      <c r="BC13" s="25">
        <v>7</v>
      </c>
      <c r="BD13" s="7">
        <f t="shared" si="23"/>
        <v>7.1</v>
      </c>
      <c r="BE13" s="23">
        <v>7</v>
      </c>
      <c r="BF13" s="194">
        <v>9</v>
      </c>
      <c r="BG13" s="74">
        <v>8</v>
      </c>
      <c r="BH13" s="7">
        <f t="shared" si="24"/>
        <v>7.9</v>
      </c>
      <c r="BI13" s="23">
        <v>6</v>
      </c>
      <c r="BJ13" s="194">
        <v>6</v>
      </c>
      <c r="BK13" s="74">
        <v>7</v>
      </c>
      <c r="BL13" s="7">
        <f t="shared" si="25"/>
        <v>6.7</v>
      </c>
      <c r="BM13" s="23">
        <v>7.5</v>
      </c>
      <c r="BN13" s="194">
        <v>8</v>
      </c>
      <c r="BO13" s="25">
        <f t="shared" si="26"/>
        <v>6.5</v>
      </c>
      <c r="BP13" s="7">
        <f t="shared" si="27"/>
        <v>6.9</v>
      </c>
      <c r="BQ13" s="23">
        <v>6</v>
      </c>
      <c r="BR13" s="194">
        <v>8</v>
      </c>
      <c r="BS13" s="25">
        <v>6</v>
      </c>
      <c r="BT13" s="7">
        <f t="shared" si="28"/>
        <v>6.2</v>
      </c>
      <c r="BU13" s="104">
        <v>7</v>
      </c>
      <c r="BV13" s="273">
        <v>8</v>
      </c>
      <c r="BW13" s="74">
        <v>8.5</v>
      </c>
      <c r="BX13" s="7">
        <f t="shared" si="29"/>
        <v>8.1999999999999993</v>
      </c>
      <c r="BY13" s="23">
        <v>5.8</v>
      </c>
      <c r="BZ13" s="194">
        <v>8</v>
      </c>
      <c r="CA13" s="74">
        <v>5</v>
      </c>
      <c r="CB13" s="7">
        <f t="shared" si="30"/>
        <v>5.5</v>
      </c>
      <c r="CC13" s="23">
        <v>8.5</v>
      </c>
      <c r="CD13" s="194">
        <v>8</v>
      </c>
      <c r="CE13" s="25">
        <v>8</v>
      </c>
      <c r="CF13" s="7">
        <f t="shared" si="31"/>
        <v>8.1</v>
      </c>
      <c r="CG13" s="23">
        <v>6.8</v>
      </c>
      <c r="CH13" s="194">
        <v>7</v>
      </c>
      <c r="CI13" s="265">
        <v>5.5</v>
      </c>
      <c r="CJ13" s="7">
        <f t="shared" si="32"/>
        <v>5.9</v>
      </c>
      <c r="CK13" s="23">
        <v>8.3000000000000007</v>
      </c>
      <c r="CL13" s="194">
        <v>8</v>
      </c>
      <c r="CM13" s="265">
        <v>7</v>
      </c>
      <c r="CN13" s="7">
        <f t="shared" si="33"/>
        <v>7.4</v>
      </c>
      <c r="CO13" s="23">
        <v>6.7</v>
      </c>
      <c r="CP13" s="194">
        <v>8</v>
      </c>
      <c r="CQ13" s="25">
        <v>5</v>
      </c>
      <c r="CR13" s="7">
        <f t="shared" si="34"/>
        <v>5.6</v>
      </c>
      <c r="CS13" s="23">
        <v>7.3</v>
      </c>
      <c r="CT13" s="194">
        <v>7</v>
      </c>
      <c r="CU13" s="264">
        <v>6.5</v>
      </c>
      <c r="CV13" s="7">
        <f t="shared" si="35"/>
        <v>6.7</v>
      </c>
      <c r="CW13" s="23">
        <v>5</v>
      </c>
      <c r="CX13" s="194">
        <v>9</v>
      </c>
      <c r="CY13" s="264">
        <v>5</v>
      </c>
      <c r="CZ13" s="7">
        <f t="shared" si="36"/>
        <v>5.4</v>
      </c>
      <c r="DA13" s="23">
        <v>8.6999999999999993</v>
      </c>
      <c r="DB13" s="194">
        <v>8</v>
      </c>
      <c r="DC13" s="25">
        <v>7</v>
      </c>
      <c r="DD13" s="7">
        <f t="shared" si="37"/>
        <v>7.4</v>
      </c>
      <c r="DE13" s="23">
        <v>5.5</v>
      </c>
      <c r="DF13" s="194">
        <v>7</v>
      </c>
      <c r="DG13" s="25">
        <v>5.5</v>
      </c>
      <c r="DH13" s="7">
        <f t="shared" si="38"/>
        <v>5.7</v>
      </c>
      <c r="DI13" s="23">
        <v>7.5</v>
      </c>
      <c r="DJ13" s="194">
        <v>9</v>
      </c>
      <c r="DK13" s="25">
        <f t="shared" si="39"/>
        <v>7.8</v>
      </c>
      <c r="DL13" s="7">
        <f t="shared" si="40"/>
        <v>7.9</v>
      </c>
      <c r="DM13" s="23">
        <v>7.3</v>
      </c>
      <c r="DN13" s="194">
        <v>8</v>
      </c>
      <c r="DO13" s="25">
        <v>9</v>
      </c>
      <c r="DP13" s="7">
        <f t="shared" si="41"/>
        <v>8.6</v>
      </c>
      <c r="DQ13" s="23">
        <v>7</v>
      </c>
      <c r="DR13" s="194">
        <v>8</v>
      </c>
      <c r="DS13" s="25">
        <v>6.5</v>
      </c>
      <c r="DT13" s="7">
        <f t="shared" si="42"/>
        <v>6.8</v>
      </c>
      <c r="DU13" s="23">
        <v>7.2</v>
      </c>
      <c r="DV13" s="194">
        <v>7</v>
      </c>
      <c r="DW13" s="25">
        <v>6.5</v>
      </c>
      <c r="DX13" s="7">
        <f t="shared" si="43"/>
        <v>6.7</v>
      </c>
      <c r="DY13" s="23">
        <v>7</v>
      </c>
      <c r="DZ13" s="194">
        <v>8</v>
      </c>
      <c r="EA13" s="25">
        <v>6.5</v>
      </c>
      <c r="EB13" s="7">
        <f t="shared" si="44"/>
        <v>6.8</v>
      </c>
      <c r="EC13" s="23">
        <v>7.3</v>
      </c>
      <c r="ED13" s="194">
        <v>8</v>
      </c>
      <c r="EE13" s="265">
        <v>5</v>
      </c>
      <c r="EF13" s="7">
        <f t="shared" si="45"/>
        <v>5.8</v>
      </c>
      <c r="EG13" s="23">
        <v>6.7</v>
      </c>
      <c r="EH13" s="194">
        <v>7</v>
      </c>
      <c r="EI13" s="25">
        <v>6</v>
      </c>
      <c r="EJ13" s="7">
        <f t="shared" si="46"/>
        <v>6.2</v>
      </c>
      <c r="EK13" s="23">
        <v>8</v>
      </c>
      <c r="EL13" s="194">
        <v>10</v>
      </c>
      <c r="EM13" s="25">
        <v>7</v>
      </c>
      <c r="EN13" s="7">
        <f t="shared" si="47"/>
        <v>7.5</v>
      </c>
      <c r="EO13" s="23">
        <v>9</v>
      </c>
      <c r="EP13" s="194">
        <v>9</v>
      </c>
      <c r="EQ13" s="25">
        <v>6</v>
      </c>
      <c r="ER13" s="120">
        <f t="shared" si="48"/>
        <v>6.9</v>
      </c>
      <c r="ES13" s="120">
        <v>7.5</v>
      </c>
      <c r="ET13" s="7"/>
      <c r="EU13" s="8">
        <f t="shared" si="4"/>
        <v>6.44</v>
      </c>
      <c r="EV13" s="126" t="str">
        <f t="shared" si="49"/>
        <v>B</v>
      </c>
      <c r="EW13" s="10">
        <f t="shared" si="5"/>
        <v>3</v>
      </c>
      <c r="EX13" s="126" t="str">
        <f t="shared" si="50"/>
        <v>D</v>
      </c>
      <c r="EY13" s="10">
        <f t="shared" si="6"/>
        <v>1</v>
      </c>
      <c r="EZ13" s="126" t="str">
        <f t="shared" si="51"/>
        <v>C</v>
      </c>
      <c r="FA13" s="10">
        <f t="shared" si="7"/>
        <v>2</v>
      </c>
      <c r="FB13" s="126" t="str">
        <f t="shared" si="52"/>
        <v>B</v>
      </c>
      <c r="FC13" s="10">
        <f t="shared" si="8"/>
        <v>3</v>
      </c>
      <c r="FD13" s="218" t="str">
        <f t="shared" si="53"/>
        <v>B</v>
      </c>
      <c r="FE13" s="217">
        <f t="shared" si="54"/>
        <v>3</v>
      </c>
      <c r="FF13" s="218" t="str">
        <f t="shared" si="55"/>
        <v>C</v>
      </c>
      <c r="FG13" s="217">
        <f t="shared" si="56"/>
        <v>2</v>
      </c>
      <c r="FH13" s="218" t="str">
        <f t="shared" si="57"/>
        <v>C</v>
      </c>
      <c r="FI13" s="217">
        <f t="shared" si="58"/>
        <v>2</v>
      </c>
      <c r="FJ13" s="218" t="str">
        <f t="shared" si="59"/>
        <v>C</v>
      </c>
      <c r="FK13" s="217">
        <f t="shared" si="60"/>
        <v>2</v>
      </c>
      <c r="FL13" s="218" t="str">
        <f t="shared" si="61"/>
        <v>C</v>
      </c>
      <c r="FM13" s="217">
        <f t="shared" si="62"/>
        <v>2</v>
      </c>
      <c r="FN13" s="218" t="str">
        <f t="shared" si="63"/>
        <v>B</v>
      </c>
      <c r="FO13" s="217">
        <f t="shared" si="64"/>
        <v>3</v>
      </c>
      <c r="FP13" s="218" t="str">
        <f t="shared" si="65"/>
        <v>B</v>
      </c>
      <c r="FQ13" s="217">
        <f t="shared" si="66"/>
        <v>3</v>
      </c>
      <c r="FR13" s="218" t="str">
        <f t="shared" si="67"/>
        <v>C</v>
      </c>
      <c r="FS13" s="217">
        <f t="shared" si="68"/>
        <v>2</v>
      </c>
      <c r="FT13" s="126" t="str">
        <f t="shared" si="69"/>
        <v>B</v>
      </c>
      <c r="FU13" s="10">
        <f t="shared" si="70"/>
        <v>3</v>
      </c>
      <c r="FV13" s="126" t="str">
        <f t="shared" si="71"/>
        <v>B</v>
      </c>
      <c r="FW13" s="10">
        <f t="shared" si="72"/>
        <v>3</v>
      </c>
      <c r="FX13" s="126" t="str">
        <f t="shared" si="73"/>
        <v>C</v>
      </c>
      <c r="FY13" s="10">
        <f t="shared" si="74"/>
        <v>2</v>
      </c>
      <c r="FZ13" s="126" t="str">
        <f t="shared" si="75"/>
        <v>C</v>
      </c>
      <c r="GA13" s="10">
        <f t="shared" si="76"/>
        <v>2</v>
      </c>
      <c r="GB13" s="126" t="str">
        <f t="shared" si="77"/>
        <v>C</v>
      </c>
      <c r="GC13" s="10">
        <f t="shared" si="78"/>
        <v>2</v>
      </c>
      <c r="GD13" s="126" t="str">
        <f t="shared" si="79"/>
        <v>B</v>
      </c>
      <c r="GE13" s="10">
        <f t="shared" si="80"/>
        <v>3</v>
      </c>
      <c r="GF13" s="126" t="str">
        <f t="shared" si="81"/>
        <v>C</v>
      </c>
      <c r="GG13" s="10">
        <f t="shared" si="82"/>
        <v>2</v>
      </c>
      <c r="GH13" s="218" t="str">
        <f t="shared" si="83"/>
        <v>B</v>
      </c>
      <c r="GI13" s="217">
        <f t="shared" si="84"/>
        <v>3</v>
      </c>
      <c r="GJ13" s="218" t="str">
        <f t="shared" si="85"/>
        <v>C</v>
      </c>
      <c r="GK13" s="217">
        <f t="shared" si="86"/>
        <v>2</v>
      </c>
      <c r="GL13" s="218" t="str">
        <f t="shared" si="87"/>
        <v>B</v>
      </c>
      <c r="GM13" s="217">
        <f t="shared" si="88"/>
        <v>3</v>
      </c>
      <c r="GN13" s="218" t="str">
        <f t="shared" si="89"/>
        <v>C</v>
      </c>
      <c r="GO13" s="217">
        <f t="shared" si="90"/>
        <v>2</v>
      </c>
      <c r="GP13" s="218" t="str">
        <f t="shared" si="91"/>
        <v>C</v>
      </c>
      <c r="GQ13" s="217">
        <f t="shared" si="92"/>
        <v>2</v>
      </c>
      <c r="GR13" s="218" t="str">
        <f t="shared" si="93"/>
        <v>D</v>
      </c>
      <c r="GS13" s="217">
        <f t="shared" si="94"/>
        <v>1</v>
      </c>
      <c r="GT13" s="218" t="str">
        <f t="shared" si="95"/>
        <v>B</v>
      </c>
      <c r="GU13" s="217">
        <f t="shared" si="96"/>
        <v>3</v>
      </c>
      <c r="GV13" s="218" t="str">
        <f t="shared" si="97"/>
        <v>C</v>
      </c>
      <c r="GW13" s="217">
        <f t="shared" si="98"/>
        <v>2</v>
      </c>
      <c r="GX13" s="218" t="str">
        <f t="shared" si="99"/>
        <v>B</v>
      </c>
      <c r="GY13" s="217">
        <f t="shared" si="100"/>
        <v>3</v>
      </c>
      <c r="GZ13" s="126" t="str">
        <f t="shared" si="101"/>
        <v>A</v>
      </c>
      <c r="HA13" s="10">
        <f t="shared" si="102"/>
        <v>4</v>
      </c>
      <c r="HB13" s="126" t="str">
        <f t="shared" si="103"/>
        <v>C</v>
      </c>
      <c r="HC13" s="10">
        <f t="shared" si="104"/>
        <v>2</v>
      </c>
      <c r="HD13" s="126" t="str">
        <f t="shared" si="105"/>
        <v>C</v>
      </c>
      <c r="HE13" s="10">
        <f t="shared" si="106"/>
        <v>2</v>
      </c>
      <c r="HF13" s="126" t="str">
        <f t="shared" si="107"/>
        <v>C</v>
      </c>
      <c r="HG13" s="10">
        <f t="shared" si="108"/>
        <v>2</v>
      </c>
      <c r="HH13" s="126" t="str">
        <f t="shared" si="109"/>
        <v>C</v>
      </c>
      <c r="HI13" s="10">
        <f t="shared" si="110"/>
        <v>2</v>
      </c>
      <c r="HJ13" s="126" t="str">
        <f t="shared" si="111"/>
        <v>C</v>
      </c>
      <c r="HK13" s="10">
        <f t="shared" si="112"/>
        <v>2</v>
      </c>
      <c r="HL13" s="126" t="str">
        <f t="shared" si="113"/>
        <v>B</v>
      </c>
      <c r="HM13" s="10">
        <f t="shared" si="114"/>
        <v>3</v>
      </c>
      <c r="HN13" s="126" t="str">
        <f t="shared" si="115"/>
        <v>C</v>
      </c>
      <c r="HO13" s="10">
        <f t="shared" si="116"/>
        <v>2</v>
      </c>
      <c r="HP13" s="126" t="str">
        <f t="shared" si="117"/>
        <v>B</v>
      </c>
      <c r="HQ13" s="10">
        <f t="shared" si="118"/>
        <v>3</v>
      </c>
      <c r="HR13" s="126" t="str">
        <f t="shared" si="119"/>
        <v>X</v>
      </c>
      <c r="HS13" s="10">
        <f t="shared" si="120"/>
        <v>0</v>
      </c>
      <c r="HT13" s="72">
        <f t="shared" si="9"/>
        <v>2.25</v>
      </c>
      <c r="HU13" s="72">
        <f t="shared" si="10"/>
        <v>2.4500000000000002</v>
      </c>
      <c r="HV13" s="72">
        <f t="shared" si="11"/>
        <v>2.44</v>
      </c>
      <c r="HW13" s="72">
        <f t="shared" si="12"/>
        <v>2.25</v>
      </c>
      <c r="HX13" s="72">
        <f t="shared" si="121"/>
        <v>2.4</v>
      </c>
      <c r="HY13" s="72">
        <f t="shared" si="122"/>
        <v>2.4</v>
      </c>
      <c r="HZ13" s="73">
        <f t="shared" si="123"/>
        <v>90</v>
      </c>
      <c r="IA13" s="72">
        <f t="shared" si="124"/>
        <v>2.37</v>
      </c>
      <c r="IB13" s="4" t="str">
        <f t="shared" si="13"/>
        <v>Trung b×nh</v>
      </c>
      <c r="IC13" s="540">
        <f t="shared" si="125"/>
        <v>2.37</v>
      </c>
      <c r="IE13" s="5"/>
      <c r="IJ13" s="3">
        <v>7</v>
      </c>
      <c r="IK13" s="3">
        <v>6</v>
      </c>
      <c r="IM13" s="3">
        <v>7</v>
      </c>
      <c r="IN13" s="3">
        <v>6</v>
      </c>
      <c r="IQ13" s="3">
        <v>8</v>
      </c>
      <c r="IR13" s="3">
        <v>6</v>
      </c>
      <c r="IS13" s="3">
        <v>8</v>
      </c>
    </row>
    <row r="14" spans="1:253" ht="24" customHeight="1" x14ac:dyDescent="0.25">
      <c r="A14" s="12">
        <v>8</v>
      </c>
      <c r="B14" s="54" t="s">
        <v>37</v>
      </c>
      <c r="C14" s="59" t="s">
        <v>38</v>
      </c>
      <c r="D14" s="18">
        <v>35890</v>
      </c>
      <c r="E14" s="23">
        <v>7.5</v>
      </c>
      <c r="F14" s="194">
        <v>8</v>
      </c>
      <c r="G14" s="25">
        <v>8</v>
      </c>
      <c r="H14" s="7">
        <f t="shared" si="0"/>
        <v>7.9</v>
      </c>
      <c r="I14" s="23">
        <v>8.5</v>
      </c>
      <c r="J14" s="194">
        <v>9</v>
      </c>
      <c r="K14" s="25">
        <v>6.5</v>
      </c>
      <c r="L14" s="7">
        <f t="shared" si="1"/>
        <v>7.2</v>
      </c>
      <c r="M14" s="23">
        <v>8</v>
      </c>
      <c r="N14" s="194">
        <v>9</v>
      </c>
      <c r="O14" s="25">
        <v>7</v>
      </c>
      <c r="P14" s="7">
        <f t="shared" si="2"/>
        <v>7.4</v>
      </c>
      <c r="Q14" s="23">
        <v>7</v>
      </c>
      <c r="R14" s="194">
        <v>8</v>
      </c>
      <c r="S14" s="25">
        <v>7.5</v>
      </c>
      <c r="T14" s="7">
        <f t="shared" si="3"/>
        <v>7.5</v>
      </c>
      <c r="U14" s="23">
        <v>7</v>
      </c>
      <c r="V14" s="194">
        <v>8</v>
      </c>
      <c r="W14" s="25">
        <v>8</v>
      </c>
      <c r="X14" s="7">
        <f t="shared" si="14"/>
        <v>7.8</v>
      </c>
      <c r="Y14" s="23">
        <v>6</v>
      </c>
      <c r="Z14" s="194">
        <v>6</v>
      </c>
      <c r="AA14" s="25">
        <v>7</v>
      </c>
      <c r="AB14" s="7">
        <f t="shared" si="15"/>
        <v>6.7</v>
      </c>
      <c r="AC14" s="23">
        <v>7</v>
      </c>
      <c r="AD14" s="194">
        <v>7</v>
      </c>
      <c r="AE14" s="25">
        <v>6</v>
      </c>
      <c r="AF14" s="7">
        <f t="shared" si="16"/>
        <v>6.3</v>
      </c>
      <c r="AG14" s="23">
        <v>7.5</v>
      </c>
      <c r="AH14" s="194">
        <v>8</v>
      </c>
      <c r="AI14" s="25">
        <f t="shared" si="17"/>
        <v>7</v>
      </c>
      <c r="AJ14" s="7">
        <f t="shared" si="18"/>
        <v>7.2</v>
      </c>
      <c r="AK14" s="23">
        <v>6.7</v>
      </c>
      <c r="AL14" s="194">
        <v>8</v>
      </c>
      <c r="AM14" s="25">
        <v>7</v>
      </c>
      <c r="AN14" s="7">
        <f t="shared" si="19"/>
        <v>7</v>
      </c>
      <c r="AO14" s="23">
        <v>6.3</v>
      </c>
      <c r="AP14" s="194">
        <v>8</v>
      </c>
      <c r="AQ14" s="25">
        <v>7</v>
      </c>
      <c r="AR14" s="7">
        <f t="shared" si="20"/>
        <v>7</v>
      </c>
      <c r="AS14" s="23">
        <v>7.3</v>
      </c>
      <c r="AT14" s="194">
        <v>7</v>
      </c>
      <c r="AU14" s="25">
        <v>7</v>
      </c>
      <c r="AV14" s="7">
        <f t="shared" si="21"/>
        <v>7.1</v>
      </c>
      <c r="AW14" s="23">
        <v>6.7</v>
      </c>
      <c r="AX14" s="194">
        <v>8</v>
      </c>
      <c r="AY14" s="25">
        <v>8</v>
      </c>
      <c r="AZ14" s="7">
        <f t="shared" si="22"/>
        <v>7.7</v>
      </c>
      <c r="BA14" s="23">
        <v>8</v>
      </c>
      <c r="BB14" s="194">
        <v>8</v>
      </c>
      <c r="BC14" s="25">
        <v>5</v>
      </c>
      <c r="BD14" s="7">
        <f t="shared" si="23"/>
        <v>5.9</v>
      </c>
      <c r="BE14" s="23">
        <v>6</v>
      </c>
      <c r="BF14" s="194">
        <v>8</v>
      </c>
      <c r="BG14" s="101">
        <v>8</v>
      </c>
      <c r="BH14" s="7">
        <f t="shared" si="24"/>
        <v>7.6</v>
      </c>
      <c r="BI14" s="23">
        <v>7</v>
      </c>
      <c r="BJ14" s="194">
        <v>7</v>
      </c>
      <c r="BK14" s="74">
        <v>6.5</v>
      </c>
      <c r="BL14" s="7">
        <f t="shared" si="25"/>
        <v>6.7</v>
      </c>
      <c r="BM14" s="23">
        <v>8.5</v>
      </c>
      <c r="BN14" s="194">
        <v>9</v>
      </c>
      <c r="BO14" s="25">
        <f t="shared" si="26"/>
        <v>7</v>
      </c>
      <c r="BP14" s="7">
        <f t="shared" si="27"/>
        <v>7.5</v>
      </c>
      <c r="BQ14" s="23">
        <v>6</v>
      </c>
      <c r="BR14" s="194">
        <v>8</v>
      </c>
      <c r="BS14" s="25">
        <v>5.5</v>
      </c>
      <c r="BT14" s="7">
        <f t="shared" si="28"/>
        <v>5.9</v>
      </c>
      <c r="BU14" s="23">
        <v>5.7</v>
      </c>
      <c r="BV14" s="194">
        <v>7</v>
      </c>
      <c r="BW14" s="101">
        <v>4.5</v>
      </c>
      <c r="BX14" s="7">
        <f t="shared" si="29"/>
        <v>5</v>
      </c>
      <c r="BY14" s="23">
        <v>5.8</v>
      </c>
      <c r="BZ14" s="194">
        <v>8</v>
      </c>
      <c r="CA14" s="74">
        <v>5</v>
      </c>
      <c r="CB14" s="7">
        <f t="shared" si="30"/>
        <v>5.5</v>
      </c>
      <c r="CC14" s="23">
        <v>7.5</v>
      </c>
      <c r="CD14" s="194">
        <v>8</v>
      </c>
      <c r="CE14" s="25">
        <v>6</v>
      </c>
      <c r="CF14" s="7">
        <f t="shared" si="31"/>
        <v>6.5</v>
      </c>
      <c r="CG14" s="23">
        <v>5.8</v>
      </c>
      <c r="CH14" s="194">
        <v>6</v>
      </c>
      <c r="CI14" s="25">
        <v>6</v>
      </c>
      <c r="CJ14" s="7">
        <f t="shared" si="32"/>
        <v>6</v>
      </c>
      <c r="CK14" s="23">
        <v>8</v>
      </c>
      <c r="CL14" s="194">
        <v>8</v>
      </c>
      <c r="CM14" s="25">
        <v>6</v>
      </c>
      <c r="CN14" s="7">
        <f t="shared" si="33"/>
        <v>6.6</v>
      </c>
      <c r="CO14" s="23">
        <v>5.7</v>
      </c>
      <c r="CP14" s="194">
        <v>7</v>
      </c>
      <c r="CQ14" s="265">
        <v>8</v>
      </c>
      <c r="CR14" s="7">
        <f t="shared" si="34"/>
        <v>7.4</v>
      </c>
      <c r="CS14" s="23">
        <v>5.7</v>
      </c>
      <c r="CT14" s="194">
        <v>6</v>
      </c>
      <c r="CU14" s="265">
        <v>6.5</v>
      </c>
      <c r="CV14" s="7">
        <f t="shared" si="35"/>
        <v>6.3</v>
      </c>
      <c r="CW14" s="23">
        <v>5.3</v>
      </c>
      <c r="CX14" s="194">
        <v>10</v>
      </c>
      <c r="CY14" s="25">
        <v>3</v>
      </c>
      <c r="CZ14" s="7">
        <f t="shared" si="36"/>
        <v>4.2</v>
      </c>
      <c r="DA14" s="23">
        <v>8.6999999999999993</v>
      </c>
      <c r="DB14" s="194">
        <v>8</v>
      </c>
      <c r="DC14" s="25">
        <v>8.5</v>
      </c>
      <c r="DD14" s="7">
        <f t="shared" si="37"/>
        <v>8.5</v>
      </c>
      <c r="DE14" s="23">
        <v>9.5</v>
      </c>
      <c r="DF14" s="194">
        <v>7</v>
      </c>
      <c r="DG14" s="25">
        <v>5.5</v>
      </c>
      <c r="DH14" s="7">
        <f t="shared" si="38"/>
        <v>6.5</v>
      </c>
      <c r="DI14" s="23">
        <v>7</v>
      </c>
      <c r="DJ14" s="194">
        <v>9</v>
      </c>
      <c r="DK14" s="25">
        <f t="shared" si="39"/>
        <v>7.8</v>
      </c>
      <c r="DL14" s="7">
        <f t="shared" si="40"/>
        <v>7.8</v>
      </c>
      <c r="DM14" s="23">
        <v>7</v>
      </c>
      <c r="DN14" s="194">
        <v>7</v>
      </c>
      <c r="DO14" s="25">
        <v>5</v>
      </c>
      <c r="DP14" s="7">
        <f t="shared" si="41"/>
        <v>5.6</v>
      </c>
      <c r="DQ14" s="23">
        <v>6.3</v>
      </c>
      <c r="DR14" s="194">
        <v>7</v>
      </c>
      <c r="DS14" s="25">
        <v>6</v>
      </c>
      <c r="DT14" s="7">
        <f t="shared" si="42"/>
        <v>6.2</v>
      </c>
      <c r="DU14" s="23">
        <v>5.8</v>
      </c>
      <c r="DV14" s="194">
        <v>6</v>
      </c>
      <c r="DW14" s="25">
        <v>7</v>
      </c>
      <c r="DX14" s="7">
        <f t="shared" si="43"/>
        <v>6.7</v>
      </c>
      <c r="DY14" s="23">
        <v>7</v>
      </c>
      <c r="DZ14" s="194">
        <v>8</v>
      </c>
      <c r="EA14" s="25">
        <v>7.5</v>
      </c>
      <c r="EB14" s="7">
        <f t="shared" si="44"/>
        <v>7.5</v>
      </c>
      <c r="EC14" s="23">
        <v>7.7</v>
      </c>
      <c r="ED14" s="194">
        <v>8</v>
      </c>
      <c r="EE14" s="25">
        <v>3</v>
      </c>
      <c r="EF14" s="7">
        <f t="shared" si="45"/>
        <v>4.4000000000000004</v>
      </c>
      <c r="EG14" s="23">
        <v>7</v>
      </c>
      <c r="EH14" s="194">
        <v>8</v>
      </c>
      <c r="EI14" s="25">
        <v>4</v>
      </c>
      <c r="EJ14" s="7">
        <f t="shared" si="46"/>
        <v>5</v>
      </c>
      <c r="EK14" s="23">
        <v>7.5</v>
      </c>
      <c r="EL14" s="194">
        <v>7</v>
      </c>
      <c r="EM14" s="25">
        <v>7</v>
      </c>
      <c r="EN14" s="7">
        <f t="shared" si="47"/>
        <v>7.1</v>
      </c>
      <c r="EO14" s="23">
        <v>6.5</v>
      </c>
      <c r="EP14" s="194">
        <v>7</v>
      </c>
      <c r="EQ14" s="25">
        <v>6</v>
      </c>
      <c r="ER14" s="120">
        <f t="shared" si="48"/>
        <v>6.2</v>
      </c>
      <c r="ES14" s="120">
        <v>6</v>
      </c>
      <c r="ET14" s="7"/>
      <c r="EU14" s="8">
        <f t="shared" si="4"/>
        <v>6.2</v>
      </c>
      <c r="EV14" s="126" t="str">
        <f t="shared" si="49"/>
        <v>B</v>
      </c>
      <c r="EW14" s="10">
        <f t="shared" si="5"/>
        <v>3</v>
      </c>
      <c r="EX14" s="126" t="str">
        <f t="shared" si="50"/>
        <v>B</v>
      </c>
      <c r="EY14" s="10">
        <f t="shared" si="6"/>
        <v>3</v>
      </c>
      <c r="EZ14" s="126" t="str">
        <f t="shared" si="51"/>
        <v>B</v>
      </c>
      <c r="FA14" s="10">
        <f t="shared" si="7"/>
        <v>3</v>
      </c>
      <c r="FB14" s="126" t="str">
        <f t="shared" si="52"/>
        <v>B</v>
      </c>
      <c r="FC14" s="10">
        <f t="shared" si="8"/>
        <v>3</v>
      </c>
      <c r="FD14" s="218" t="str">
        <f t="shared" si="53"/>
        <v>B</v>
      </c>
      <c r="FE14" s="217">
        <f t="shared" si="54"/>
        <v>3</v>
      </c>
      <c r="FF14" s="218" t="str">
        <f t="shared" si="55"/>
        <v>C</v>
      </c>
      <c r="FG14" s="217">
        <f t="shared" si="56"/>
        <v>2</v>
      </c>
      <c r="FH14" s="218" t="str">
        <f t="shared" si="57"/>
        <v>C</v>
      </c>
      <c r="FI14" s="217">
        <f t="shared" si="58"/>
        <v>2</v>
      </c>
      <c r="FJ14" s="218" t="str">
        <f t="shared" si="59"/>
        <v>B</v>
      </c>
      <c r="FK14" s="217">
        <f t="shared" si="60"/>
        <v>3</v>
      </c>
      <c r="FL14" s="218" t="str">
        <f t="shared" si="61"/>
        <v>B</v>
      </c>
      <c r="FM14" s="217">
        <f t="shared" si="62"/>
        <v>3</v>
      </c>
      <c r="FN14" s="218" t="str">
        <f t="shared" si="63"/>
        <v>B</v>
      </c>
      <c r="FO14" s="217">
        <f t="shared" si="64"/>
        <v>3</v>
      </c>
      <c r="FP14" s="218" t="str">
        <f t="shared" si="65"/>
        <v>B</v>
      </c>
      <c r="FQ14" s="217">
        <f t="shared" si="66"/>
        <v>3</v>
      </c>
      <c r="FR14" s="218" t="str">
        <f t="shared" si="67"/>
        <v>B</v>
      </c>
      <c r="FS14" s="217">
        <f t="shared" si="68"/>
        <v>3</v>
      </c>
      <c r="FT14" s="126" t="str">
        <f t="shared" si="69"/>
        <v>C</v>
      </c>
      <c r="FU14" s="10">
        <f t="shared" si="70"/>
        <v>2</v>
      </c>
      <c r="FV14" s="126" t="str">
        <f t="shared" si="71"/>
        <v>B</v>
      </c>
      <c r="FW14" s="10">
        <f t="shared" si="72"/>
        <v>3</v>
      </c>
      <c r="FX14" s="126" t="str">
        <f t="shared" si="73"/>
        <v>C</v>
      </c>
      <c r="FY14" s="10">
        <f t="shared" si="74"/>
        <v>2</v>
      </c>
      <c r="FZ14" s="126" t="str">
        <f t="shared" si="75"/>
        <v>B</v>
      </c>
      <c r="GA14" s="10">
        <f t="shared" si="76"/>
        <v>3</v>
      </c>
      <c r="GB14" s="126" t="str">
        <f t="shared" si="77"/>
        <v>C</v>
      </c>
      <c r="GC14" s="10">
        <f t="shared" si="78"/>
        <v>2</v>
      </c>
      <c r="GD14" s="126" t="str">
        <f t="shared" si="79"/>
        <v>D</v>
      </c>
      <c r="GE14" s="10">
        <f t="shared" si="80"/>
        <v>1</v>
      </c>
      <c r="GF14" s="126" t="str">
        <f t="shared" si="81"/>
        <v>C</v>
      </c>
      <c r="GG14" s="10">
        <f t="shared" si="82"/>
        <v>2</v>
      </c>
      <c r="GH14" s="218" t="str">
        <f t="shared" si="83"/>
        <v>C</v>
      </c>
      <c r="GI14" s="217">
        <f t="shared" si="84"/>
        <v>2</v>
      </c>
      <c r="GJ14" s="218" t="str">
        <f t="shared" si="85"/>
        <v>C</v>
      </c>
      <c r="GK14" s="217">
        <f t="shared" si="86"/>
        <v>2</v>
      </c>
      <c r="GL14" s="218" t="str">
        <f t="shared" si="87"/>
        <v>C</v>
      </c>
      <c r="GM14" s="217">
        <f t="shared" si="88"/>
        <v>2</v>
      </c>
      <c r="GN14" s="218" t="str">
        <f t="shared" si="89"/>
        <v>B</v>
      </c>
      <c r="GO14" s="217">
        <f t="shared" si="90"/>
        <v>3</v>
      </c>
      <c r="GP14" s="218" t="str">
        <f t="shared" si="91"/>
        <v>C</v>
      </c>
      <c r="GQ14" s="217">
        <f t="shared" si="92"/>
        <v>2</v>
      </c>
      <c r="GR14" s="218" t="str">
        <f t="shared" si="93"/>
        <v>D</v>
      </c>
      <c r="GS14" s="217">
        <f t="shared" si="94"/>
        <v>1</v>
      </c>
      <c r="GT14" s="218" t="str">
        <f t="shared" si="95"/>
        <v>A</v>
      </c>
      <c r="GU14" s="217">
        <f t="shared" si="96"/>
        <v>4</v>
      </c>
      <c r="GV14" s="218" t="str">
        <f t="shared" si="97"/>
        <v>C</v>
      </c>
      <c r="GW14" s="217">
        <f t="shared" si="98"/>
        <v>2</v>
      </c>
      <c r="GX14" s="218" t="str">
        <f t="shared" si="99"/>
        <v>B</v>
      </c>
      <c r="GY14" s="217">
        <f t="shared" si="100"/>
        <v>3</v>
      </c>
      <c r="GZ14" s="126" t="str">
        <f t="shared" si="101"/>
        <v>C</v>
      </c>
      <c r="HA14" s="10">
        <f t="shared" si="102"/>
        <v>2</v>
      </c>
      <c r="HB14" s="126" t="str">
        <f t="shared" si="103"/>
        <v>C</v>
      </c>
      <c r="HC14" s="10">
        <f t="shared" si="104"/>
        <v>2</v>
      </c>
      <c r="HD14" s="126" t="str">
        <f t="shared" si="105"/>
        <v>C</v>
      </c>
      <c r="HE14" s="10">
        <f t="shared" si="106"/>
        <v>2</v>
      </c>
      <c r="HF14" s="126" t="str">
        <f t="shared" si="107"/>
        <v>B</v>
      </c>
      <c r="HG14" s="10">
        <f t="shared" si="108"/>
        <v>3</v>
      </c>
      <c r="HH14" s="126" t="str">
        <f t="shared" si="109"/>
        <v>D</v>
      </c>
      <c r="HI14" s="10">
        <f t="shared" si="110"/>
        <v>1</v>
      </c>
      <c r="HJ14" s="126" t="str">
        <f t="shared" si="111"/>
        <v>D</v>
      </c>
      <c r="HK14" s="10">
        <f t="shared" si="112"/>
        <v>1</v>
      </c>
      <c r="HL14" s="126" t="str">
        <f t="shared" si="113"/>
        <v>B</v>
      </c>
      <c r="HM14" s="10">
        <f t="shared" si="114"/>
        <v>3</v>
      </c>
      <c r="HN14" s="126" t="str">
        <f t="shared" si="115"/>
        <v>C</v>
      </c>
      <c r="HO14" s="10">
        <f t="shared" si="116"/>
        <v>2</v>
      </c>
      <c r="HP14" s="126" t="str">
        <f t="shared" si="117"/>
        <v>C</v>
      </c>
      <c r="HQ14" s="10">
        <f t="shared" si="118"/>
        <v>2</v>
      </c>
      <c r="HR14" s="126" t="str">
        <f t="shared" si="119"/>
        <v>X</v>
      </c>
      <c r="HS14" s="10">
        <f t="shared" si="120"/>
        <v>0</v>
      </c>
      <c r="HT14" s="72">
        <f t="shared" si="9"/>
        <v>3</v>
      </c>
      <c r="HU14" s="72">
        <f t="shared" si="10"/>
        <v>2.7</v>
      </c>
      <c r="HV14" s="72">
        <f t="shared" si="11"/>
        <v>2.06</v>
      </c>
      <c r="HW14" s="72">
        <f t="shared" si="12"/>
        <v>2.29</v>
      </c>
      <c r="HX14" s="72">
        <f t="shared" si="121"/>
        <v>1.73</v>
      </c>
      <c r="HY14" s="72">
        <f t="shared" si="122"/>
        <v>2</v>
      </c>
      <c r="HZ14" s="73">
        <f t="shared" si="123"/>
        <v>90</v>
      </c>
      <c r="IA14" s="72">
        <f t="shared" si="124"/>
        <v>2.29</v>
      </c>
      <c r="IB14" s="4" t="str">
        <f t="shared" si="13"/>
        <v>Trung b×nh</v>
      </c>
      <c r="IC14" s="540">
        <f t="shared" si="125"/>
        <v>2.29</v>
      </c>
      <c r="IE14" s="5"/>
      <c r="IJ14" s="3">
        <v>7</v>
      </c>
      <c r="IK14" s="3">
        <v>7</v>
      </c>
      <c r="IM14" s="3">
        <v>7</v>
      </c>
      <c r="IN14" s="3">
        <v>7</v>
      </c>
      <c r="IQ14" s="3">
        <v>8</v>
      </c>
      <c r="IR14" s="3">
        <v>6</v>
      </c>
      <c r="IS14" s="3">
        <v>8</v>
      </c>
    </row>
    <row r="15" spans="1:253" ht="24" customHeight="1" x14ac:dyDescent="0.25">
      <c r="A15" s="6">
        <v>9</v>
      </c>
      <c r="B15" s="54" t="s">
        <v>39</v>
      </c>
      <c r="C15" s="59" t="s">
        <v>38</v>
      </c>
      <c r="D15" s="18">
        <v>35862</v>
      </c>
      <c r="E15" s="23">
        <v>6</v>
      </c>
      <c r="F15" s="194">
        <v>7</v>
      </c>
      <c r="G15" s="25">
        <v>7</v>
      </c>
      <c r="H15" s="7">
        <f t="shared" si="0"/>
        <v>6.8</v>
      </c>
      <c r="I15" s="23">
        <v>5.5</v>
      </c>
      <c r="J15" s="194">
        <v>8</v>
      </c>
      <c r="K15" s="101">
        <v>5</v>
      </c>
      <c r="L15" s="7">
        <f t="shared" si="1"/>
        <v>5.4</v>
      </c>
      <c r="M15" s="23">
        <v>7.5</v>
      </c>
      <c r="N15" s="194">
        <v>8</v>
      </c>
      <c r="O15" s="25">
        <v>6</v>
      </c>
      <c r="P15" s="7">
        <f t="shared" si="2"/>
        <v>6.5</v>
      </c>
      <c r="Q15" s="23">
        <v>6.5</v>
      </c>
      <c r="R15" s="194">
        <v>8</v>
      </c>
      <c r="S15" s="25">
        <v>5</v>
      </c>
      <c r="T15" s="7">
        <f t="shared" si="3"/>
        <v>5.6</v>
      </c>
      <c r="U15" s="23">
        <v>6.3</v>
      </c>
      <c r="V15" s="194">
        <v>6</v>
      </c>
      <c r="W15" s="25">
        <v>6</v>
      </c>
      <c r="X15" s="7">
        <f t="shared" si="14"/>
        <v>6.1</v>
      </c>
      <c r="Y15" s="23">
        <v>5.3</v>
      </c>
      <c r="Z15" s="194">
        <v>5</v>
      </c>
      <c r="AA15" s="25">
        <v>6</v>
      </c>
      <c r="AB15" s="7">
        <f t="shared" si="15"/>
        <v>5.8</v>
      </c>
      <c r="AC15" s="23">
        <v>6.7</v>
      </c>
      <c r="AD15" s="194">
        <v>6</v>
      </c>
      <c r="AE15" s="25">
        <v>6</v>
      </c>
      <c r="AF15" s="7">
        <f t="shared" si="16"/>
        <v>6.1</v>
      </c>
      <c r="AG15" s="23">
        <v>7.5</v>
      </c>
      <c r="AH15" s="194">
        <v>9</v>
      </c>
      <c r="AI15" s="25">
        <f t="shared" si="17"/>
        <v>7</v>
      </c>
      <c r="AJ15" s="7">
        <f t="shared" si="18"/>
        <v>7.3</v>
      </c>
      <c r="AK15" s="23">
        <v>8.3000000000000007</v>
      </c>
      <c r="AL15" s="194">
        <v>9</v>
      </c>
      <c r="AM15" s="25">
        <v>3.5</v>
      </c>
      <c r="AN15" s="7">
        <f t="shared" si="19"/>
        <v>5</v>
      </c>
      <c r="AO15" s="23">
        <v>5.8</v>
      </c>
      <c r="AP15" s="194">
        <v>7</v>
      </c>
      <c r="AQ15" s="25">
        <v>5</v>
      </c>
      <c r="AR15" s="7">
        <f t="shared" si="20"/>
        <v>5.4</v>
      </c>
      <c r="AS15" s="106">
        <v>7.3</v>
      </c>
      <c r="AT15" s="274">
        <v>8</v>
      </c>
      <c r="AU15" s="101">
        <v>9.5</v>
      </c>
      <c r="AV15" s="7">
        <f t="shared" si="21"/>
        <v>8.9</v>
      </c>
      <c r="AW15" s="23">
        <v>6.7</v>
      </c>
      <c r="AX15" s="194">
        <v>7</v>
      </c>
      <c r="AY15" s="25">
        <v>6</v>
      </c>
      <c r="AZ15" s="7">
        <f t="shared" si="22"/>
        <v>6.2</v>
      </c>
      <c r="BA15" s="23">
        <v>6</v>
      </c>
      <c r="BB15" s="194">
        <v>6</v>
      </c>
      <c r="BC15" s="25">
        <v>6</v>
      </c>
      <c r="BD15" s="7">
        <f t="shared" si="23"/>
        <v>6</v>
      </c>
      <c r="BE15" s="23">
        <v>5.5</v>
      </c>
      <c r="BF15" s="194">
        <v>7</v>
      </c>
      <c r="BG15" s="101">
        <v>7.5</v>
      </c>
      <c r="BH15" s="7">
        <f t="shared" si="24"/>
        <v>7.1</v>
      </c>
      <c r="BI15" s="23">
        <v>6.3</v>
      </c>
      <c r="BJ15" s="194">
        <v>7</v>
      </c>
      <c r="BK15" s="74">
        <v>6</v>
      </c>
      <c r="BL15" s="7">
        <f t="shared" si="25"/>
        <v>6.2</v>
      </c>
      <c r="BM15" s="23">
        <v>6</v>
      </c>
      <c r="BN15" s="194">
        <v>7</v>
      </c>
      <c r="BO15" s="25">
        <f t="shared" si="26"/>
        <v>6.5</v>
      </c>
      <c r="BP15" s="7">
        <f t="shared" si="27"/>
        <v>6.5</v>
      </c>
      <c r="BQ15" s="23">
        <v>5.7</v>
      </c>
      <c r="BR15" s="194">
        <v>8</v>
      </c>
      <c r="BS15" s="101">
        <v>6</v>
      </c>
      <c r="BT15" s="7">
        <f t="shared" si="28"/>
        <v>6.1</v>
      </c>
      <c r="BU15" s="106">
        <v>6.7</v>
      </c>
      <c r="BV15" s="274">
        <v>7</v>
      </c>
      <c r="BW15" s="101">
        <v>9</v>
      </c>
      <c r="BX15" s="7">
        <f t="shared" si="29"/>
        <v>8.3000000000000007</v>
      </c>
      <c r="BY15" s="104">
        <v>6</v>
      </c>
      <c r="BZ15" s="273">
        <v>9</v>
      </c>
      <c r="CA15" s="74">
        <v>8</v>
      </c>
      <c r="CB15" s="7">
        <f t="shared" si="30"/>
        <v>7.7</v>
      </c>
      <c r="CC15" s="23">
        <v>6.5</v>
      </c>
      <c r="CD15" s="194">
        <v>7</v>
      </c>
      <c r="CE15" s="25">
        <v>7</v>
      </c>
      <c r="CF15" s="7">
        <f t="shared" si="31"/>
        <v>6.9</v>
      </c>
      <c r="CG15" s="500">
        <v>7.3</v>
      </c>
      <c r="CH15" s="501">
        <v>8</v>
      </c>
      <c r="CI15" s="508">
        <v>8</v>
      </c>
      <c r="CJ15" s="7">
        <f t="shared" si="32"/>
        <v>7.9</v>
      </c>
      <c r="CK15" s="23">
        <v>7</v>
      </c>
      <c r="CL15" s="194">
        <v>7</v>
      </c>
      <c r="CM15" s="265">
        <v>7</v>
      </c>
      <c r="CN15" s="7">
        <f t="shared" si="33"/>
        <v>7</v>
      </c>
      <c r="CO15" s="23">
        <v>5.3</v>
      </c>
      <c r="CP15" s="194">
        <v>7</v>
      </c>
      <c r="CQ15" s="25">
        <v>5.5</v>
      </c>
      <c r="CR15" s="7">
        <f t="shared" si="34"/>
        <v>5.6</v>
      </c>
      <c r="CS15" s="23">
        <v>6</v>
      </c>
      <c r="CT15" s="194">
        <v>6</v>
      </c>
      <c r="CU15" s="25">
        <v>5.5</v>
      </c>
      <c r="CV15" s="7">
        <f t="shared" si="35"/>
        <v>5.7</v>
      </c>
      <c r="CW15" s="23">
        <v>5</v>
      </c>
      <c r="CX15" s="194">
        <v>9</v>
      </c>
      <c r="CY15" s="264">
        <v>6</v>
      </c>
      <c r="CZ15" s="7">
        <f t="shared" si="36"/>
        <v>6.1</v>
      </c>
      <c r="DA15" s="23">
        <v>7.3</v>
      </c>
      <c r="DB15" s="194">
        <v>8</v>
      </c>
      <c r="DC15" s="25">
        <v>6.5</v>
      </c>
      <c r="DD15" s="7">
        <f t="shared" si="37"/>
        <v>6.8</v>
      </c>
      <c r="DE15" s="23">
        <v>5.5</v>
      </c>
      <c r="DF15" s="194">
        <v>9</v>
      </c>
      <c r="DG15" s="265">
        <v>7.5</v>
      </c>
      <c r="DH15" s="7">
        <f t="shared" si="38"/>
        <v>7.3</v>
      </c>
      <c r="DI15" s="23">
        <v>7</v>
      </c>
      <c r="DJ15" s="194">
        <v>9</v>
      </c>
      <c r="DK15" s="25">
        <f t="shared" si="39"/>
        <v>6.8</v>
      </c>
      <c r="DL15" s="7">
        <f t="shared" si="40"/>
        <v>7.1</v>
      </c>
      <c r="DM15" s="23">
        <v>7</v>
      </c>
      <c r="DN15" s="194">
        <v>8</v>
      </c>
      <c r="DO15" s="25">
        <v>5</v>
      </c>
      <c r="DP15" s="7">
        <f t="shared" si="41"/>
        <v>5.7</v>
      </c>
      <c r="DQ15" s="23">
        <v>5.3</v>
      </c>
      <c r="DR15" s="194">
        <v>6</v>
      </c>
      <c r="DS15" s="25">
        <v>7</v>
      </c>
      <c r="DT15" s="7">
        <f t="shared" si="42"/>
        <v>6.6</v>
      </c>
      <c r="DU15" s="23">
        <v>5.8</v>
      </c>
      <c r="DV15" s="194">
        <v>6</v>
      </c>
      <c r="DW15" s="25">
        <v>7</v>
      </c>
      <c r="DX15" s="7">
        <f t="shared" si="43"/>
        <v>6.7</v>
      </c>
      <c r="DY15" s="23">
        <v>7</v>
      </c>
      <c r="DZ15" s="194">
        <v>8</v>
      </c>
      <c r="EA15" s="25">
        <v>5</v>
      </c>
      <c r="EB15" s="7">
        <f t="shared" si="44"/>
        <v>5.7</v>
      </c>
      <c r="EC15" s="23">
        <v>7</v>
      </c>
      <c r="ED15" s="194">
        <v>8</v>
      </c>
      <c r="EE15" s="264">
        <v>4</v>
      </c>
      <c r="EF15" s="7">
        <f t="shared" si="45"/>
        <v>5</v>
      </c>
      <c r="EG15" s="23">
        <v>7</v>
      </c>
      <c r="EH15" s="194">
        <v>8</v>
      </c>
      <c r="EI15" s="265">
        <v>6</v>
      </c>
      <c r="EJ15" s="7">
        <f t="shared" si="46"/>
        <v>6.4</v>
      </c>
      <c r="EK15" s="23">
        <v>7</v>
      </c>
      <c r="EL15" s="194">
        <v>8</v>
      </c>
      <c r="EM15" s="25">
        <v>6</v>
      </c>
      <c r="EN15" s="7">
        <f t="shared" si="47"/>
        <v>6.4</v>
      </c>
      <c r="EO15" s="23">
        <v>8.3000000000000007</v>
      </c>
      <c r="EP15" s="194">
        <v>8</v>
      </c>
      <c r="EQ15" s="25">
        <v>6</v>
      </c>
      <c r="ER15" s="120">
        <f t="shared" si="48"/>
        <v>6.7</v>
      </c>
      <c r="ES15" s="120">
        <v>6</v>
      </c>
      <c r="ET15" s="7"/>
      <c r="EU15" s="8">
        <f t="shared" si="4"/>
        <v>6.2</v>
      </c>
      <c r="EV15" s="126" t="str">
        <f t="shared" si="49"/>
        <v>C</v>
      </c>
      <c r="EW15" s="10">
        <f t="shared" si="5"/>
        <v>2</v>
      </c>
      <c r="EX15" s="126" t="str">
        <f t="shared" si="50"/>
        <v>D</v>
      </c>
      <c r="EY15" s="10">
        <f t="shared" si="6"/>
        <v>1</v>
      </c>
      <c r="EZ15" s="126" t="str">
        <f t="shared" si="51"/>
        <v>C</v>
      </c>
      <c r="FA15" s="10">
        <f t="shared" si="7"/>
        <v>2</v>
      </c>
      <c r="FB15" s="126" t="str">
        <f t="shared" si="52"/>
        <v>C</v>
      </c>
      <c r="FC15" s="10">
        <f t="shared" si="8"/>
        <v>2</v>
      </c>
      <c r="FD15" s="218" t="str">
        <f t="shared" si="53"/>
        <v>C</v>
      </c>
      <c r="FE15" s="217">
        <f t="shared" si="54"/>
        <v>2</v>
      </c>
      <c r="FF15" s="218" t="str">
        <f t="shared" si="55"/>
        <v>C</v>
      </c>
      <c r="FG15" s="217">
        <f t="shared" si="56"/>
        <v>2</v>
      </c>
      <c r="FH15" s="218" t="str">
        <f t="shared" si="57"/>
        <v>C</v>
      </c>
      <c r="FI15" s="217">
        <f t="shared" si="58"/>
        <v>2</v>
      </c>
      <c r="FJ15" s="218" t="str">
        <f t="shared" si="59"/>
        <v>B</v>
      </c>
      <c r="FK15" s="217">
        <f t="shared" si="60"/>
        <v>3</v>
      </c>
      <c r="FL15" s="218" t="str">
        <f t="shared" si="61"/>
        <v>D</v>
      </c>
      <c r="FM15" s="217">
        <f t="shared" si="62"/>
        <v>1</v>
      </c>
      <c r="FN15" s="218" t="str">
        <f t="shared" si="63"/>
        <v>D</v>
      </c>
      <c r="FO15" s="217">
        <f t="shared" si="64"/>
        <v>1</v>
      </c>
      <c r="FP15" s="218" t="str">
        <f t="shared" si="65"/>
        <v>A</v>
      </c>
      <c r="FQ15" s="217">
        <f t="shared" si="66"/>
        <v>4</v>
      </c>
      <c r="FR15" s="218" t="str">
        <f t="shared" si="67"/>
        <v>C</v>
      </c>
      <c r="FS15" s="217">
        <f t="shared" si="68"/>
        <v>2</v>
      </c>
      <c r="FT15" s="126" t="str">
        <f t="shared" si="69"/>
        <v>C</v>
      </c>
      <c r="FU15" s="10">
        <f t="shared" si="70"/>
        <v>2</v>
      </c>
      <c r="FV15" s="126" t="str">
        <f t="shared" si="71"/>
        <v>B</v>
      </c>
      <c r="FW15" s="10">
        <f t="shared" si="72"/>
        <v>3</v>
      </c>
      <c r="FX15" s="126" t="str">
        <f t="shared" si="73"/>
        <v>C</v>
      </c>
      <c r="FY15" s="10">
        <f t="shared" si="74"/>
        <v>2</v>
      </c>
      <c r="FZ15" s="126" t="str">
        <f t="shared" si="75"/>
        <v>C</v>
      </c>
      <c r="GA15" s="10">
        <f t="shared" si="76"/>
        <v>2</v>
      </c>
      <c r="GB15" s="126" t="str">
        <f t="shared" si="77"/>
        <v>C</v>
      </c>
      <c r="GC15" s="10">
        <f t="shared" si="78"/>
        <v>2</v>
      </c>
      <c r="GD15" s="126" t="str">
        <f t="shared" si="79"/>
        <v>B</v>
      </c>
      <c r="GE15" s="10">
        <f t="shared" si="80"/>
        <v>3</v>
      </c>
      <c r="GF15" s="126" t="str">
        <f t="shared" si="81"/>
        <v>B</v>
      </c>
      <c r="GG15" s="10">
        <f t="shared" si="82"/>
        <v>3</v>
      </c>
      <c r="GH15" s="218" t="str">
        <f t="shared" si="83"/>
        <v>C</v>
      </c>
      <c r="GI15" s="217">
        <f t="shared" si="84"/>
        <v>2</v>
      </c>
      <c r="GJ15" s="218" t="str">
        <f t="shared" si="85"/>
        <v>B</v>
      </c>
      <c r="GK15" s="217">
        <f t="shared" si="86"/>
        <v>3</v>
      </c>
      <c r="GL15" s="218" t="str">
        <f t="shared" si="87"/>
        <v>B</v>
      </c>
      <c r="GM15" s="217">
        <f t="shared" si="88"/>
        <v>3</v>
      </c>
      <c r="GN15" s="218" t="str">
        <f t="shared" si="89"/>
        <v>C</v>
      </c>
      <c r="GO15" s="217">
        <f t="shared" si="90"/>
        <v>2</v>
      </c>
      <c r="GP15" s="218" t="str">
        <f t="shared" si="91"/>
        <v>C</v>
      </c>
      <c r="GQ15" s="217">
        <f t="shared" si="92"/>
        <v>2</v>
      </c>
      <c r="GR15" s="218" t="str">
        <f t="shared" si="93"/>
        <v>C</v>
      </c>
      <c r="GS15" s="217">
        <f t="shared" si="94"/>
        <v>2</v>
      </c>
      <c r="GT15" s="218" t="str">
        <f t="shared" si="95"/>
        <v>C</v>
      </c>
      <c r="GU15" s="217">
        <f t="shared" si="96"/>
        <v>2</v>
      </c>
      <c r="GV15" s="218" t="str">
        <f t="shared" si="97"/>
        <v>B</v>
      </c>
      <c r="GW15" s="217">
        <f t="shared" si="98"/>
        <v>3</v>
      </c>
      <c r="GX15" s="218" t="str">
        <f t="shared" si="99"/>
        <v>B</v>
      </c>
      <c r="GY15" s="217">
        <f t="shared" si="100"/>
        <v>3</v>
      </c>
      <c r="GZ15" s="126" t="str">
        <f t="shared" si="101"/>
        <v>C</v>
      </c>
      <c r="HA15" s="10">
        <f t="shared" si="102"/>
        <v>2</v>
      </c>
      <c r="HB15" s="126" t="str">
        <f t="shared" si="103"/>
        <v>C</v>
      </c>
      <c r="HC15" s="10">
        <f t="shared" si="104"/>
        <v>2</v>
      </c>
      <c r="HD15" s="126" t="str">
        <f t="shared" si="105"/>
        <v>C</v>
      </c>
      <c r="HE15" s="10">
        <f t="shared" si="106"/>
        <v>2</v>
      </c>
      <c r="HF15" s="126" t="str">
        <f t="shared" si="107"/>
        <v>C</v>
      </c>
      <c r="HG15" s="10">
        <f t="shared" si="108"/>
        <v>2</v>
      </c>
      <c r="HH15" s="126" t="str">
        <f t="shared" si="109"/>
        <v>D</v>
      </c>
      <c r="HI15" s="10">
        <f t="shared" si="110"/>
        <v>1</v>
      </c>
      <c r="HJ15" s="126" t="str">
        <f t="shared" si="111"/>
        <v>C</v>
      </c>
      <c r="HK15" s="10">
        <f t="shared" si="112"/>
        <v>2</v>
      </c>
      <c r="HL15" s="126" t="str">
        <f t="shared" si="113"/>
        <v>C</v>
      </c>
      <c r="HM15" s="10">
        <f t="shared" si="114"/>
        <v>2</v>
      </c>
      <c r="HN15" s="126" t="str">
        <f t="shared" si="115"/>
        <v>C</v>
      </c>
      <c r="HO15" s="10">
        <f t="shared" si="116"/>
        <v>2</v>
      </c>
      <c r="HP15" s="126" t="str">
        <f t="shared" si="117"/>
        <v>C</v>
      </c>
      <c r="HQ15" s="10">
        <f t="shared" si="118"/>
        <v>2</v>
      </c>
      <c r="HR15" s="126" t="str">
        <f t="shared" si="119"/>
        <v>X</v>
      </c>
      <c r="HS15" s="10">
        <f t="shared" si="120"/>
        <v>0</v>
      </c>
      <c r="HT15" s="72">
        <f t="shared" si="9"/>
        <v>1.75</v>
      </c>
      <c r="HU15" s="72">
        <f t="shared" si="10"/>
        <v>2.35</v>
      </c>
      <c r="HV15" s="72">
        <f t="shared" si="11"/>
        <v>2.44</v>
      </c>
      <c r="HW15" s="72">
        <f t="shared" si="12"/>
        <v>2.46</v>
      </c>
      <c r="HX15" s="72">
        <f t="shared" si="121"/>
        <v>1.8</v>
      </c>
      <c r="HY15" s="72">
        <f t="shared" si="122"/>
        <v>2</v>
      </c>
      <c r="HZ15" s="73">
        <f t="shared" si="123"/>
        <v>90</v>
      </c>
      <c r="IA15" s="72">
        <f t="shared" si="124"/>
        <v>2.23</v>
      </c>
      <c r="IB15" s="4" t="str">
        <f t="shared" si="13"/>
        <v>Trung b×nh</v>
      </c>
      <c r="IC15" s="540">
        <f t="shared" si="125"/>
        <v>2.23</v>
      </c>
      <c r="IE15" s="5"/>
      <c r="IJ15" s="3">
        <v>7.5</v>
      </c>
      <c r="IK15" s="3">
        <v>6.5</v>
      </c>
      <c r="IM15" s="3">
        <v>6</v>
      </c>
      <c r="IN15" s="3">
        <v>7</v>
      </c>
      <c r="IQ15" s="3">
        <v>6</v>
      </c>
      <c r="IR15" s="3">
        <v>6</v>
      </c>
      <c r="IS15" s="3">
        <v>8</v>
      </c>
    </row>
    <row r="16" spans="1:253" ht="24" customHeight="1" x14ac:dyDescent="0.25">
      <c r="A16" s="12">
        <v>10</v>
      </c>
      <c r="B16" s="54" t="s">
        <v>40</v>
      </c>
      <c r="C16" s="59" t="s">
        <v>13</v>
      </c>
      <c r="D16" s="18">
        <v>36073</v>
      </c>
      <c r="E16" s="23">
        <v>7.5</v>
      </c>
      <c r="F16" s="194">
        <v>8</v>
      </c>
      <c r="G16" s="25">
        <v>6</v>
      </c>
      <c r="H16" s="7">
        <f t="shared" si="0"/>
        <v>6.5</v>
      </c>
      <c r="I16" s="23">
        <v>7</v>
      </c>
      <c r="J16" s="194">
        <v>8</v>
      </c>
      <c r="K16" s="25">
        <v>5</v>
      </c>
      <c r="L16" s="7">
        <f t="shared" si="1"/>
        <v>5.7</v>
      </c>
      <c r="M16" s="23">
        <v>7.5</v>
      </c>
      <c r="N16" s="194">
        <v>8</v>
      </c>
      <c r="O16" s="25">
        <v>5</v>
      </c>
      <c r="P16" s="7">
        <f t="shared" si="2"/>
        <v>5.8</v>
      </c>
      <c r="Q16" s="23">
        <v>6.5</v>
      </c>
      <c r="R16" s="194">
        <v>8</v>
      </c>
      <c r="S16" s="25">
        <v>7</v>
      </c>
      <c r="T16" s="7">
        <f t="shared" si="3"/>
        <v>7</v>
      </c>
      <c r="U16" s="523">
        <v>7.5</v>
      </c>
      <c r="V16" s="524">
        <v>9</v>
      </c>
      <c r="W16" s="445">
        <v>7</v>
      </c>
      <c r="X16" s="7">
        <f t="shared" si="14"/>
        <v>7.3</v>
      </c>
      <c r="Y16" s="23">
        <v>6.7</v>
      </c>
      <c r="Z16" s="194">
        <v>5</v>
      </c>
      <c r="AA16" s="25">
        <v>7</v>
      </c>
      <c r="AB16" s="7">
        <f t="shared" si="15"/>
        <v>6.7</v>
      </c>
      <c r="AC16" s="23">
        <v>7</v>
      </c>
      <c r="AD16" s="194">
        <v>7</v>
      </c>
      <c r="AE16" s="25">
        <v>4.5</v>
      </c>
      <c r="AF16" s="7">
        <f t="shared" si="16"/>
        <v>5.3</v>
      </c>
      <c r="AG16" s="23">
        <v>7</v>
      </c>
      <c r="AH16" s="194">
        <v>7</v>
      </c>
      <c r="AI16" s="25">
        <f t="shared" si="17"/>
        <v>6.8</v>
      </c>
      <c r="AJ16" s="7">
        <f t="shared" si="18"/>
        <v>6.9</v>
      </c>
      <c r="AK16" s="23">
        <v>6.7</v>
      </c>
      <c r="AL16" s="194">
        <v>7</v>
      </c>
      <c r="AM16" s="25">
        <v>3.5</v>
      </c>
      <c r="AN16" s="7">
        <f t="shared" si="19"/>
        <v>4.5</v>
      </c>
      <c r="AO16" s="23">
        <v>6.8</v>
      </c>
      <c r="AP16" s="194">
        <v>8</v>
      </c>
      <c r="AQ16" s="25">
        <v>8</v>
      </c>
      <c r="AR16" s="7">
        <f t="shared" si="20"/>
        <v>7.8</v>
      </c>
      <c r="AS16" s="23">
        <v>6.3</v>
      </c>
      <c r="AT16" s="194">
        <v>7</v>
      </c>
      <c r="AU16" s="25">
        <v>6</v>
      </c>
      <c r="AV16" s="7">
        <f t="shared" si="21"/>
        <v>6.2</v>
      </c>
      <c r="AW16" s="23">
        <v>7</v>
      </c>
      <c r="AX16" s="194">
        <v>7</v>
      </c>
      <c r="AY16" s="25">
        <v>7</v>
      </c>
      <c r="AZ16" s="7">
        <f t="shared" si="22"/>
        <v>7</v>
      </c>
      <c r="BA16" s="23">
        <v>7</v>
      </c>
      <c r="BB16" s="194">
        <v>8</v>
      </c>
      <c r="BC16" s="25">
        <v>7</v>
      </c>
      <c r="BD16" s="7">
        <f t="shared" si="23"/>
        <v>7.1</v>
      </c>
      <c r="BE16" s="23">
        <v>7</v>
      </c>
      <c r="BF16" s="194">
        <v>8</v>
      </c>
      <c r="BG16" s="101">
        <v>7.5</v>
      </c>
      <c r="BH16" s="7">
        <f t="shared" si="24"/>
        <v>7.5</v>
      </c>
      <c r="BI16" s="23">
        <v>6.3</v>
      </c>
      <c r="BJ16" s="194">
        <v>7</v>
      </c>
      <c r="BK16" s="74">
        <v>6</v>
      </c>
      <c r="BL16" s="7">
        <f t="shared" si="25"/>
        <v>6.2</v>
      </c>
      <c r="BM16" s="23">
        <v>7</v>
      </c>
      <c r="BN16" s="194">
        <v>8</v>
      </c>
      <c r="BO16" s="25">
        <f t="shared" si="26"/>
        <v>6</v>
      </c>
      <c r="BP16" s="7">
        <f t="shared" si="27"/>
        <v>6.4</v>
      </c>
      <c r="BQ16" s="23">
        <v>7.7</v>
      </c>
      <c r="BR16" s="194">
        <v>9</v>
      </c>
      <c r="BS16" s="25">
        <v>5</v>
      </c>
      <c r="BT16" s="7">
        <f t="shared" si="28"/>
        <v>5.9</v>
      </c>
      <c r="BU16" s="23">
        <v>5</v>
      </c>
      <c r="BV16" s="194">
        <v>6</v>
      </c>
      <c r="BW16" s="101">
        <v>7</v>
      </c>
      <c r="BX16" s="7">
        <f t="shared" si="29"/>
        <v>6.5</v>
      </c>
      <c r="BY16" s="505">
        <v>5.5</v>
      </c>
      <c r="BZ16" s="506">
        <v>8</v>
      </c>
      <c r="CA16" s="507">
        <v>0</v>
      </c>
      <c r="CB16" s="7">
        <f t="shared" si="30"/>
        <v>1.9</v>
      </c>
      <c r="CC16" s="23">
        <v>8.5</v>
      </c>
      <c r="CD16" s="194">
        <v>7</v>
      </c>
      <c r="CE16" s="25">
        <v>7</v>
      </c>
      <c r="CF16" s="7">
        <f t="shared" si="31"/>
        <v>7.3</v>
      </c>
      <c r="CG16" s="23">
        <v>6.3</v>
      </c>
      <c r="CH16" s="194">
        <v>7</v>
      </c>
      <c r="CI16" s="25">
        <v>5.5</v>
      </c>
      <c r="CJ16" s="7">
        <f t="shared" si="32"/>
        <v>5.8</v>
      </c>
      <c r="CK16" s="23">
        <v>7.7</v>
      </c>
      <c r="CL16" s="194">
        <v>8</v>
      </c>
      <c r="CM16" s="25">
        <v>7.5</v>
      </c>
      <c r="CN16" s="7">
        <f t="shared" si="33"/>
        <v>7.6</v>
      </c>
      <c r="CO16" s="23">
        <v>6</v>
      </c>
      <c r="CP16" s="194">
        <v>7</v>
      </c>
      <c r="CQ16" s="265">
        <v>7</v>
      </c>
      <c r="CR16" s="7">
        <f t="shared" si="34"/>
        <v>6.8</v>
      </c>
      <c r="CS16" s="23">
        <v>7.3</v>
      </c>
      <c r="CT16" s="194">
        <v>8</v>
      </c>
      <c r="CU16" s="25">
        <v>5.5</v>
      </c>
      <c r="CV16" s="7">
        <f t="shared" si="35"/>
        <v>6.1</v>
      </c>
      <c r="CW16" s="23">
        <v>4.7</v>
      </c>
      <c r="CX16" s="194">
        <v>10</v>
      </c>
      <c r="CY16" s="264">
        <v>4</v>
      </c>
      <c r="CZ16" s="7">
        <f t="shared" si="36"/>
        <v>4.7</v>
      </c>
      <c r="DA16" s="23">
        <v>5.5</v>
      </c>
      <c r="DB16" s="194">
        <v>6</v>
      </c>
      <c r="DC16" s="265">
        <v>7</v>
      </c>
      <c r="DD16" s="7">
        <f t="shared" si="37"/>
        <v>6.6</v>
      </c>
      <c r="DE16" s="23">
        <v>6.5</v>
      </c>
      <c r="DF16" s="194">
        <v>9</v>
      </c>
      <c r="DG16" s="25">
        <v>6</v>
      </c>
      <c r="DH16" s="7">
        <f t="shared" si="38"/>
        <v>6.4</v>
      </c>
      <c r="DI16" s="23">
        <v>6.5</v>
      </c>
      <c r="DJ16" s="194">
        <v>8</v>
      </c>
      <c r="DK16" s="25">
        <f t="shared" si="39"/>
        <v>7.2</v>
      </c>
      <c r="DL16" s="7">
        <f t="shared" si="40"/>
        <v>7.1</v>
      </c>
      <c r="DM16" s="23">
        <v>7.3</v>
      </c>
      <c r="DN16" s="194">
        <v>8</v>
      </c>
      <c r="DO16" s="25">
        <v>6</v>
      </c>
      <c r="DP16" s="7">
        <f t="shared" si="41"/>
        <v>6.5</v>
      </c>
      <c r="DQ16" s="23">
        <v>6.7</v>
      </c>
      <c r="DR16" s="194">
        <v>8</v>
      </c>
      <c r="DS16" s="264">
        <v>5</v>
      </c>
      <c r="DT16" s="7">
        <f t="shared" si="42"/>
        <v>5.6</v>
      </c>
      <c r="DU16" s="23">
        <v>5.8</v>
      </c>
      <c r="DV16" s="194">
        <v>6</v>
      </c>
      <c r="DW16" s="25">
        <v>5</v>
      </c>
      <c r="DX16" s="7">
        <f t="shared" si="43"/>
        <v>5.3</v>
      </c>
      <c r="DY16" s="23">
        <v>7.5</v>
      </c>
      <c r="DZ16" s="194">
        <v>8</v>
      </c>
      <c r="EA16" s="25">
        <v>7</v>
      </c>
      <c r="EB16" s="7">
        <f t="shared" si="44"/>
        <v>7.2</v>
      </c>
      <c r="EC16" s="23">
        <v>4.7</v>
      </c>
      <c r="ED16" s="194">
        <v>5</v>
      </c>
      <c r="EE16" s="264">
        <v>5</v>
      </c>
      <c r="EF16" s="7">
        <f t="shared" si="45"/>
        <v>4.9000000000000004</v>
      </c>
      <c r="EG16" s="23">
        <v>6.3</v>
      </c>
      <c r="EH16" s="194">
        <v>7</v>
      </c>
      <c r="EI16" s="25">
        <v>3</v>
      </c>
      <c r="EJ16" s="7">
        <f t="shared" si="46"/>
        <v>4.0999999999999996</v>
      </c>
      <c r="EK16" s="23">
        <v>6.5</v>
      </c>
      <c r="EL16" s="194">
        <v>8</v>
      </c>
      <c r="EM16" s="25">
        <v>6</v>
      </c>
      <c r="EN16" s="7">
        <f t="shared" si="47"/>
        <v>6.3</v>
      </c>
      <c r="EO16" s="23">
        <v>9</v>
      </c>
      <c r="EP16" s="194">
        <v>9</v>
      </c>
      <c r="EQ16" s="25">
        <v>6.5</v>
      </c>
      <c r="ER16" s="120">
        <f t="shared" si="48"/>
        <v>7.3</v>
      </c>
      <c r="ES16" s="120">
        <v>7.5</v>
      </c>
      <c r="ET16" s="7"/>
      <c r="EU16" s="8">
        <f t="shared" si="4"/>
        <v>5.9</v>
      </c>
      <c r="EV16" s="126" t="str">
        <f t="shared" si="49"/>
        <v>C</v>
      </c>
      <c r="EW16" s="10">
        <f t="shared" si="5"/>
        <v>2</v>
      </c>
      <c r="EX16" s="126" t="str">
        <f t="shared" si="50"/>
        <v>C</v>
      </c>
      <c r="EY16" s="10">
        <f t="shared" si="6"/>
        <v>2</v>
      </c>
      <c r="EZ16" s="126" t="str">
        <f t="shared" si="51"/>
        <v>C</v>
      </c>
      <c r="FA16" s="10">
        <f t="shared" si="7"/>
        <v>2</v>
      </c>
      <c r="FB16" s="126" t="str">
        <f t="shared" si="52"/>
        <v>B</v>
      </c>
      <c r="FC16" s="10">
        <f t="shared" si="8"/>
        <v>3</v>
      </c>
      <c r="FD16" s="218" t="str">
        <f t="shared" si="53"/>
        <v>B</v>
      </c>
      <c r="FE16" s="217">
        <f t="shared" si="54"/>
        <v>3</v>
      </c>
      <c r="FF16" s="218" t="str">
        <f t="shared" si="55"/>
        <v>C</v>
      </c>
      <c r="FG16" s="217">
        <f t="shared" si="56"/>
        <v>2</v>
      </c>
      <c r="FH16" s="218" t="str">
        <f t="shared" si="57"/>
        <v>D</v>
      </c>
      <c r="FI16" s="217">
        <f t="shared" si="58"/>
        <v>1</v>
      </c>
      <c r="FJ16" s="218" t="str">
        <f t="shared" si="59"/>
        <v>C</v>
      </c>
      <c r="FK16" s="217">
        <f t="shared" si="60"/>
        <v>2</v>
      </c>
      <c r="FL16" s="218" t="str">
        <f t="shared" si="61"/>
        <v>D</v>
      </c>
      <c r="FM16" s="217">
        <f t="shared" si="62"/>
        <v>1</v>
      </c>
      <c r="FN16" s="218" t="str">
        <f t="shared" si="63"/>
        <v>B</v>
      </c>
      <c r="FO16" s="217">
        <f t="shared" si="64"/>
        <v>3</v>
      </c>
      <c r="FP16" s="218" t="str">
        <f t="shared" si="65"/>
        <v>C</v>
      </c>
      <c r="FQ16" s="217">
        <f t="shared" si="66"/>
        <v>2</v>
      </c>
      <c r="FR16" s="218" t="str">
        <f t="shared" si="67"/>
        <v>B</v>
      </c>
      <c r="FS16" s="217">
        <f t="shared" si="68"/>
        <v>3</v>
      </c>
      <c r="FT16" s="126" t="str">
        <f t="shared" si="69"/>
        <v>B</v>
      </c>
      <c r="FU16" s="10">
        <f t="shared" si="70"/>
        <v>3</v>
      </c>
      <c r="FV16" s="126" t="str">
        <f t="shared" si="71"/>
        <v>B</v>
      </c>
      <c r="FW16" s="10">
        <f t="shared" si="72"/>
        <v>3</v>
      </c>
      <c r="FX16" s="126" t="str">
        <f t="shared" si="73"/>
        <v>C</v>
      </c>
      <c r="FY16" s="10">
        <f t="shared" si="74"/>
        <v>2</v>
      </c>
      <c r="FZ16" s="126" t="str">
        <f t="shared" si="75"/>
        <v>C</v>
      </c>
      <c r="GA16" s="10">
        <f t="shared" si="76"/>
        <v>2</v>
      </c>
      <c r="GB16" s="126" t="str">
        <f t="shared" si="77"/>
        <v>C</v>
      </c>
      <c r="GC16" s="10">
        <f t="shared" si="78"/>
        <v>2</v>
      </c>
      <c r="GD16" s="126" t="str">
        <f t="shared" si="79"/>
        <v>C</v>
      </c>
      <c r="GE16" s="10">
        <f t="shared" si="80"/>
        <v>2</v>
      </c>
      <c r="GF16" s="126" t="str">
        <f t="shared" si="81"/>
        <v>F</v>
      </c>
      <c r="GG16" s="10">
        <f t="shared" si="82"/>
        <v>0</v>
      </c>
      <c r="GH16" s="218" t="str">
        <f t="shared" si="83"/>
        <v>B</v>
      </c>
      <c r="GI16" s="217">
        <f t="shared" si="84"/>
        <v>3</v>
      </c>
      <c r="GJ16" s="218" t="str">
        <f t="shared" si="85"/>
        <v>C</v>
      </c>
      <c r="GK16" s="217">
        <f t="shared" si="86"/>
        <v>2</v>
      </c>
      <c r="GL16" s="218" t="str">
        <f t="shared" si="87"/>
        <v>B</v>
      </c>
      <c r="GM16" s="217">
        <f t="shared" si="88"/>
        <v>3</v>
      </c>
      <c r="GN16" s="218" t="str">
        <f t="shared" si="89"/>
        <v>C</v>
      </c>
      <c r="GO16" s="217">
        <f t="shared" si="90"/>
        <v>2</v>
      </c>
      <c r="GP16" s="218" t="str">
        <f t="shared" si="91"/>
        <v>C</v>
      </c>
      <c r="GQ16" s="217">
        <f t="shared" si="92"/>
        <v>2</v>
      </c>
      <c r="GR16" s="218" t="str">
        <f t="shared" si="93"/>
        <v>D</v>
      </c>
      <c r="GS16" s="217">
        <f t="shared" si="94"/>
        <v>1</v>
      </c>
      <c r="GT16" s="218" t="str">
        <f t="shared" si="95"/>
        <v>C</v>
      </c>
      <c r="GU16" s="217">
        <f t="shared" si="96"/>
        <v>2</v>
      </c>
      <c r="GV16" s="218" t="str">
        <f t="shared" si="97"/>
        <v>C</v>
      </c>
      <c r="GW16" s="217">
        <f t="shared" si="98"/>
        <v>2</v>
      </c>
      <c r="GX16" s="218" t="str">
        <f t="shared" si="99"/>
        <v>B</v>
      </c>
      <c r="GY16" s="217">
        <f t="shared" si="100"/>
        <v>3</v>
      </c>
      <c r="GZ16" s="126" t="str">
        <f t="shared" si="101"/>
        <v>C</v>
      </c>
      <c r="HA16" s="10">
        <f t="shared" si="102"/>
        <v>2</v>
      </c>
      <c r="HB16" s="126" t="str">
        <f t="shared" si="103"/>
        <v>C</v>
      </c>
      <c r="HC16" s="10">
        <f t="shared" si="104"/>
        <v>2</v>
      </c>
      <c r="HD16" s="126" t="str">
        <f t="shared" si="105"/>
        <v>D</v>
      </c>
      <c r="HE16" s="10">
        <f t="shared" si="106"/>
        <v>1</v>
      </c>
      <c r="HF16" s="126" t="str">
        <f t="shared" si="107"/>
        <v>B</v>
      </c>
      <c r="HG16" s="10">
        <f t="shared" si="108"/>
        <v>3</v>
      </c>
      <c r="HH16" s="126" t="str">
        <f t="shared" si="109"/>
        <v>D</v>
      </c>
      <c r="HI16" s="10">
        <f t="shared" si="110"/>
        <v>1</v>
      </c>
      <c r="HJ16" s="126" t="str">
        <f t="shared" si="111"/>
        <v>D</v>
      </c>
      <c r="HK16" s="10">
        <f t="shared" si="112"/>
        <v>1</v>
      </c>
      <c r="HL16" s="126" t="str">
        <f t="shared" si="113"/>
        <v>C</v>
      </c>
      <c r="HM16" s="10">
        <f t="shared" si="114"/>
        <v>2</v>
      </c>
      <c r="HN16" s="126" t="str">
        <f t="shared" si="115"/>
        <v>B</v>
      </c>
      <c r="HO16" s="10">
        <f t="shared" si="116"/>
        <v>3</v>
      </c>
      <c r="HP16" s="126" t="str">
        <f t="shared" si="117"/>
        <v>B</v>
      </c>
      <c r="HQ16" s="10">
        <f t="shared" si="118"/>
        <v>3</v>
      </c>
      <c r="HR16" s="126" t="str">
        <f t="shared" si="119"/>
        <v>X</v>
      </c>
      <c r="HS16" s="10">
        <f t="shared" si="120"/>
        <v>0</v>
      </c>
      <c r="HT16" s="72">
        <f t="shared" si="9"/>
        <v>2.25</v>
      </c>
      <c r="HU16" s="72">
        <f t="shared" si="10"/>
        <v>2</v>
      </c>
      <c r="HV16" s="72">
        <f t="shared" si="11"/>
        <v>2</v>
      </c>
      <c r="HW16" s="72">
        <f t="shared" si="12"/>
        <v>2.17</v>
      </c>
      <c r="HX16" s="72">
        <f t="shared" si="121"/>
        <v>1.6</v>
      </c>
      <c r="HY16" s="72">
        <f t="shared" si="122"/>
        <v>3</v>
      </c>
      <c r="HZ16" s="73">
        <f t="shared" si="123"/>
        <v>88</v>
      </c>
      <c r="IA16" s="72">
        <f t="shared" si="124"/>
        <v>2.1</v>
      </c>
      <c r="IB16" s="4" t="str">
        <f t="shared" si="13"/>
        <v>Trung b×nh</v>
      </c>
      <c r="IC16" s="540">
        <f t="shared" si="125"/>
        <v>2.1</v>
      </c>
      <c r="IE16" s="5"/>
      <c r="IJ16" s="3">
        <v>6.5</v>
      </c>
      <c r="IK16" s="3">
        <v>7</v>
      </c>
      <c r="IM16" s="3">
        <v>6</v>
      </c>
      <c r="IN16" s="3">
        <v>6</v>
      </c>
      <c r="IQ16" s="3">
        <v>7.5</v>
      </c>
      <c r="IR16" s="3">
        <v>6</v>
      </c>
      <c r="IS16" s="3">
        <v>7</v>
      </c>
    </row>
    <row r="17" spans="1:253" ht="21" customHeight="1" x14ac:dyDescent="0.25">
      <c r="A17" s="6">
        <v>11</v>
      </c>
      <c r="B17" s="17" t="s">
        <v>41</v>
      </c>
      <c r="C17" s="60" t="s">
        <v>42</v>
      </c>
      <c r="D17" s="16">
        <v>36020</v>
      </c>
      <c r="E17" s="23">
        <v>6.5</v>
      </c>
      <c r="F17" s="194">
        <v>7</v>
      </c>
      <c r="G17" s="25">
        <v>8</v>
      </c>
      <c r="H17" s="7">
        <f t="shared" si="0"/>
        <v>7.6</v>
      </c>
      <c r="I17" s="23">
        <v>8</v>
      </c>
      <c r="J17" s="194">
        <v>8</v>
      </c>
      <c r="K17" s="25">
        <v>9.5</v>
      </c>
      <c r="L17" s="7">
        <f t="shared" si="1"/>
        <v>9.1</v>
      </c>
      <c r="M17" s="23">
        <v>7.5</v>
      </c>
      <c r="N17" s="194">
        <v>8</v>
      </c>
      <c r="O17" s="25">
        <v>6</v>
      </c>
      <c r="P17" s="7">
        <f t="shared" si="2"/>
        <v>6.5</v>
      </c>
      <c r="Q17" s="23">
        <v>7.4</v>
      </c>
      <c r="R17" s="194">
        <v>9</v>
      </c>
      <c r="S17" s="25">
        <v>7</v>
      </c>
      <c r="T17" s="7">
        <f t="shared" si="3"/>
        <v>7.3</v>
      </c>
      <c r="U17" s="23">
        <v>8.3000000000000007</v>
      </c>
      <c r="V17" s="194">
        <v>10</v>
      </c>
      <c r="W17" s="25">
        <v>8</v>
      </c>
      <c r="X17" s="7">
        <f t="shared" si="14"/>
        <v>8.3000000000000007</v>
      </c>
      <c r="Y17" s="23">
        <v>6.3</v>
      </c>
      <c r="Z17" s="194">
        <v>10</v>
      </c>
      <c r="AA17" s="25">
        <v>6</v>
      </c>
      <c r="AB17" s="7">
        <f t="shared" si="15"/>
        <v>6.5</v>
      </c>
      <c r="AC17" s="23">
        <v>8</v>
      </c>
      <c r="AD17" s="194">
        <v>8</v>
      </c>
      <c r="AE17" s="25">
        <v>6.5</v>
      </c>
      <c r="AF17" s="7">
        <f t="shared" si="16"/>
        <v>7</v>
      </c>
      <c r="AG17" s="23">
        <v>8.5</v>
      </c>
      <c r="AH17" s="194">
        <v>9</v>
      </c>
      <c r="AI17" s="25">
        <f t="shared" si="17"/>
        <v>7.5</v>
      </c>
      <c r="AJ17" s="7">
        <f t="shared" si="18"/>
        <v>7.9</v>
      </c>
      <c r="AK17" s="23">
        <v>5.3</v>
      </c>
      <c r="AL17" s="194">
        <v>9</v>
      </c>
      <c r="AM17" s="25">
        <v>5</v>
      </c>
      <c r="AN17" s="7">
        <f t="shared" si="19"/>
        <v>5.5</v>
      </c>
      <c r="AO17" s="23">
        <v>7</v>
      </c>
      <c r="AP17" s="194">
        <v>8</v>
      </c>
      <c r="AQ17" s="25">
        <v>6.5</v>
      </c>
      <c r="AR17" s="7">
        <f t="shared" si="20"/>
        <v>6.8</v>
      </c>
      <c r="AS17" s="23">
        <v>9</v>
      </c>
      <c r="AT17" s="194">
        <v>10</v>
      </c>
      <c r="AU17" s="25">
        <v>5.5</v>
      </c>
      <c r="AV17" s="7">
        <f t="shared" si="21"/>
        <v>6.7</v>
      </c>
      <c r="AW17" s="23">
        <v>7.7</v>
      </c>
      <c r="AX17" s="194">
        <v>8</v>
      </c>
      <c r="AY17" s="25">
        <v>7</v>
      </c>
      <c r="AZ17" s="7">
        <f t="shared" si="22"/>
        <v>7.2</v>
      </c>
      <c r="BA17" s="23">
        <v>7.5</v>
      </c>
      <c r="BB17" s="194">
        <v>8</v>
      </c>
      <c r="BC17" s="25">
        <v>7</v>
      </c>
      <c r="BD17" s="7">
        <f t="shared" si="23"/>
        <v>7.2</v>
      </c>
      <c r="BE17" s="23">
        <v>7.5</v>
      </c>
      <c r="BF17" s="194">
        <v>9</v>
      </c>
      <c r="BG17" s="25">
        <v>7.5</v>
      </c>
      <c r="BH17" s="7">
        <f t="shared" si="24"/>
        <v>7.7</v>
      </c>
      <c r="BI17" s="23">
        <v>8.6999999999999993</v>
      </c>
      <c r="BJ17" s="194">
        <v>9</v>
      </c>
      <c r="BK17" s="25">
        <v>5</v>
      </c>
      <c r="BL17" s="7">
        <f t="shared" si="25"/>
        <v>6.1</v>
      </c>
      <c r="BM17" s="23">
        <v>8</v>
      </c>
      <c r="BN17" s="194">
        <v>9</v>
      </c>
      <c r="BO17" s="25">
        <f t="shared" si="26"/>
        <v>8</v>
      </c>
      <c r="BP17" s="7">
        <f t="shared" si="27"/>
        <v>8.1</v>
      </c>
      <c r="BQ17" s="23">
        <v>7.3</v>
      </c>
      <c r="BR17" s="194">
        <v>8</v>
      </c>
      <c r="BS17" s="25">
        <v>8</v>
      </c>
      <c r="BT17" s="7">
        <f t="shared" si="28"/>
        <v>7.9</v>
      </c>
      <c r="BU17" s="23">
        <v>7.7</v>
      </c>
      <c r="BV17" s="194">
        <v>9</v>
      </c>
      <c r="BW17" s="25">
        <v>7</v>
      </c>
      <c r="BX17" s="7">
        <f t="shared" si="29"/>
        <v>7.3</v>
      </c>
      <c r="BY17" s="23">
        <v>6.3</v>
      </c>
      <c r="BZ17" s="194">
        <v>8</v>
      </c>
      <c r="CA17" s="74">
        <v>6</v>
      </c>
      <c r="CB17" s="7">
        <f t="shared" si="30"/>
        <v>6.3</v>
      </c>
      <c r="CC17" s="23">
        <v>6</v>
      </c>
      <c r="CD17" s="194">
        <v>7</v>
      </c>
      <c r="CE17" s="25">
        <v>7</v>
      </c>
      <c r="CF17" s="7">
        <f t="shared" si="31"/>
        <v>6.8</v>
      </c>
      <c r="CG17" s="23">
        <v>9.1</v>
      </c>
      <c r="CH17" s="194">
        <v>10</v>
      </c>
      <c r="CI17" s="25">
        <v>9</v>
      </c>
      <c r="CJ17" s="7">
        <f t="shared" si="32"/>
        <v>9.1</v>
      </c>
      <c r="CK17" s="23">
        <v>8.3000000000000007</v>
      </c>
      <c r="CL17" s="194">
        <v>9</v>
      </c>
      <c r="CM17" s="25">
        <v>7.5</v>
      </c>
      <c r="CN17" s="7">
        <f t="shared" si="33"/>
        <v>7.8</v>
      </c>
      <c r="CO17" s="23">
        <v>6.3</v>
      </c>
      <c r="CP17" s="194">
        <v>7</v>
      </c>
      <c r="CQ17" s="25">
        <v>6</v>
      </c>
      <c r="CR17" s="7">
        <f t="shared" si="34"/>
        <v>6.2</v>
      </c>
      <c r="CS17" s="23">
        <v>8.3000000000000007</v>
      </c>
      <c r="CT17" s="194">
        <v>9</v>
      </c>
      <c r="CU17" s="25">
        <v>8.5</v>
      </c>
      <c r="CV17" s="7">
        <f t="shared" si="35"/>
        <v>8.5</v>
      </c>
      <c r="CW17" s="23">
        <v>6</v>
      </c>
      <c r="CX17" s="194">
        <v>10</v>
      </c>
      <c r="CY17" s="25">
        <v>8</v>
      </c>
      <c r="CZ17" s="7">
        <f t="shared" si="36"/>
        <v>7.8</v>
      </c>
      <c r="DA17" s="23">
        <v>7.8</v>
      </c>
      <c r="DB17" s="194">
        <v>8</v>
      </c>
      <c r="DC17" s="25">
        <v>7</v>
      </c>
      <c r="DD17" s="7">
        <f t="shared" si="37"/>
        <v>7.3</v>
      </c>
      <c r="DE17" s="23">
        <v>9</v>
      </c>
      <c r="DF17" s="194">
        <v>10</v>
      </c>
      <c r="DG17" s="25">
        <v>6</v>
      </c>
      <c r="DH17" s="7">
        <f t="shared" si="38"/>
        <v>7</v>
      </c>
      <c r="DI17" s="23">
        <v>7.5</v>
      </c>
      <c r="DJ17" s="194">
        <v>9</v>
      </c>
      <c r="DK17" s="25">
        <f t="shared" si="39"/>
        <v>7.9</v>
      </c>
      <c r="DL17" s="7">
        <f t="shared" si="40"/>
        <v>7.9</v>
      </c>
      <c r="DM17" s="23">
        <v>8</v>
      </c>
      <c r="DN17" s="194">
        <v>8</v>
      </c>
      <c r="DO17" s="25">
        <v>8</v>
      </c>
      <c r="DP17" s="7">
        <f t="shared" si="41"/>
        <v>8</v>
      </c>
      <c r="DQ17" s="23">
        <v>6.7</v>
      </c>
      <c r="DR17" s="194">
        <v>8</v>
      </c>
      <c r="DS17" s="25">
        <v>7.5</v>
      </c>
      <c r="DT17" s="7">
        <f t="shared" si="42"/>
        <v>7.4</v>
      </c>
      <c r="DU17" s="23">
        <v>7</v>
      </c>
      <c r="DV17" s="194">
        <v>7</v>
      </c>
      <c r="DW17" s="25">
        <v>9</v>
      </c>
      <c r="DX17" s="7">
        <f t="shared" si="43"/>
        <v>8.4</v>
      </c>
      <c r="DY17" s="23">
        <v>7.5</v>
      </c>
      <c r="DZ17" s="194">
        <v>8</v>
      </c>
      <c r="EA17" s="25">
        <v>5</v>
      </c>
      <c r="EB17" s="7">
        <f t="shared" si="44"/>
        <v>5.8</v>
      </c>
      <c r="EC17" s="23">
        <v>6.7</v>
      </c>
      <c r="ED17" s="194">
        <v>7</v>
      </c>
      <c r="EE17" s="25">
        <v>5.5</v>
      </c>
      <c r="EF17" s="7">
        <f t="shared" si="45"/>
        <v>5.9</v>
      </c>
      <c r="EG17" s="23">
        <v>8.6999999999999993</v>
      </c>
      <c r="EH17" s="194">
        <v>10</v>
      </c>
      <c r="EI17" s="25">
        <v>5</v>
      </c>
      <c r="EJ17" s="7">
        <f t="shared" si="46"/>
        <v>6.2</v>
      </c>
      <c r="EK17" s="23">
        <v>8.5</v>
      </c>
      <c r="EL17" s="194">
        <v>9</v>
      </c>
      <c r="EM17" s="25">
        <v>8</v>
      </c>
      <c r="EN17" s="7">
        <f t="shared" si="47"/>
        <v>8.1999999999999993</v>
      </c>
      <c r="EO17" s="23"/>
      <c r="EP17" s="194"/>
      <c r="EQ17" s="25"/>
      <c r="ER17" s="120">
        <f t="shared" si="48"/>
        <v>0</v>
      </c>
      <c r="ES17" s="120"/>
      <c r="ET17" s="7">
        <v>7</v>
      </c>
      <c r="EU17" s="8">
        <f t="shared" si="4"/>
        <v>6.94</v>
      </c>
      <c r="EV17" s="126" t="str">
        <f t="shared" si="49"/>
        <v>B</v>
      </c>
      <c r="EW17" s="10">
        <f t="shared" ref="EW17:EW29" si="126">IF(AND(8.5&lt;=H17,H17&lt;=10),4,IF(AND(7&lt;=H17,H17&lt;=8.4),3,IF(AND(5.5&lt;=H17,H17&lt;=6.9),2,IF(AND(4&lt;=H17,H17&lt;=5.4),1,0))))</f>
        <v>3</v>
      </c>
      <c r="EX17" s="126" t="str">
        <f t="shared" si="50"/>
        <v>A</v>
      </c>
      <c r="EY17" s="10">
        <f t="shared" ref="EY17:EY29" si="127">IF(AND(8.5&lt;=L17,L17&lt;=10),4,IF(AND(7&lt;=L17,L17&lt;=8.4),3,IF(AND(5.5&lt;=L17,L17&lt;=6.9),2,IF(AND(4&lt;=L17,L17&lt;=5.4),1,0))))</f>
        <v>4</v>
      </c>
      <c r="EZ17" s="126" t="str">
        <f t="shared" si="51"/>
        <v>C</v>
      </c>
      <c r="FA17" s="10">
        <f t="shared" ref="FA17:FA29" si="128">IF(AND(8.5&lt;=P17,P17&lt;=10),4,IF(AND(7&lt;=P17,P17&lt;=8.4),3,IF(AND(5.5&lt;=P17,P17&lt;=6.9),2,IF(AND(4&lt;=P17,P17&lt;=5.4),1,0))))</f>
        <v>2</v>
      </c>
      <c r="FB17" s="126" t="str">
        <f t="shared" si="52"/>
        <v>B</v>
      </c>
      <c r="FC17" s="10">
        <f t="shared" si="8"/>
        <v>3</v>
      </c>
      <c r="FD17" s="218" t="str">
        <f t="shared" si="53"/>
        <v>B</v>
      </c>
      <c r="FE17" s="217">
        <f t="shared" si="54"/>
        <v>3</v>
      </c>
      <c r="FF17" s="218" t="str">
        <f t="shared" si="55"/>
        <v>C</v>
      </c>
      <c r="FG17" s="217">
        <f t="shared" si="56"/>
        <v>2</v>
      </c>
      <c r="FH17" s="218" t="str">
        <f t="shared" si="57"/>
        <v>B</v>
      </c>
      <c r="FI17" s="217">
        <f t="shared" si="58"/>
        <v>3</v>
      </c>
      <c r="FJ17" s="218" t="str">
        <f t="shared" si="59"/>
        <v>B</v>
      </c>
      <c r="FK17" s="217">
        <f t="shared" si="60"/>
        <v>3</v>
      </c>
      <c r="FL17" s="218" t="str">
        <f t="shared" si="61"/>
        <v>C</v>
      </c>
      <c r="FM17" s="217">
        <f t="shared" si="62"/>
        <v>2</v>
      </c>
      <c r="FN17" s="218" t="str">
        <f t="shared" si="63"/>
        <v>C</v>
      </c>
      <c r="FO17" s="217">
        <f t="shared" si="64"/>
        <v>2</v>
      </c>
      <c r="FP17" s="218" t="str">
        <f t="shared" si="65"/>
        <v>C</v>
      </c>
      <c r="FQ17" s="217">
        <f t="shared" si="66"/>
        <v>2</v>
      </c>
      <c r="FR17" s="218" t="str">
        <f t="shared" si="67"/>
        <v>B</v>
      </c>
      <c r="FS17" s="217">
        <f t="shared" si="68"/>
        <v>3</v>
      </c>
      <c r="FT17" s="126" t="str">
        <f t="shared" si="69"/>
        <v>B</v>
      </c>
      <c r="FU17" s="10">
        <f t="shared" si="70"/>
        <v>3</v>
      </c>
      <c r="FV17" s="126" t="str">
        <f t="shared" si="71"/>
        <v>B</v>
      </c>
      <c r="FW17" s="10">
        <f t="shared" si="72"/>
        <v>3</v>
      </c>
      <c r="FX17" s="126" t="str">
        <f t="shared" si="73"/>
        <v>C</v>
      </c>
      <c r="FY17" s="10">
        <f t="shared" si="74"/>
        <v>2</v>
      </c>
      <c r="FZ17" s="126" t="str">
        <f t="shared" si="75"/>
        <v>B</v>
      </c>
      <c r="GA17" s="10">
        <f t="shared" si="76"/>
        <v>3</v>
      </c>
      <c r="GB17" s="126" t="str">
        <f t="shared" si="77"/>
        <v>B</v>
      </c>
      <c r="GC17" s="10">
        <f t="shared" si="78"/>
        <v>3</v>
      </c>
      <c r="GD17" s="126" t="str">
        <f t="shared" si="79"/>
        <v>B</v>
      </c>
      <c r="GE17" s="10">
        <f t="shared" si="80"/>
        <v>3</v>
      </c>
      <c r="GF17" s="126" t="str">
        <f t="shared" si="81"/>
        <v>C</v>
      </c>
      <c r="GG17" s="10">
        <f t="shared" si="82"/>
        <v>2</v>
      </c>
      <c r="GH17" s="218" t="str">
        <f t="shared" si="83"/>
        <v>C</v>
      </c>
      <c r="GI17" s="217">
        <f t="shared" si="84"/>
        <v>2</v>
      </c>
      <c r="GJ17" s="218" t="str">
        <f t="shared" si="85"/>
        <v>A</v>
      </c>
      <c r="GK17" s="217">
        <f t="shared" si="86"/>
        <v>4</v>
      </c>
      <c r="GL17" s="218" t="str">
        <f t="shared" si="87"/>
        <v>B</v>
      </c>
      <c r="GM17" s="217">
        <f t="shared" si="88"/>
        <v>3</v>
      </c>
      <c r="GN17" s="218" t="str">
        <f t="shared" si="89"/>
        <v>C</v>
      </c>
      <c r="GO17" s="217">
        <f t="shared" si="90"/>
        <v>2</v>
      </c>
      <c r="GP17" s="218" t="str">
        <f t="shared" si="91"/>
        <v>A</v>
      </c>
      <c r="GQ17" s="217">
        <f t="shared" si="92"/>
        <v>4</v>
      </c>
      <c r="GR17" s="218" t="str">
        <f t="shared" si="93"/>
        <v>B</v>
      </c>
      <c r="GS17" s="217">
        <f t="shared" si="94"/>
        <v>3</v>
      </c>
      <c r="GT17" s="218" t="str">
        <f t="shared" si="95"/>
        <v>B</v>
      </c>
      <c r="GU17" s="217">
        <f t="shared" si="96"/>
        <v>3</v>
      </c>
      <c r="GV17" s="218" t="str">
        <f t="shared" si="97"/>
        <v>B</v>
      </c>
      <c r="GW17" s="217">
        <f t="shared" si="98"/>
        <v>3</v>
      </c>
      <c r="GX17" s="218" t="str">
        <f t="shared" si="99"/>
        <v>B</v>
      </c>
      <c r="GY17" s="217">
        <f t="shared" si="100"/>
        <v>3</v>
      </c>
      <c r="GZ17" s="126" t="str">
        <f t="shared" si="101"/>
        <v>B</v>
      </c>
      <c r="HA17" s="10">
        <f t="shared" si="102"/>
        <v>3</v>
      </c>
      <c r="HB17" s="126" t="str">
        <f t="shared" si="103"/>
        <v>B</v>
      </c>
      <c r="HC17" s="10">
        <f t="shared" si="104"/>
        <v>3</v>
      </c>
      <c r="HD17" s="126" t="str">
        <f t="shared" si="105"/>
        <v>B</v>
      </c>
      <c r="HE17" s="10">
        <f t="shared" si="106"/>
        <v>3</v>
      </c>
      <c r="HF17" s="126" t="str">
        <f t="shared" si="107"/>
        <v>C</v>
      </c>
      <c r="HG17" s="10">
        <f t="shared" si="108"/>
        <v>2</v>
      </c>
      <c r="HH17" s="126" t="str">
        <f t="shared" si="109"/>
        <v>C</v>
      </c>
      <c r="HI17" s="10">
        <f t="shared" si="110"/>
        <v>2</v>
      </c>
      <c r="HJ17" s="126" t="str">
        <f t="shared" si="111"/>
        <v>C</v>
      </c>
      <c r="HK17" s="10">
        <f t="shared" si="112"/>
        <v>2</v>
      </c>
      <c r="HL17" s="126" t="str">
        <f t="shared" si="113"/>
        <v>B</v>
      </c>
      <c r="HM17" s="10">
        <f t="shared" si="114"/>
        <v>3</v>
      </c>
      <c r="HN17" s="126" t="str">
        <f t="shared" si="115"/>
        <v>X</v>
      </c>
      <c r="HO17" s="10">
        <f t="shared" si="116"/>
        <v>0</v>
      </c>
      <c r="HP17" s="126" t="str">
        <f t="shared" si="117"/>
        <v>X</v>
      </c>
      <c r="HQ17" s="10">
        <f t="shared" si="118"/>
        <v>0</v>
      </c>
      <c r="HR17" s="126" t="str">
        <f t="shared" si="119"/>
        <v>B</v>
      </c>
      <c r="HS17" s="10">
        <f t="shared" si="120"/>
        <v>3</v>
      </c>
      <c r="HT17" s="72">
        <f t="shared" si="9"/>
        <v>3</v>
      </c>
      <c r="HU17" s="72">
        <f t="shared" si="10"/>
        <v>2.4500000000000002</v>
      </c>
      <c r="HV17" s="72">
        <f t="shared" si="11"/>
        <v>2.72</v>
      </c>
      <c r="HW17" s="72">
        <f t="shared" si="12"/>
        <v>3.08</v>
      </c>
      <c r="HX17" s="72">
        <f t="shared" si="121"/>
        <v>2.4700000000000002</v>
      </c>
      <c r="HY17" s="72">
        <f t="shared" si="122"/>
        <v>3</v>
      </c>
      <c r="HZ17" s="73">
        <f t="shared" si="123"/>
        <v>90</v>
      </c>
      <c r="IA17" s="72">
        <f t="shared" si="124"/>
        <v>2.76</v>
      </c>
      <c r="IB17" s="4" t="str">
        <f t="shared" si="13"/>
        <v>Kh¸</v>
      </c>
      <c r="IC17" s="540">
        <f t="shared" si="125"/>
        <v>2.75</v>
      </c>
      <c r="IE17" s="5"/>
      <c r="IJ17" s="3">
        <v>8</v>
      </c>
      <c r="IK17" s="3">
        <v>7</v>
      </c>
      <c r="IM17" s="3">
        <v>8</v>
      </c>
      <c r="IN17" s="3">
        <v>8</v>
      </c>
      <c r="IQ17" s="3">
        <v>8</v>
      </c>
      <c r="IR17" s="3">
        <v>7</v>
      </c>
      <c r="IS17" s="3">
        <v>8</v>
      </c>
    </row>
    <row r="18" spans="1:253" s="66" customFormat="1" ht="24" customHeight="1" x14ac:dyDescent="0.25">
      <c r="A18" s="12">
        <v>12</v>
      </c>
      <c r="B18" s="52" t="s">
        <v>43</v>
      </c>
      <c r="C18" s="60" t="s">
        <v>44</v>
      </c>
      <c r="D18" s="29">
        <v>35573</v>
      </c>
      <c r="E18" s="23">
        <v>6</v>
      </c>
      <c r="F18" s="194">
        <v>5</v>
      </c>
      <c r="G18" s="25">
        <v>7</v>
      </c>
      <c r="H18" s="7">
        <f t="shared" si="0"/>
        <v>6.6</v>
      </c>
      <c r="I18" s="505">
        <v>9.5</v>
      </c>
      <c r="J18" s="506">
        <v>10</v>
      </c>
      <c r="K18" s="507">
        <v>9</v>
      </c>
      <c r="L18" s="7">
        <f t="shared" si="1"/>
        <v>9.1999999999999993</v>
      </c>
      <c r="M18" s="23">
        <v>8.5</v>
      </c>
      <c r="N18" s="194">
        <v>9</v>
      </c>
      <c r="O18" s="25">
        <v>8</v>
      </c>
      <c r="P18" s="7">
        <f t="shared" si="2"/>
        <v>8.1999999999999993</v>
      </c>
      <c r="Q18" s="234"/>
      <c r="R18" s="282"/>
      <c r="S18" s="236"/>
      <c r="T18" s="7">
        <f t="shared" si="3"/>
        <v>0</v>
      </c>
      <c r="U18" s="23">
        <v>7</v>
      </c>
      <c r="V18" s="194">
        <v>7</v>
      </c>
      <c r="W18" s="25">
        <v>6</v>
      </c>
      <c r="X18" s="7">
        <f t="shared" si="14"/>
        <v>6.3</v>
      </c>
      <c r="Y18" s="505">
        <v>8</v>
      </c>
      <c r="Z18" s="506">
        <v>9</v>
      </c>
      <c r="AA18" s="507">
        <v>7</v>
      </c>
      <c r="AB18" s="7">
        <f t="shared" si="15"/>
        <v>7.4</v>
      </c>
      <c r="AC18" s="23">
        <v>5</v>
      </c>
      <c r="AD18" s="194">
        <v>5</v>
      </c>
      <c r="AE18" s="25">
        <v>7</v>
      </c>
      <c r="AF18" s="7">
        <f t="shared" si="16"/>
        <v>6.4</v>
      </c>
      <c r="AG18" s="23">
        <v>8</v>
      </c>
      <c r="AH18" s="194">
        <v>7</v>
      </c>
      <c r="AI18" s="25">
        <f t="shared" si="17"/>
        <v>7.3</v>
      </c>
      <c r="AJ18" s="7">
        <f t="shared" si="18"/>
        <v>7.4</v>
      </c>
      <c r="AK18" s="23">
        <v>7</v>
      </c>
      <c r="AL18" s="194">
        <v>4</v>
      </c>
      <c r="AM18" s="25">
        <v>6</v>
      </c>
      <c r="AN18" s="7">
        <f t="shared" si="19"/>
        <v>6</v>
      </c>
      <c r="AO18" s="23">
        <v>3.5</v>
      </c>
      <c r="AP18" s="194">
        <v>5</v>
      </c>
      <c r="AQ18" s="25">
        <v>5.5</v>
      </c>
      <c r="AR18" s="7">
        <f t="shared" si="20"/>
        <v>5.0999999999999996</v>
      </c>
      <c r="AS18" s="23">
        <v>7.4</v>
      </c>
      <c r="AT18" s="194">
        <v>7</v>
      </c>
      <c r="AU18" s="25">
        <v>5</v>
      </c>
      <c r="AV18" s="7">
        <f t="shared" si="21"/>
        <v>5.7</v>
      </c>
      <c r="AW18" s="505">
        <v>6</v>
      </c>
      <c r="AX18" s="506">
        <v>7</v>
      </c>
      <c r="AY18" s="507">
        <v>6</v>
      </c>
      <c r="AZ18" s="7">
        <f t="shared" si="22"/>
        <v>6.1</v>
      </c>
      <c r="BA18" s="505">
        <v>6</v>
      </c>
      <c r="BB18" s="506">
        <v>7</v>
      </c>
      <c r="BC18" s="507">
        <v>8</v>
      </c>
      <c r="BD18" s="7">
        <f t="shared" si="23"/>
        <v>7.5</v>
      </c>
      <c r="BE18" s="23">
        <v>6</v>
      </c>
      <c r="BF18" s="194">
        <v>6</v>
      </c>
      <c r="BG18" s="25">
        <v>4</v>
      </c>
      <c r="BH18" s="7">
        <f t="shared" si="24"/>
        <v>4.5999999999999996</v>
      </c>
      <c r="BI18" s="23">
        <v>5</v>
      </c>
      <c r="BJ18" s="194">
        <v>5</v>
      </c>
      <c r="BK18" s="25">
        <v>3.5</v>
      </c>
      <c r="BL18" s="7">
        <f t="shared" si="25"/>
        <v>4</v>
      </c>
      <c r="BM18" s="23">
        <v>6.5</v>
      </c>
      <c r="BN18" s="194">
        <v>7</v>
      </c>
      <c r="BO18" s="25">
        <f t="shared" si="26"/>
        <v>7</v>
      </c>
      <c r="BP18" s="7">
        <f t="shared" si="27"/>
        <v>6.9</v>
      </c>
      <c r="BQ18" s="23">
        <v>6.7</v>
      </c>
      <c r="BR18" s="194">
        <v>8</v>
      </c>
      <c r="BS18" s="25">
        <v>3.5</v>
      </c>
      <c r="BT18" s="7">
        <f t="shared" si="28"/>
        <v>4.5999999999999996</v>
      </c>
      <c r="BU18" s="104">
        <v>9</v>
      </c>
      <c r="BV18" s="273">
        <v>9</v>
      </c>
      <c r="BW18" s="74">
        <v>9</v>
      </c>
      <c r="BX18" s="7">
        <f t="shared" si="29"/>
        <v>9</v>
      </c>
      <c r="BY18" s="505">
        <v>6</v>
      </c>
      <c r="BZ18" s="506">
        <v>7</v>
      </c>
      <c r="CA18" s="507">
        <v>6</v>
      </c>
      <c r="CB18" s="7">
        <f t="shared" si="30"/>
        <v>6.1</v>
      </c>
      <c r="CC18" s="23">
        <v>7.5</v>
      </c>
      <c r="CD18" s="194">
        <v>7</v>
      </c>
      <c r="CE18" s="25">
        <v>6</v>
      </c>
      <c r="CF18" s="7">
        <f t="shared" si="31"/>
        <v>6.4</v>
      </c>
      <c r="CG18" s="23">
        <v>6.2</v>
      </c>
      <c r="CH18" s="194">
        <v>5</v>
      </c>
      <c r="CI18" s="25">
        <v>5.5</v>
      </c>
      <c r="CJ18" s="7">
        <f t="shared" si="32"/>
        <v>5.6</v>
      </c>
      <c r="CK18" s="23">
        <v>7.7</v>
      </c>
      <c r="CL18" s="194">
        <v>7</v>
      </c>
      <c r="CM18" s="25">
        <v>8.5</v>
      </c>
      <c r="CN18" s="7">
        <f t="shared" si="33"/>
        <v>8.1999999999999993</v>
      </c>
      <c r="CO18" s="23">
        <v>4.3</v>
      </c>
      <c r="CP18" s="194">
        <v>5</v>
      </c>
      <c r="CQ18" s="265">
        <v>5</v>
      </c>
      <c r="CR18" s="7">
        <f t="shared" si="34"/>
        <v>4.9000000000000004</v>
      </c>
      <c r="CS18" s="23">
        <v>6</v>
      </c>
      <c r="CT18" s="194">
        <v>6</v>
      </c>
      <c r="CU18" s="25">
        <v>6</v>
      </c>
      <c r="CV18" s="7">
        <f t="shared" si="35"/>
        <v>6</v>
      </c>
      <c r="CW18" s="505">
        <v>6</v>
      </c>
      <c r="CX18" s="506">
        <v>8</v>
      </c>
      <c r="CY18" s="507">
        <v>6</v>
      </c>
      <c r="CZ18" s="7">
        <f t="shared" si="36"/>
        <v>6.2</v>
      </c>
      <c r="DA18" s="23">
        <v>3.7</v>
      </c>
      <c r="DB18" s="194">
        <v>5</v>
      </c>
      <c r="DC18" s="265">
        <v>6</v>
      </c>
      <c r="DD18" s="7">
        <f t="shared" si="37"/>
        <v>5.4</v>
      </c>
      <c r="DE18" s="23">
        <v>8</v>
      </c>
      <c r="DF18" s="194">
        <v>7</v>
      </c>
      <c r="DG18" s="25">
        <v>5</v>
      </c>
      <c r="DH18" s="7">
        <f t="shared" si="38"/>
        <v>5.8</v>
      </c>
      <c r="DI18" s="23">
        <v>7.5</v>
      </c>
      <c r="DJ18" s="194">
        <v>9</v>
      </c>
      <c r="DK18" s="25">
        <f t="shared" si="39"/>
        <v>6.7</v>
      </c>
      <c r="DL18" s="7">
        <f t="shared" si="40"/>
        <v>7.1</v>
      </c>
      <c r="DM18" s="23">
        <v>6.7</v>
      </c>
      <c r="DN18" s="194">
        <v>5</v>
      </c>
      <c r="DO18" s="25">
        <v>8</v>
      </c>
      <c r="DP18" s="7">
        <f t="shared" si="41"/>
        <v>7.4</v>
      </c>
      <c r="DQ18" s="23">
        <v>5</v>
      </c>
      <c r="DR18" s="194">
        <v>6</v>
      </c>
      <c r="DS18" s="264">
        <v>6</v>
      </c>
      <c r="DT18" s="7">
        <f t="shared" si="42"/>
        <v>5.8</v>
      </c>
      <c r="DU18" s="234"/>
      <c r="DV18" s="282"/>
      <c r="DW18" s="236"/>
      <c r="DX18" s="7">
        <f t="shared" si="43"/>
        <v>0</v>
      </c>
      <c r="DY18" s="505">
        <v>5.5</v>
      </c>
      <c r="DZ18" s="506">
        <v>5</v>
      </c>
      <c r="EA18" s="507">
        <v>7.5</v>
      </c>
      <c r="EB18" s="7">
        <f t="shared" si="44"/>
        <v>6.9</v>
      </c>
      <c r="EC18" s="23">
        <v>6.7</v>
      </c>
      <c r="ED18" s="194">
        <v>7</v>
      </c>
      <c r="EE18" s="25">
        <v>5</v>
      </c>
      <c r="EF18" s="7">
        <f t="shared" si="45"/>
        <v>5.5</v>
      </c>
      <c r="EG18" s="23">
        <v>7.7</v>
      </c>
      <c r="EH18" s="194">
        <v>7</v>
      </c>
      <c r="EI18" s="25">
        <v>3</v>
      </c>
      <c r="EJ18" s="7">
        <f t="shared" si="46"/>
        <v>4.3</v>
      </c>
      <c r="EK18" s="23">
        <v>6</v>
      </c>
      <c r="EL18" s="194">
        <v>5</v>
      </c>
      <c r="EM18" s="25">
        <v>8</v>
      </c>
      <c r="EN18" s="7">
        <f t="shared" si="47"/>
        <v>7.3</v>
      </c>
      <c r="EO18" s="23">
        <v>7.2</v>
      </c>
      <c r="EP18" s="194">
        <v>7</v>
      </c>
      <c r="EQ18" s="25">
        <v>4</v>
      </c>
      <c r="ER18" s="120">
        <f t="shared" si="48"/>
        <v>4.9000000000000004</v>
      </c>
      <c r="ES18" s="120">
        <v>6</v>
      </c>
      <c r="ET18" s="7"/>
      <c r="EU18" s="8">
        <f t="shared" si="4"/>
        <v>5.73</v>
      </c>
      <c r="EV18" s="126" t="str">
        <f t="shared" si="49"/>
        <v>C</v>
      </c>
      <c r="EW18" s="81">
        <f t="shared" si="126"/>
        <v>2</v>
      </c>
      <c r="EX18" s="126" t="str">
        <f t="shared" si="50"/>
        <v>A</v>
      </c>
      <c r="EY18" s="81">
        <f t="shared" si="127"/>
        <v>4</v>
      </c>
      <c r="EZ18" s="126" t="str">
        <f t="shared" si="51"/>
        <v>B</v>
      </c>
      <c r="FA18" s="81">
        <f t="shared" si="128"/>
        <v>3</v>
      </c>
      <c r="FB18" s="126" t="str">
        <f t="shared" si="52"/>
        <v>X</v>
      </c>
      <c r="FC18" s="81">
        <f t="shared" si="8"/>
        <v>0</v>
      </c>
      <c r="FD18" s="218" t="str">
        <f t="shared" si="53"/>
        <v>C</v>
      </c>
      <c r="FE18" s="217">
        <f t="shared" si="54"/>
        <v>2</v>
      </c>
      <c r="FF18" s="218" t="str">
        <f t="shared" si="55"/>
        <v>B</v>
      </c>
      <c r="FG18" s="217">
        <f t="shared" si="56"/>
        <v>3</v>
      </c>
      <c r="FH18" s="218" t="str">
        <f t="shared" si="57"/>
        <v>C</v>
      </c>
      <c r="FI18" s="217">
        <f t="shared" si="58"/>
        <v>2</v>
      </c>
      <c r="FJ18" s="218" t="str">
        <f t="shared" si="59"/>
        <v>B</v>
      </c>
      <c r="FK18" s="217">
        <f t="shared" si="60"/>
        <v>3</v>
      </c>
      <c r="FL18" s="218" t="str">
        <f t="shared" si="61"/>
        <v>C</v>
      </c>
      <c r="FM18" s="217">
        <f t="shared" si="62"/>
        <v>2</v>
      </c>
      <c r="FN18" s="218" t="str">
        <f t="shared" si="63"/>
        <v>D</v>
      </c>
      <c r="FO18" s="217">
        <f t="shared" si="64"/>
        <v>1</v>
      </c>
      <c r="FP18" s="218" t="str">
        <f t="shared" si="65"/>
        <v>C</v>
      </c>
      <c r="FQ18" s="217">
        <f t="shared" si="66"/>
        <v>2</v>
      </c>
      <c r="FR18" s="218" t="str">
        <f t="shared" si="67"/>
        <v>C</v>
      </c>
      <c r="FS18" s="217">
        <f t="shared" si="68"/>
        <v>2</v>
      </c>
      <c r="FT18" s="126" t="str">
        <f t="shared" si="69"/>
        <v>B</v>
      </c>
      <c r="FU18" s="81">
        <f t="shared" si="70"/>
        <v>3</v>
      </c>
      <c r="FV18" s="126" t="str">
        <f t="shared" si="71"/>
        <v>D</v>
      </c>
      <c r="FW18" s="81">
        <f t="shared" si="72"/>
        <v>1</v>
      </c>
      <c r="FX18" s="126" t="str">
        <f t="shared" si="73"/>
        <v>D</v>
      </c>
      <c r="FY18" s="81">
        <f t="shared" si="74"/>
        <v>1</v>
      </c>
      <c r="FZ18" s="126" t="str">
        <f t="shared" si="75"/>
        <v>C</v>
      </c>
      <c r="GA18" s="81">
        <f t="shared" si="76"/>
        <v>2</v>
      </c>
      <c r="GB18" s="126" t="str">
        <f t="shared" si="77"/>
        <v>D</v>
      </c>
      <c r="GC18" s="81">
        <f t="shared" si="78"/>
        <v>1</v>
      </c>
      <c r="GD18" s="126" t="str">
        <f t="shared" si="79"/>
        <v>A</v>
      </c>
      <c r="GE18" s="81">
        <f t="shared" si="80"/>
        <v>4</v>
      </c>
      <c r="GF18" s="126" t="str">
        <f t="shared" si="81"/>
        <v>C</v>
      </c>
      <c r="GG18" s="81">
        <f t="shared" si="82"/>
        <v>2</v>
      </c>
      <c r="GH18" s="218" t="str">
        <f t="shared" si="83"/>
        <v>C</v>
      </c>
      <c r="GI18" s="217">
        <f t="shared" si="84"/>
        <v>2</v>
      </c>
      <c r="GJ18" s="218" t="str">
        <f t="shared" si="85"/>
        <v>C</v>
      </c>
      <c r="GK18" s="217">
        <f t="shared" si="86"/>
        <v>2</v>
      </c>
      <c r="GL18" s="218" t="str">
        <f t="shared" si="87"/>
        <v>B</v>
      </c>
      <c r="GM18" s="217">
        <f t="shared" si="88"/>
        <v>3</v>
      </c>
      <c r="GN18" s="218" t="str">
        <f t="shared" si="89"/>
        <v>D</v>
      </c>
      <c r="GO18" s="217">
        <f t="shared" si="90"/>
        <v>1</v>
      </c>
      <c r="GP18" s="218" t="str">
        <f t="shared" si="91"/>
        <v>C</v>
      </c>
      <c r="GQ18" s="217">
        <f t="shared" si="92"/>
        <v>2</v>
      </c>
      <c r="GR18" s="218" t="str">
        <f t="shared" si="93"/>
        <v>C</v>
      </c>
      <c r="GS18" s="217">
        <f t="shared" si="94"/>
        <v>2</v>
      </c>
      <c r="GT18" s="218" t="str">
        <f t="shared" si="95"/>
        <v>D</v>
      </c>
      <c r="GU18" s="217">
        <f t="shared" si="96"/>
        <v>1</v>
      </c>
      <c r="GV18" s="218" t="str">
        <f t="shared" si="97"/>
        <v>C</v>
      </c>
      <c r="GW18" s="217">
        <f t="shared" si="98"/>
        <v>2</v>
      </c>
      <c r="GX18" s="218" t="str">
        <f t="shared" si="99"/>
        <v>B</v>
      </c>
      <c r="GY18" s="217">
        <f t="shared" si="100"/>
        <v>3</v>
      </c>
      <c r="GZ18" s="126" t="str">
        <f t="shared" si="101"/>
        <v>B</v>
      </c>
      <c r="HA18" s="10">
        <f t="shared" si="102"/>
        <v>3</v>
      </c>
      <c r="HB18" s="126" t="str">
        <f t="shared" si="103"/>
        <v>C</v>
      </c>
      <c r="HC18" s="10">
        <f t="shared" si="104"/>
        <v>2</v>
      </c>
      <c r="HD18" s="126" t="str">
        <f t="shared" si="105"/>
        <v>X</v>
      </c>
      <c r="HE18" s="10">
        <f t="shared" si="106"/>
        <v>0</v>
      </c>
      <c r="HF18" s="126" t="str">
        <f t="shared" si="107"/>
        <v>C</v>
      </c>
      <c r="HG18" s="10">
        <f t="shared" si="108"/>
        <v>2</v>
      </c>
      <c r="HH18" s="126" t="str">
        <f t="shared" si="109"/>
        <v>C</v>
      </c>
      <c r="HI18" s="10">
        <f t="shared" si="110"/>
        <v>2</v>
      </c>
      <c r="HJ18" s="126" t="str">
        <f t="shared" si="111"/>
        <v>D</v>
      </c>
      <c r="HK18" s="10">
        <f t="shared" si="112"/>
        <v>1</v>
      </c>
      <c r="HL18" s="126" t="str">
        <f t="shared" si="113"/>
        <v>B</v>
      </c>
      <c r="HM18" s="10">
        <f t="shared" si="114"/>
        <v>3</v>
      </c>
      <c r="HN18" s="126" t="str">
        <f t="shared" si="115"/>
        <v>D</v>
      </c>
      <c r="HO18" s="10">
        <f t="shared" si="116"/>
        <v>1</v>
      </c>
      <c r="HP18" s="126" t="str">
        <f t="shared" si="117"/>
        <v>C</v>
      </c>
      <c r="HQ18" s="10">
        <f t="shared" si="118"/>
        <v>2</v>
      </c>
      <c r="HR18" s="126" t="str">
        <f t="shared" si="119"/>
        <v>X</v>
      </c>
      <c r="HS18" s="10">
        <f t="shared" si="120"/>
        <v>0</v>
      </c>
      <c r="HT18" s="82">
        <f t="shared" si="9"/>
        <v>2.25</v>
      </c>
      <c r="HU18" s="82">
        <f t="shared" si="10"/>
        <v>2.2000000000000002</v>
      </c>
      <c r="HV18" s="72">
        <f t="shared" si="11"/>
        <v>2.17</v>
      </c>
      <c r="HW18" s="72">
        <f t="shared" si="12"/>
        <v>2</v>
      </c>
      <c r="HX18" s="72">
        <f t="shared" si="121"/>
        <v>1.73</v>
      </c>
      <c r="HY18" s="72">
        <f t="shared" si="122"/>
        <v>1.4</v>
      </c>
      <c r="HZ18" s="73">
        <f t="shared" si="123"/>
        <v>86</v>
      </c>
      <c r="IA18" s="72">
        <f t="shared" si="124"/>
        <v>2.12</v>
      </c>
      <c r="IB18" s="84" t="str">
        <f t="shared" si="13"/>
        <v>Trung b×nh</v>
      </c>
      <c r="IC18" s="540">
        <f t="shared" si="125"/>
        <v>2.12</v>
      </c>
      <c r="ID18" s="86"/>
      <c r="IE18" s="93"/>
      <c r="IJ18" s="66">
        <v>6.5</v>
      </c>
      <c r="IK18" s="66">
        <v>8</v>
      </c>
      <c r="IM18" s="66">
        <v>6</v>
      </c>
      <c r="IN18" s="66">
        <v>8</v>
      </c>
      <c r="IQ18" s="66">
        <v>7.5</v>
      </c>
      <c r="IR18" s="66">
        <v>5</v>
      </c>
      <c r="IS18" s="66">
        <v>6</v>
      </c>
    </row>
    <row r="19" spans="1:253" ht="21" customHeight="1" x14ac:dyDescent="0.25">
      <c r="A19" s="6">
        <v>13</v>
      </c>
      <c r="B19" s="54" t="s">
        <v>29</v>
      </c>
      <c r="C19" s="59" t="s">
        <v>45</v>
      </c>
      <c r="D19" s="18">
        <v>35813</v>
      </c>
      <c r="E19" s="23">
        <v>8</v>
      </c>
      <c r="F19" s="194">
        <v>8</v>
      </c>
      <c r="G19" s="101">
        <v>5</v>
      </c>
      <c r="H19" s="7">
        <f t="shared" si="0"/>
        <v>5.9</v>
      </c>
      <c r="I19" s="23">
        <v>6.5</v>
      </c>
      <c r="J19" s="194">
        <v>8</v>
      </c>
      <c r="K19" s="25">
        <v>5</v>
      </c>
      <c r="L19" s="7">
        <f t="shared" si="1"/>
        <v>5.6</v>
      </c>
      <c r="M19" s="23">
        <v>7.5</v>
      </c>
      <c r="N19" s="194">
        <v>8</v>
      </c>
      <c r="O19" s="101">
        <v>4</v>
      </c>
      <c r="P19" s="7">
        <f t="shared" si="2"/>
        <v>5.0999999999999996</v>
      </c>
      <c r="Q19" s="23">
        <v>6.5</v>
      </c>
      <c r="R19" s="194">
        <v>8</v>
      </c>
      <c r="S19" s="25">
        <v>7</v>
      </c>
      <c r="T19" s="7">
        <f t="shared" si="3"/>
        <v>7</v>
      </c>
      <c r="U19" s="23">
        <v>6.7</v>
      </c>
      <c r="V19" s="194">
        <v>8</v>
      </c>
      <c r="W19" s="25">
        <v>6</v>
      </c>
      <c r="X19" s="7">
        <f t="shared" si="14"/>
        <v>6.3</v>
      </c>
      <c r="Y19" s="23">
        <v>6.3</v>
      </c>
      <c r="Z19" s="194">
        <v>7</v>
      </c>
      <c r="AA19" s="25">
        <v>5</v>
      </c>
      <c r="AB19" s="7">
        <f t="shared" si="15"/>
        <v>5.5</v>
      </c>
      <c r="AC19" s="23">
        <v>7</v>
      </c>
      <c r="AD19" s="194">
        <v>7</v>
      </c>
      <c r="AE19" s="25">
        <v>7</v>
      </c>
      <c r="AF19" s="7">
        <f t="shared" si="16"/>
        <v>7</v>
      </c>
      <c r="AG19" s="23">
        <v>8</v>
      </c>
      <c r="AH19" s="194">
        <v>8</v>
      </c>
      <c r="AI19" s="25">
        <f t="shared" si="17"/>
        <v>6.5</v>
      </c>
      <c r="AJ19" s="7">
        <f t="shared" si="18"/>
        <v>7</v>
      </c>
      <c r="AK19" s="23">
        <v>6</v>
      </c>
      <c r="AL19" s="194">
        <v>8</v>
      </c>
      <c r="AM19" s="25">
        <v>3.5</v>
      </c>
      <c r="AN19" s="7">
        <f t="shared" si="19"/>
        <v>4.5</v>
      </c>
      <c r="AO19" s="23">
        <v>6.8</v>
      </c>
      <c r="AP19" s="194">
        <v>8</v>
      </c>
      <c r="AQ19" s="25">
        <v>8.5</v>
      </c>
      <c r="AR19" s="7">
        <f t="shared" si="20"/>
        <v>8.1</v>
      </c>
      <c r="AS19" s="106">
        <v>7.5</v>
      </c>
      <c r="AT19" s="274">
        <v>8</v>
      </c>
      <c r="AU19" s="101">
        <v>9</v>
      </c>
      <c r="AV19" s="7">
        <f t="shared" si="21"/>
        <v>8.6</v>
      </c>
      <c r="AW19" s="23">
        <v>7.3</v>
      </c>
      <c r="AX19" s="194">
        <v>8</v>
      </c>
      <c r="AY19" s="25">
        <v>8</v>
      </c>
      <c r="AZ19" s="7">
        <f t="shared" si="22"/>
        <v>7.9</v>
      </c>
      <c r="BA19" s="23">
        <v>7</v>
      </c>
      <c r="BB19" s="194">
        <v>7</v>
      </c>
      <c r="BC19" s="25">
        <v>5</v>
      </c>
      <c r="BD19" s="7">
        <f t="shared" si="23"/>
        <v>5.6</v>
      </c>
      <c r="BE19" s="23">
        <v>6</v>
      </c>
      <c r="BF19" s="194">
        <v>7</v>
      </c>
      <c r="BG19" s="74">
        <v>7</v>
      </c>
      <c r="BH19" s="7">
        <f t="shared" si="24"/>
        <v>6.8</v>
      </c>
      <c r="BI19" s="23">
        <v>6.7</v>
      </c>
      <c r="BJ19" s="194">
        <v>7</v>
      </c>
      <c r="BK19" s="101">
        <v>6</v>
      </c>
      <c r="BL19" s="7">
        <f t="shared" si="25"/>
        <v>6.2</v>
      </c>
      <c r="BM19" s="23">
        <v>7</v>
      </c>
      <c r="BN19" s="194">
        <v>8</v>
      </c>
      <c r="BO19" s="25">
        <f t="shared" si="26"/>
        <v>5</v>
      </c>
      <c r="BP19" s="7">
        <f t="shared" si="27"/>
        <v>5.7</v>
      </c>
      <c r="BQ19" s="23">
        <v>6</v>
      </c>
      <c r="BR19" s="194">
        <v>8</v>
      </c>
      <c r="BS19" s="25">
        <v>5.5</v>
      </c>
      <c r="BT19" s="7">
        <f t="shared" si="28"/>
        <v>5.9</v>
      </c>
      <c r="BU19" s="23">
        <v>5</v>
      </c>
      <c r="BV19" s="194">
        <v>6</v>
      </c>
      <c r="BW19" s="25">
        <v>7.5</v>
      </c>
      <c r="BX19" s="7">
        <f t="shared" si="29"/>
        <v>6.9</v>
      </c>
      <c r="BY19" s="505">
        <v>5.5</v>
      </c>
      <c r="BZ19" s="506">
        <v>7</v>
      </c>
      <c r="CA19" s="507">
        <v>5</v>
      </c>
      <c r="CB19" s="7">
        <f t="shared" si="30"/>
        <v>5.3</v>
      </c>
      <c r="CC19" s="23">
        <v>8.5</v>
      </c>
      <c r="CD19" s="194">
        <v>8</v>
      </c>
      <c r="CE19" s="25">
        <v>6</v>
      </c>
      <c r="CF19" s="7">
        <f t="shared" si="31"/>
        <v>6.7</v>
      </c>
      <c r="CG19" s="23">
        <v>6.9</v>
      </c>
      <c r="CH19" s="194">
        <v>8</v>
      </c>
      <c r="CI19" s="264">
        <v>5.5</v>
      </c>
      <c r="CJ19" s="7">
        <f t="shared" si="32"/>
        <v>6</v>
      </c>
      <c r="CK19" s="23">
        <v>7.3</v>
      </c>
      <c r="CL19" s="194">
        <v>8</v>
      </c>
      <c r="CM19" s="265">
        <v>5.5</v>
      </c>
      <c r="CN19" s="7">
        <f t="shared" si="33"/>
        <v>6.1</v>
      </c>
      <c r="CO19" s="23">
        <v>5.7</v>
      </c>
      <c r="CP19" s="194">
        <v>7</v>
      </c>
      <c r="CQ19" s="265">
        <v>7.5</v>
      </c>
      <c r="CR19" s="7">
        <f t="shared" si="34"/>
        <v>7.1</v>
      </c>
      <c r="CS19" s="23">
        <v>6.7</v>
      </c>
      <c r="CT19" s="194">
        <v>7</v>
      </c>
      <c r="CU19" s="25">
        <v>5.5</v>
      </c>
      <c r="CV19" s="7">
        <f t="shared" si="35"/>
        <v>5.9</v>
      </c>
      <c r="CW19" s="23">
        <v>4.3</v>
      </c>
      <c r="CX19" s="194">
        <v>10</v>
      </c>
      <c r="CY19" s="264">
        <v>6</v>
      </c>
      <c r="CZ19" s="7">
        <f t="shared" si="36"/>
        <v>6.1</v>
      </c>
      <c r="DA19" s="23">
        <v>6.2</v>
      </c>
      <c r="DB19" s="194">
        <v>7</v>
      </c>
      <c r="DC19" s="25">
        <v>7.5</v>
      </c>
      <c r="DD19" s="7">
        <f t="shared" si="37"/>
        <v>7.2</v>
      </c>
      <c r="DE19" s="23">
        <v>6.5</v>
      </c>
      <c r="DF19" s="194">
        <v>9</v>
      </c>
      <c r="DG19" s="25">
        <v>6</v>
      </c>
      <c r="DH19" s="7">
        <f t="shared" si="38"/>
        <v>6.4</v>
      </c>
      <c r="DI19" s="23">
        <v>7</v>
      </c>
      <c r="DJ19" s="194">
        <v>9</v>
      </c>
      <c r="DK19" s="25">
        <f t="shared" si="39"/>
        <v>6</v>
      </c>
      <c r="DL19" s="7">
        <f t="shared" si="40"/>
        <v>6.5</v>
      </c>
      <c r="DM19" s="23">
        <v>7.3</v>
      </c>
      <c r="DN19" s="194">
        <v>8</v>
      </c>
      <c r="DO19" s="25">
        <v>5</v>
      </c>
      <c r="DP19" s="7">
        <f t="shared" si="41"/>
        <v>5.8</v>
      </c>
      <c r="DQ19" s="23">
        <v>6.3</v>
      </c>
      <c r="DR19" s="194">
        <v>7</v>
      </c>
      <c r="DS19" s="25">
        <v>5</v>
      </c>
      <c r="DT19" s="7">
        <f t="shared" si="42"/>
        <v>5.5</v>
      </c>
      <c r="DU19" s="23">
        <v>6.7</v>
      </c>
      <c r="DV19" s="194">
        <v>7</v>
      </c>
      <c r="DW19" s="25">
        <v>5.5</v>
      </c>
      <c r="DX19" s="7">
        <f t="shared" si="43"/>
        <v>5.9</v>
      </c>
      <c r="DY19" s="23">
        <v>7.5</v>
      </c>
      <c r="DZ19" s="194">
        <v>8</v>
      </c>
      <c r="EA19" s="25">
        <v>5</v>
      </c>
      <c r="EB19" s="7">
        <f t="shared" si="44"/>
        <v>5.8</v>
      </c>
      <c r="EC19" s="23">
        <v>5.7</v>
      </c>
      <c r="ED19" s="194">
        <v>6</v>
      </c>
      <c r="EE19" s="264">
        <v>6</v>
      </c>
      <c r="EF19" s="7">
        <f t="shared" si="45"/>
        <v>5.9</v>
      </c>
      <c r="EG19" s="23">
        <v>5</v>
      </c>
      <c r="EH19" s="194">
        <v>6</v>
      </c>
      <c r="EI19" s="264">
        <v>6.5</v>
      </c>
      <c r="EJ19" s="7">
        <f t="shared" si="46"/>
        <v>6.2</v>
      </c>
      <c r="EK19" s="23">
        <v>7</v>
      </c>
      <c r="EL19" s="194">
        <v>9</v>
      </c>
      <c r="EM19" s="25">
        <v>7</v>
      </c>
      <c r="EN19" s="7">
        <f t="shared" si="47"/>
        <v>7.2</v>
      </c>
      <c r="EO19" s="23">
        <v>7.8</v>
      </c>
      <c r="EP19" s="194">
        <v>8</v>
      </c>
      <c r="EQ19" s="25">
        <v>7</v>
      </c>
      <c r="ER19" s="120">
        <f t="shared" si="48"/>
        <v>7.3</v>
      </c>
      <c r="ES19" s="120">
        <v>6.5</v>
      </c>
      <c r="ET19" s="7"/>
      <c r="EU19" s="8">
        <f t="shared" si="4"/>
        <v>6.05</v>
      </c>
      <c r="EV19" s="126" t="str">
        <f t="shared" si="49"/>
        <v>C</v>
      </c>
      <c r="EW19" s="10">
        <f t="shared" si="126"/>
        <v>2</v>
      </c>
      <c r="EX19" s="126" t="str">
        <f t="shared" si="50"/>
        <v>C</v>
      </c>
      <c r="EY19" s="10">
        <f t="shared" si="127"/>
        <v>2</v>
      </c>
      <c r="EZ19" s="126" t="str">
        <f t="shared" si="51"/>
        <v>D</v>
      </c>
      <c r="FA19" s="10">
        <f t="shared" si="128"/>
        <v>1</v>
      </c>
      <c r="FB19" s="126" t="str">
        <f t="shared" si="52"/>
        <v>B</v>
      </c>
      <c r="FC19" s="10">
        <f t="shared" si="8"/>
        <v>3</v>
      </c>
      <c r="FD19" s="218" t="str">
        <f t="shared" si="53"/>
        <v>C</v>
      </c>
      <c r="FE19" s="217">
        <f t="shared" si="54"/>
        <v>2</v>
      </c>
      <c r="FF19" s="218" t="str">
        <f t="shared" si="55"/>
        <v>C</v>
      </c>
      <c r="FG19" s="217">
        <f t="shared" si="56"/>
        <v>2</v>
      </c>
      <c r="FH19" s="218" t="str">
        <f t="shared" si="57"/>
        <v>B</v>
      </c>
      <c r="FI19" s="217">
        <f t="shared" si="58"/>
        <v>3</v>
      </c>
      <c r="FJ19" s="218" t="str">
        <f t="shared" si="59"/>
        <v>B</v>
      </c>
      <c r="FK19" s="217">
        <f t="shared" si="60"/>
        <v>3</v>
      </c>
      <c r="FL19" s="218" t="str">
        <f t="shared" si="61"/>
        <v>D</v>
      </c>
      <c r="FM19" s="217">
        <f t="shared" si="62"/>
        <v>1</v>
      </c>
      <c r="FN19" s="218" t="str">
        <f t="shared" si="63"/>
        <v>B</v>
      </c>
      <c r="FO19" s="217">
        <f t="shared" si="64"/>
        <v>3</v>
      </c>
      <c r="FP19" s="218" t="str">
        <f t="shared" si="65"/>
        <v>A</v>
      </c>
      <c r="FQ19" s="217">
        <f t="shared" si="66"/>
        <v>4</v>
      </c>
      <c r="FR19" s="218" t="str">
        <f t="shared" si="67"/>
        <v>B</v>
      </c>
      <c r="FS19" s="217">
        <f t="shared" si="68"/>
        <v>3</v>
      </c>
      <c r="FT19" s="126" t="str">
        <f t="shared" si="69"/>
        <v>C</v>
      </c>
      <c r="FU19" s="10">
        <f t="shared" si="70"/>
        <v>2</v>
      </c>
      <c r="FV19" s="126" t="str">
        <f t="shared" si="71"/>
        <v>C</v>
      </c>
      <c r="FW19" s="10">
        <f t="shared" si="72"/>
        <v>2</v>
      </c>
      <c r="FX19" s="126" t="str">
        <f t="shared" si="73"/>
        <v>C</v>
      </c>
      <c r="FY19" s="10">
        <f t="shared" si="74"/>
        <v>2</v>
      </c>
      <c r="FZ19" s="126" t="str">
        <f t="shared" si="75"/>
        <v>C</v>
      </c>
      <c r="GA19" s="10">
        <f t="shared" si="76"/>
        <v>2</v>
      </c>
      <c r="GB19" s="126" t="str">
        <f t="shared" si="77"/>
        <v>C</v>
      </c>
      <c r="GC19" s="10">
        <f t="shared" si="78"/>
        <v>2</v>
      </c>
      <c r="GD19" s="126" t="str">
        <f t="shared" si="79"/>
        <v>C</v>
      </c>
      <c r="GE19" s="10">
        <f t="shared" si="80"/>
        <v>2</v>
      </c>
      <c r="GF19" s="126" t="str">
        <f t="shared" si="81"/>
        <v>D</v>
      </c>
      <c r="GG19" s="10">
        <f t="shared" si="82"/>
        <v>1</v>
      </c>
      <c r="GH19" s="218" t="str">
        <f t="shared" si="83"/>
        <v>C</v>
      </c>
      <c r="GI19" s="217">
        <f t="shared" si="84"/>
        <v>2</v>
      </c>
      <c r="GJ19" s="218" t="str">
        <f t="shared" si="85"/>
        <v>C</v>
      </c>
      <c r="GK19" s="217">
        <f t="shared" si="86"/>
        <v>2</v>
      </c>
      <c r="GL19" s="218" t="str">
        <f t="shared" si="87"/>
        <v>C</v>
      </c>
      <c r="GM19" s="217">
        <f t="shared" si="88"/>
        <v>2</v>
      </c>
      <c r="GN19" s="218" t="str">
        <f t="shared" si="89"/>
        <v>B</v>
      </c>
      <c r="GO19" s="217">
        <f t="shared" si="90"/>
        <v>3</v>
      </c>
      <c r="GP19" s="218" t="str">
        <f t="shared" si="91"/>
        <v>C</v>
      </c>
      <c r="GQ19" s="217">
        <f t="shared" si="92"/>
        <v>2</v>
      </c>
      <c r="GR19" s="218" t="str">
        <f t="shared" si="93"/>
        <v>C</v>
      </c>
      <c r="GS19" s="217">
        <f t="shared" si="94"/>
        <v>2</v>
      </c>
      <c r="GT19" s="218" t="str">
        <f t="shared" si="95"/>
        <v>B</v>
      </c>
      <c r="GU19" s="217">
        <f t="shared" si="96"/>
        <v>3</v>
      </c>
      <c r="GV19" s="218" t="str">
        <f t="shared" si="97"/>
        <v>C</v>
      </c>
      <c r="GW19" s="217">
        <f t="shared" si="98"/>
        <v>2</v>
      </c>
      <c r="GX19" s="218" t="str">
        <f t="shared" si="99"/>
        <v>C</v>
      </c>
      <c r="GY19" s="217">
        <f t="shared" si="100"/>
        <v>2</v>
      </c>
      <c r="GZ19" s="126" t="str">
        <f t="shared" si="101"/>
        <v>C</v>
      </c>
      <c r="HA19" s="10">
        <f t="shared" si="102"/>
        <v>2</v>
      </c>
      <c r="HB19" s="126" t="str">
        <f t="shared" si="103"/>
        <v>C</v>
      </c>
      <c r="HC19" s="10">
        <f t="shared" si="104"/>
        <v>2</v>
      </c>
      <c r="HD19" s="126" t="str">
        <f t="shared" si="105"/>
        <v>C</v>
      </c>
      <c r="HE19" s="10">
        <f t="shared" si="106"/>
        <v>2</v>
      </c>
      <c r="HF19" s="126" t="str">
        <f t="shared" si="107"/>
        <v>C</v>
      </c>
      <c r="HG19" s="10">
        <f t="shared" si="108"/>
        <v>2</v>
      </c>
      <c r="HH19" s="126" t="str">
        <f t="shared" si="109"/>
        <v>C</v>
      </c>
      <c r="HI19" s="10">
        <f t="shared" si="110"/>
        <v>2</v>
      </c>
      <c r="HJ19" s="126" t="str">
        <f t="shared" si="111"/>
        <v>C</v>
      </c>
      <c r="HK19" s="10">
        <f t="shared" si="112"/>
        <v>2</v>
      </c>
      <c r="HL19" s="126" t="str">
        <f t="shared" si="113"/>
        <v>B</v>
      </c>
      <c r="HM19" s="10">
        <f t="shared" si="114"/>
        <v>3</v>
      </c>
      <c r="HN19" s="126" t="str">
        <f t="shared" si="115"/>
        <v>B</v>
      </c>
      <c r="HO19" s="10">
        <f t="shared" si="116"/>
        <v>3</v>
      </c>
      <c r="HP19" s="126" t="str">
        <f t="shared" si="117"/>
        <v>C</v>
      </c>
      <c r="HQ19" s="10">
        <f t="shared" si="118"/>
        <v>2</v>
      </c>
      <c r="HR19" s="126" t="str">
        <f t="shared" si="119"/>
        <v>X</v>
      </c>
      <c r="HS19" s="10">
        <f t="shared" si="120"/>
        <v>0</v>
      </c>
      <c r="HT19" s="72">
        <f t="shared" si="9"/>
        <v>2</v>
      </c>
      <c r="HU19" s="72">
        <f t="shared" si="10"/>
        <v>2.7</v>
      </c>
      <c r="HV19" s="72">
        <f t="shared" si="11"/>
        <v>1.89</v>
      </c>
      <c r="HW19" s="72">
        <f t="shared" si="12"/>
        <v>2.21</v>
      </c>
      <c r="HX19" s="72">
        <f t="shared" si="121"/>
        <v>2</v>
      </c>
      <c r="HY19" s="72">
        <f t="shared" si="122"/>
        <v>2.6</v>
      </c>
      <c r="HZ19" s="73">
        <f t="shared" si="123"/>
        <v>90</v>
      </c>
      <c r="IA19" s="72">
        <f t="shared" si="124"/>
        <v>2.2200000000000002</v>
      </c>
      <c r="IB19" s="4" t="str">
        <f t="shared" si="13"/>
        <v>Trung b×nh</v>
      </c>
      <c r="IC19" s="540">
        <f t="shared" si="125"/>
        <v>2.2200000000000002</v>
      </c>
      <c r="IE19" s="5"/>
      <c r="IJ19" s="3">
        <v>8</v>
      </c>
      <c r="IK19" s="3">
        <v>5</v>
      </c>
      <c r="IM19" s="3">
        <v>7</v>
      </c>
      <c r="IN19" s="3">
        <v>3</v>
      </c>
      <c r="IQ19" s="3">
        <v>7</v>
      </c>
      <c r="IR19" s="3">
        <v>5</v>
      </c>
      <c r="IS19" s="3">
        <v>5</v>
      </c>
    </row>
    <row r="20" spans="1:253" ht="22.5" customHeight="1" x14ac:dyDescent="0.25">
      <c r="A20" s="12">
        <v>14</v>
      </c>
      <c r="B20" s="54" t="s">
        <v>46</v>
      </c>
      <c r="C20" s="59" t="s">
        <v>47</v>
      </c>
      <c r="D20" s="18">
        <v>35645</v>
      </c>
      <c r="E20" s="104">
        <v>7.5</v>
      </c>
      <c r="F20" s="273">
        <v>7</v>
      </c>
      <c r="G20" s="74">
        <v>7</v>
      </c>
      <c r="H20" s="7">
        <f t="shared" si="0"/>
        <v>7.1</v>
      </c>
      <c r="I20" s="23">
        <v>7</v>
      </c>
      <c r="J20" s="194">
        <v>6</v>
      </c>
      <c r="K20" s="74">
        <v>0</v>
      </c>
      <c r="L20" s="7">
        <f t="shared" si="1"/>
        <v>2</v>
      </c>
      <c r="M20" s="104">
        <v>7.5</v>
      </c>
      <c r="N20" s="273">
        <v>9</v>
      </c>
      <c r="O20" s="74">
        <v>8.5</v>
      </c>
      <c r="P20" s="7">
        <f t="shared" si="2"/>
        <v>8.4</v>
      </c>
      <c r="Q20" s="23">
        <v>6.5</v>
      </c>
      <c r="R20" s="194">
        <v>8</v>
      </c>
      <c r="S20" s="74">
        <v>0</v>
      </c>
      <c r="T20" s="7">
        <f t="shared" si="3"/>
        <v>2.1</v>
      </c>
      <c r="U20" s="23">
        <v>6.3</v>
      </c>
      <c r="V20" s="194">
        <v>8</v>
      </c>
      <c r="W20" s="25">
        <v>7</v>
      </c>
      <c r="X20" s="7">
        <f t="shared" si="14"/>
        <v>7</v>
      </c>
      <c r="Y20" s="23">
        <v>6.7</v>
      </c>
      <c r="Z20" s="194">
        <v>10</v>
      </c>
      <c r="AA20" s="25">
        <v>7</v>
      </c>
      <c r="AB20" s="7">
        <f t="shared" si="15"/>
        <v>7.2</v>
      </c>
      <c r="AC20" s="23">
        <v>7</v>
      </c>
      <c r="AD20" s="194">
        <v>7</v>
      </c>
      <c r="AE20" s="25">
        <v>6.5</v>
      </c>
      <c r="AF20" s="7">
        <f t="shared" si="16"/>
        <v>6.7</v>
      </c>
      <c r="AG20" s="23">
        <v>8</v>
      </c>
      <c r="AH20" s="194">
        <v>9</v>
      </c>
      <c r="AI20" s="25">
        <f t="shared" si="17"/>
        <v>6.5</v>
      </c>
      <c r="AJ20" s="7">
        <f t="shared" si="18"/>
        <v>7.1</v>
      </c>
      <c r="AK20" s="23">
        <v>6</v>
      </c>
      <c r="AL20" s="194">
        <v>7</v>
      </c>
      <c r="AM20" s="25">
        <v>4.5</v>
      </c>
      <c r="AN20" s="7">
        <f t="shared" si="19"/>
        <v>5.0999999999999996</v>
      </c>
      <c r="AO20" s="23">
        <v>7.3</v>
      </c>
      <c r="AP20" s="194">
        <v>8</v>
      </c>
      <c r="AQ20" s="25">
        <v>7</v>
      </c>
      <c r="AR20" s="7">
        <f t="shared" si="20"/>
        <v>7.2</v>
      </c>
      <c r="AS20" s="23">
        <v>7.3</v>
      </c>
      <c r="AT20" s="194">
        <v>8</v>
      </c>
      <c r="AU20" s="25">
        <v>6</v>
      </c>
      <c r="AV20" s="7">
        <f t="shared" si="21"/>
        <v>6.5</v>
      </c>
      <c r="AW20" s="23">
        <v>7.3</v>
      </c>
      <c r="AX20" s="194">
        <v>7</v>
      </c>
      <c r="AY20" s="25">
        <v>6</v>
      </c>
      <c r="AZ20" s="7">
        <f t="shared" si="22"/>
        <v>6.4</v>
      </c>
      <c r="BA20" s="23">
        <v>6.5</v>
      </c>
      <c r="BB20" s="194">
        <v>7</v>
      </c>
      <c r="BC20" s="25">
        <v>6</v>
      </c>
      <c r="BD20" s="7">
        <f t="shared" si="23"/>
        <v>6.2</v>
      </c>
      <c r="BE20" s="23">
        <v>6</v>
      </c>
      <c r="BF20" s="194">
        <v>7</v>
      </c>
      <c r="BG20" s="74">
        <v>8</v>
      </c>
      <c r="BH20" s="7">
        <f t="shared" si="24"/>
        <v>7.5</v>
      </c>
      <c r="BI20" s="23">
        <v>7</v>
      </c>
      <c r="BJ20" s="194">
        <v>8</v>
      </c>
      <c r="BK20" s="25">
        <v>7</v>
      </c>
      <c r="BL20" s="7">
        <f t="shared" si="25"/>
        <v>7.1</v>
      </c>
      <c r="BM20" s="23">
        <v>7.5</v>
      </c>
      <c r="BN20" s="194">
        <v>8</v>
      </c>
      <c r="BO20" s="25">
        <f t="shared" si="26"/>
        <v>6</v>
      </c>
      <c r="BP20" s="7">
        <f t="shared" si="27"/>
        <v>6.5</v>
      </c>
      <c r="BQ20" s="23">
        <v>5.7</v>
      </c>
      <c r="BR20" s="194">
        <v>7</v>
      </c>
      <c r="BS20" s="101">
        <v>6.5</v>
      </c>
      <c r="BT20" s="7">
        <f t="shared" si="28"/>
        <v>6.4</v>
      </c>
      <c r="BU20" s="23">
        <v>6.3</v>
      </c>
      <c r="BV20" s="194">
        <v>8</v>
      </c>
      <c r="BW20" s="25">
        <v>5.5</v>
      </c>
      <c r="BX20" s="7">
        <f t="shared" si="29"/>
        <v>5.9</v>
      </c>
      <c r="BY20" s="104">
        <v>7</v>
      </c>
      <c r="BZ20" s="273">
        <v>10</v>
      </c>
      <c r="CA20" s="74">
        <v>7</v>
      </c>
      <c r="CB20" s="7">
        <f t="shared" si="30"/>
        <v>7.3</v>
      </c>
      <c r="CC20" s="23">
        <v>6</v>
      </c>
      <c r="CD20" s="194">
        <v>7</v>
      </c>
      <c r="CE20" s="25">
        <v>6.5</v>
      </c>
      <c r="CF20" s="7">
        <f t="shared" si="31"/>
        <v>6.5</v>
      </c>
      <c r="CG20" s="23">
        <v>7.4</v>
      </c>
      <c r="CH20" s="194">
        <v>8</v>
      </c>
      <c r="CI20" s="25">
        <v>6</v>
      </c>
      <c r="CJ20" s="7">
        <f t="shared" si="32"/>
        <v>6.5</v>
      </c>
      <c r="CK20" s="23">
        <v>9</v>
      </c>
      <c r="CL20" s="194">
        <v>9</v>
      </c>
      <c r="CM20" s="25">
        <v>4</v>
      </c>
      <c r="CN20" s="7">
        <f t="shared" si="33"/>
        <v>5.5</v>
      </c>
      <c r="CO20" s="23">
        <v>6.3</v>
      </c>
      <c r="CP20" s="194">
        <v>7</v>
      </c>
      <c r="CQ20" s="25">
        <v>5</v>
      </c>
      <c r="CR20" s="7">
        <f t="shared" si="34"/>
        <v>5.5</v>
      </c>
      <c r="CS20" s="23">
        <v>7</v>
      </c>
      <c r="CT20" s="194">
        <v>8</v>
      </c>
      <c r="CU20" s="25">
        <v>7.5</v>
      </c>
      <c r="CV20" s="7">
        <f t="shared" si="35"/>
        <v>7.5</v>
      </c>
      <c r="CW20" s="23">
        <v>6</v>
      </c>
      <c r="CX20" s="194">
        <v>10</v>
      </c>
      <c r="CY20" s="25">
        <v>3</v>
      </c>
      <c r="CZ20" s="7">
        <f t="shared" si="36"/>
        <v>4.3</v>
      </c>
      <c r="DA20" s="23">
        <v>7.7</v>
      </c>
      <c r="DB20" s="194">
        <v>9</v>
      </c>
      <c r="DC20" s="25">
        <v>5.5</v>
      </c>
      <c r="DD20" s="7">
        <f t="shared" si="37"/>
        <v>6.3</v>
      </c>
      <c r="DE20" s="23">
        <v>8</v>
      </c>
      <c r="DF20" s="194">
        <v>9</v>
      </c>
      <c r="DG20" s="25">
        <v>7</v>
      </c>
      <c r="DH20" s="7">
        <f t="shared" si="38"/>
        <v>7.4</v>
      </c>
      <c r="DI20" s="23">
        <v>6.5</v>
      </c>
      <c r="DJ20" s="194">
        <v>8</v>
      </c>
      <c r="DK20" s="25">
        <f t="shared" si="39"/>
        <v>5.8</v>
      </c>
      <c r="DL20" s="7">
        <f t="shared" si="40"/>
        <v>6.2</v>
      </c>
      <c r="DM20" s="23">
        <v>7.3</v>
      </c>
      <c r="DN20" s="194">
        <v>7</v>
      </c>
      <c r="DO20" s="25">
        <v>7</v>
      </c>
      <c r="DP20" s="7">
        <f t="shared" si="41"/>
        <v>7.1</v>
      </c>
      <c r="DQ20" s="23">
        <v>6.7</v>
      </c>
      <c r="DR20" s="194">
        <v>8</v>
      </c>
      <c r="DS20" s="265">
        <v>7</v>
      </c>
      <c r="DT20" s="7">
        <f t="shared" si="42"/>
        <v>7</v>
      </c>
      <c r="DU20" s="23">
        <v>6.8</v>
      </c>
      <c r="DV20" s="194">
        <v>7</v>
      </c>
      <c r="DW20" s="265">
        <v>6.5</v>
      </c>
      <c r="DX20" s="7">
        <f t="shared" si="43"/>
        <v>6.6</v>
      </c>
      <c r="DY20" s="23">
        <v>7.5</v>
      </c>
      <c r="DZ20" s="194">
        <v>8</v>
      </c>
      <c r="EA20" s="25">
        <v>7.5</v>
      </c>
      <c r="EB20" s="7">
        <f t="shared" si="44"/>
        <v>7.6</v>
      </c>
      <c r="EC20" s="23">
        <v>6.7</v>
      </c>
      <c r="ED20" s="194">
        <v>7</v>
      </c>
      <c r="EE20" s="25">
        <v>5</v>
      </c>
      <c r="EF20" s="7">
        <f t="shared" si="45"/>
        <v>5.5</v>
      </c>
      <c r="EG20" s="23">
        <v>8</v>
      </c>
      <c r="EH20" s="194">
        <v>9</v>
      </c>
      <c r="EI20" s="25">
        <v>4.5</v>
      </c>
      <c r="EJ20" s="7">
        <f t="shared" si="46"/>
        <v>5.7</v>
      </c>
      <c r="EK20" s="23">
        <v>5</v>
      </c>
      <c r="EL20" s="194">
        <v>7</v>
      </c>
      <c r="EM20" s="25">
        <v>5</v>
      </c>
      <c r="EN20" s="7">
        <f t="shared" si="47"/>
        <v>5.2</v>
      </c>
      <c r="EO20" s="419"/>
      <c r="EP20" s="420"/>
      <c r="EQ20" s="421"/>
      <c r="ER20" s="120">
        <f t="shared" si="48"/>
        <v>0</v>
      </c>
      <c r="ES20" s="120">
        <v>5.5</v>
      </c>
      <c r="ET20" s="7"/>
      <c r="EU20" s="8">
        <f t="shared" si="4"/>
        <v>5.76</v>
      </c>
      <c r="EV20" s="126" t="str">
        <f t="shared" si="49"/>
        <v>B</v>
      </c>
      <c r="EW20" s="10">
        <f t="shared" si="126"/>
        <v>3</v>
      </c>
      <c r="EX20" s="126" t="str">
        <f t="shared" si="50"/>
        <v>F</v>
      </c>
      <c r="EY20" s="10">
        <f t="shared" si="127"/>
        <v>0</v>
      </c>
      <c r="EZ20" s="126" t="str">
        <f t="shared" si="51"/>
        <v>B</v>
      </c>
      <c r="FA20" s="10">
        <f t="shared" si="128"/>
        <v>3</v>
      </c>
      <c r="FB20" s="126" t="str">
        <f t="shared" si="52"/>
        <v>F</v>
      </c>
      <c r="FC20" s="10">
        <f t="shared" si="8"/>
        <v>0</v>
      </c>
      <c r="FD20" s="218" t="str">
        <f t="shared" si="53"/>
        <v>B</v>
      </c>
      <c r="FE20" s="217">
        <f t="shared" si="54"/>
        <v>3</v>
      </c>
      <c r="FF20" s="218" t="str">
        <f t="shared" si="55"/>
        <v>B</v>
      </c>
      <c r="FG20" s="217">
        <f t="shared" si="56"/>
        <v>3</v>
      </c>
      <c r="FH20" s="218" t="str">
        <f t="shared" si="57"/>
        <v>C</v>
      </c>
      <c r="FI20" s="217">
        <f t="shared" si="58"/>
        <v>2</v>
      </c>
      <c r="FJ20" s="218" t="str">
        <f t="shared" si="59"/>
        <v>B</v>
      </c>
      <c r="FK20" s="217">
        <f t="shared" si="60"/>
        <v>3</v>
      </c>
      <c r="FL20" s="218" t="str">
        <f t="shared" si="61"/>
        <v>D</v>
      </c>
      <c r="FM20" s="217">
        <f t="shared" si="62"/>
        <v>1</v>
      </c>
      <c r="FN20" s="218" t="str">
        <f t="shared" si="63"/>
        <v>B</v>
      </c>
      <c r="FO20" s="217">
        <f t="shared" si="64"/>
        <v>3</v>
      </c>
      <c r="FP20" s="218" t="str">
        <f t="shared" si="65"/>
        <v>C</v>
      </c>
      <c r="FQ20" s="217">
        <f t="shared" si="66"/>
        <v>2</v>
      </c>
      <c r="FR20" s="218" t="str">
        <f t="shared" si="67"/>
        <v>C</v>
      </c>
      <c r="FS20" s="217">
        <f t="shared" si="68"/>
        <v>2</v>
      </c>
      <c r="FT20" s="126" t="str">
        <f t="shared" si="69"/>
        <v>C</v>
      </c>
      <c r="FU20" s="10">
        <f t="shared" si="70"/>
        <v>2</v>
      </c>
      <c r="FV20" s="126" t="str">
        <f t="shared" si="71"/>
        <v>B</v>
      </c>
      <c r="FW20" s="10">
        <f t="shared" si="72"/>
        <v>3</v>
      </c>
      <c r="FX20" s="126" t="str">
        <f t="shared" si="73"/>
        <v>B</v>
      </c>
      <c r="FY20" s="10">
        <f t="shared" si="74"/>
        <v>3</v>
      </c>
      <c r="FZ20" s="126" t="str">
        <f t="shared" si="75"/>
        <v>C</v>
      </c>
      <c r="GA20" s="10">
        <f t="shared" si="76"/>
        <v>2</v>
      </c>
      <c r="GB20" s="126" t="str">
        <f t="shared" si="77"/>
        <v>C</v>
      </c>
      <c r="GC20" s="10">
        <f t="shared" si="78"/>
        <v>2</v>
      </c>
      <c r="GD20" s="126" t="str">
        <f t="shared" si="79"/>
        <v>C</v>
      </c>
      <c r="GE20" s="10">
        <f t="shared" si="80"/>
        <v>2</v>
      </c>
      <c r="GF20" s="126" t="str">
        <f t="shared" si="81"/>
        <v>B</v>
      </c>
      <c r="GG20" s="10">
        <f t="shared" si="82"/>
        <v>3</v>
      </c>
      <c r="GH20" s="218" t="str">
        <f t="shared" si="83"/>
        <v>C</v>
      </c>
      <c r="GI20" s="217">
        <f t="shared" si="84"/>
        <v>2</v>
      </c>
      <c r="GJ20" s="218" t="str">
        <f t="shared" si="85"/>
        <v>C</v>
      </c>
      <c r="GK20" s="217">
        <f t="shared" si="86"/>
        <v>2</v>
      </c>
      <c r="GL20" s="218" t="str">
        <f t="shared" si="87"/>
        <v>C</v>
      </c>
      <c r="GM20" s="217">
        <f t="shared" si="88"/>
        <v>2</v>
      </c>
      <c r="GN20" s="218" t="str">
        <f t="shared" si="89"/>
        <v>C</v>
      </c>
      <c r="GO20" s="217">
        <f t="shared" si="90"/>
        <v>2</v>
      </c>
      <c r="GP20" s="218" t="str">
        <f t="shared" si="91"/>
        <v>B</v>
      </c>
      <c r="GQ20" s="217">
        <f t="shared" si="92"/>
        <v>3</v>
      </c>
      <c r="GR20" s="218" t="str">
        <f t="shared" si="93"/>
        <v>D</v>
      </c>
      <c r="GS20" s="217">
        <f t="shared" si="94"/>
        <v>1</v>
      </c>
      <c r="GT20" s="218" t="str">
        <f t="shared" si="95"/>
        <v>C</v>
      </c>
      <c r="GU20" s="217">
        <f t="shared" si="96"/>
        <v>2</v>
      </c>
      <c r="GV20" s="218" t="str">
        <f t="shared" si="97"/>
        <v>B</v>
      </c>
      <c r="GW20" s="217">
        <f t="shared" si="98"/>
        <v>3</v>
      </c>
      <c r="GX20" s="218" t="str">
        <f t="shared" si="99"/>
        <v>C</v>
      </c>
      <c r="GY20" s="217">
        <f t="shared" si="100"/>
        <v>2</v>
      </c>
      <c r="GZ20" s="126" t="str">
        <f t="shared" si="101"/>
        <v>B</v>
      </c>
      <c r="HA20" s="10">
        <f t="shared" si="102"/>
        <v>3</v>
      </c>
      <c r="HB20" s="126" t="str">
        <f t="shared" si="103"/>
        <v>B</v>
      </c>
      <c r="HC20" s="10">
        <f t="shared" si="104"/>
        <v>3</v>
      </c>
      <c r="HD20" s="126" t="str">
        <f t="shared" si="105"/>
        <v>C</v>
      </c>
      <c r="HE20" s="10">
        <f t="shared" si="106"/>
        <v>2</v>
      </c>
      <c r="HF20" s="126" t="str">
        <f t="shared" si="107"/>
        <v>B</v>
      </c>
      <c r="HG20" s="10">
        <f t="shared" si="108"/>
        <v>3</v>
      </c>
      <c r="HH20" s="126" t="str">
        <f t="shared" si="109"/>
        <v>C</v>
      </c>
      <c r="HI20" s="10">
        <f t="shared" si="110"/>
        <v>2</v>
      </c>
      <c r="HJ20" s="126" t="str">
        <f t="shared" si="111"/>
        <v>C</v>
      </c>
      <c r="HK20" s="10">
        <f t="shared" si="112"/>
        <v>2</v>
      </c>
      <c r="HL20" s="126" t="str">
        <f t="shared" si="113"/>
        <v>D</v>
      </c>
      <c r="HM20" s="10">
        <f t="shared" si="114"/>
        <v>1</v>
      </c>
      <c r="HN20" s="126" t="str">
        <f t="shared" si="115"/>
        <v>X</v>
      </c>
      <c r="HO20" s="10">
        <f t="shared" si="116"/>
        <v>0</v>
      </c>
      <c r="HP20" s="126" t="str">
        <f t="shared" si="117"/>
        <v>C</v>
      </c>
      <c r="HQ20" s="10">
        <f t="shared" si="118"/>
        <v>2</v>
      </c>
      <c r="HR20" s="126" t="str">
        <f t="shared" si="119"/>
        <v>X</v>
      </c>
      <c r="HS20" s="10">
        <f t="shared" si="120"/>
        <v>0</v>
      </c>
      <c r="HT20" s="72">
        <f t="shared" si="9"/>
        <v>1.5</v>
      </c>
      <c r="HU20" s="72">
        <f t="shared" si="10"/>
        <v>2.4500000000000002</v>
      </c>
      <c r="HV20" s="72">
        <f t="shared" si="11"/>
        <v>2.39</v>
      </c>
      <c r="HW20" s="72">
        <f t="shared" si="12"/>
        <v>2.08</v>
      </c>
      <c r="HX20" s="72">
        <f t="shared" si="121"/>
        <v>2.4700000000000002</v>
      </c>
      <c r="HY20" s="72">
        <f t="shared" si="122"/>
        <v>0.8</v>
      </c>
      <c r="HZ20" s="73">
        <f t="shared" si="123"/>
        <v>83</v>
      </c>
      <c r="IA20" s="72">
        <f t="shared" si="124"/>
        <v>2.35</v>
      </c>
      <c r="IB20" s="4" t="str">
        <f t="shared" si="13"/>
        <v>Trung b×nh</v>
      </c>
      <c r="IC20" s="540">
        <f t="shared" si="125"/>
        <v>2.35</v>
      </c>
      <c r="ID20" s="2">
        <f>8+20+18+24+15+5</f>
        <v>90</v>
      </c>
      <c r="IE20" s="5"/>
      <c r="IJ20" s="3">
        <v>6</v>
      </c>
      <c r="IK20" s="3">
        <v>7</v>
      </c>
      <c r="IM20" s="3">
        <v>5</v>
      </c>
      <c r="IN20" s="3">
        <v>7</v>
      </c>
      <c r="IQ20" s="3">
        <v>5</v>
      </c>
      <c r="IR20" s="3">
        <v>4.5999999999999996</v>
      </c>
      <c r="IS20" s="3">
        <v>7</v>
      </c>
    </row>
    <row r="21" spans="1:253" ht="24" customHeight="1" x14ac:dyDescent="0.25">
      <c r="A21" s="6">
        <v>15</v>
      </c>
      <c r="B21" s="54" t="s">
        <v>27</v>
      </c>
      <c r="C21" s="59" t="s">
        <v>47</v>
      </c>
      <c r="D21" s="18">
        <v>36003</v>
      </c>
      <c r="E21" s="23">
        <v>8</v>
      </c>
      <c r="F21" s="194">
        <v>9</v>
      </c>
      <c r="G21" s="25">
        <v>6</v>
      </c>
      <c r="H21" s="7">
        <f t="shared" si="0"/>
        <v>6.7</v>
      </c>
      <c r="I21" s="23">
        <v>8.5</v>
      </c>
      <c r="J21" s="194">
        <v>7</v>
      </c>
      <c r="K21" s="25">
        <v>8</v>
      </c>
      <c r="L21" s="7">
        <f t="shared" si="1"/>
        <v>8</v>
      </c>
      <c r="M21" s="23">
        <v>7.5</v>
      </c>
      <c r="N21" s="194">
        <v>8</v>
      </c>
      <c r="O21" s="25">
        <v>6</v>
      </c>
      <c r="P21" s="7">
        <f t="shared" si="2"/>
        <v>6.5</v>
      </c>
      <c r="Q21" s="23">
        <v>7</v>
      </c>
      <c r="R21" s="194">
        <v>9</v>
      </c>
      <c r="S21" s="101">
        <v>7.5</v>
      </c>
      <c r="T21" s="7">
        <f t="shared" si="3"/>
        <v>7.6</v>
      </c>
      <c r="U21" s="23">
        <v>8.3000000000000007</v>
      </c>
      <c r="V21" s="194">
        <v>10</v>
      </c>
      <c r="W21" s="25">
        <v>8</v>
      </c>
      <c r="X21" s="7">
        <f t="shared" si="14"/>
        <v>8.3000000000000007</v>
      </c>
      <c r="Y21" s="23">
        <v>6</v>
      </c>
      <c r="Z21" s="194">
        <v>8</v>
      </c>
      <c r="AA21" s="25">
        <v>7</v>
      </c>
      <c r="AB21" s="7">
        <f t="shared" si="15"/>
        <v>6.9</v>
      </c>
      <c r="AC21" s="23">
        <v>6</v>
      </c>
      <c r="AD21" s="194">
        <v>6</v>
      </c>
      <c r="AE21" s="25">
        <v>6.5</v>
      </c>
      <c r="AF21" s="7">
        <f t="shared" si="16"/>
        <v>6.4</v>
      </c>
      <c r="AG21" s="23">
        <v>8</v>
      </c>
      <c r="AH21" s="194">
        <v>9</v>
      </c>
      <c r="AI21" s="25">
        <f t="shared" si="17"/>
        <v>6.8</v>
      </c>
      <c r="AJ21" s="7">
        <f t="shared" si="18"/>
        <v>7.3</v>
      </c>
      <c r="AK21" s="23">
        <v>7</v>
      </c>
      <c r="AL21" s="194">
        <v>9</v>
      </c>
      <c r="AM21" s="25">
        <v>5.5</v>
      </c>
      <c r="AN21" s="7">
        <f t="shared" si="19"/>
        <v>6.2</v>
      </c>
      <c r="AO21" s="23">
        <v>7</v>
      </c>
      <c r="AP21" s="194">
        <v>8</v>
      </c>
      <c r="AQ21" s="25">
        <v>6.5</v>
      </c>
      <c r="AR21" s="7">
        <f t="shared" si="20"/>
        <v>6.8</v>
      </c>
      <c r="AS21" s="23">
        <v>9.5</v>
      </c>
      <c r="AT21" s="194">
        <v>10</v>
      </c>
      <c r="AU21" s="25">
        <v>8</v>
      </c>
      <c r="AV21" s="7">
        <f t="shared" si="21"/>
        <v>8.5</v>
      </c>
      <c r="AW21" s="23">
        <v>6.7</v>
      </c>
      <c r="AX21" s="194">
        <v>7</v>
      </c>
      <c r="AY21" s="25">
        <v>6</v>
      </c>
      <c r="AZ21" s="7">
        <f t="shared" si="22"/>
        <v>6.2</v>
      </c>
      <c r="BA21" s="23">
        <v>6.5</v>
      </c>
      <c r="BB21" s="194">
        <v>7</v>
      </c>
      <c r="BC21" s="101">
        <v>6</v>
      </c>
      <c r="BD21" s="7">
        <f t="shared" si="23"/>
        <v>6.2</v>
      </c>
      <c r="BE21" s="23">
        <v>6</v>
      </c>
      <c r="BF21" s="194">
        <v>7</v>
      </c>
      <c r="BG21" s="25">
        <v>6</v>
      </c>
      <c r="BH21" s="7">
        <f t="shared" si="24"/>
        <v>6.1</v>
      </c>
      <c r="BI21" s="23">
        <v>6.7</v>
      </c>
      <c r="BJ21" s="194">
        <v>6</v>
      </c>
      <c r="BK21" s="74">
        <v>6.5</v>
      </c>
      <c r="BL21" s="7">
        <f t="shared" si="25"/>
        <v>6.5</v>
      </c>
      <c r="BM21" s="23">
        <v>8</v>
      </c>
      <c r="BN21" s="194">
        <v>9</v>
      </c>
      <c r="BO21" s="25">
        <f t="shared" si="26"/>
        <v>6.5</v>
      </c>
      <c r="BP21" s="7">
        <f t="shared" si="27"/>
        <v>7.1</v>
      </c>
      <c r="BQ21" s="23">
        <v>7.3</v>
      </c>
      <c r="BR21" s="194">
        <v>8</v>
      </c>
      <c r="BS21" s="25">
        <v>5</v>
      </c>
      <c r="BT21" s="7">
        <f t="shared" si="28"/>
        <v>5.8</v>
      </c>
      <c r="BU21" s="23">
        <v>7.7</v>
      </c>
      <c r="BV21" s="194">
        <v>9</v>
      </c>
      <c r="BW21" s="25">
        <v>5</v>
      </c>
      <c r="BX21" s="7">
        <f t="shared" si="29"/>
        <v>5.9</v>
      </c>
      <c r="BY21" s="104">
        <v>6.5</v>
      </c>
      <c r="BZ21" s="273">
        <v>9</v>
      </c>
      <c r="CA21" s="74">
        <v>7</v>
      </c>
      <c r="CB21" s="7">
        <f t="shared" si="30"/>
        <v>7.1</v>
      </c>
      <c r="CC21" s="23">
        <v>6.5</v>
      </c>
      <c r="CD21" s="194">
        <v>7</v>
      </c>
      <c r="CE21" s="25">
        <v>9</v>
      </c>
      <c r="CF21" s="7">
        <f t="shared" si="31"/>
        <v>8.3000000000000007</v>
      </c>
      <c r="CG21" s="23">
        <v>7.1</v>
      </c>
      <c r="CH21" s="194">
        <v>8</v>
      </c>
      <c r="CI21" s="25">
        <v>7.5</v>
      </c>
      <c r="CJ21" s="7">
        <f t="shared" si="32"/>
        <v>7.5</v>
      </c>
      <c r="CK21" s="23">
        <v>8</v>
      </c>
      <c r="CL21" s="194">
        <v>9</v>
      </c>
      <c r="CM21" s="25">
        <v>3.5</v>
      </c>
      <c r="CN21" s="7">
        <f t="shared" si="33"/>
        <v>5</v>
      </c>
      <c r="CO21" s="23">
        <v>5</v>
      </c>
      <c r="CP21" s="194">
        <v>6</v>
      </c>
      <c r="CQ21" s="25">
        <v>5</v>
      </c>
      <c r="CR21" s="7">
        <f t="shared" si="34"/>
        <v>5.0999999999999996</v>
      </c>
      <c r="CS21" s="23">
        <v>7.3</v>
      </c>
      <c r="CT21" s="194">
        <v>8</v>
      </c>
      <c r="CU21" s="265">
        <v>7.5</v>
      </c>
      <c r="CV21" s="7">
        <f t="shared" si="35"/>
        <v>7.5</v>
      </c>
      <c r="CW21" s="23">
        <v>6.7</v>
      </c>
      <c r="CX21" s="194">
        <v>8</v>
      </c>
      <c r="CY21" s="25">
        <v>6</v>
      </c>
      <c r="CZ21" s="7">
        <f t="shared" si="36"/>
        <v>6.3</v>
      </c>
      <c r="DA21" s="23">
        <v>7.5</v>
      </c>
      <c r="DB21" s="194">
        <v>8</v>
      </c>
      <c r="DC21" s="25">
        <v>8</v>
      </c>
      <c r="DD21" s="7">
        <f t="shared" si="37"/>
        <v>7.9</v>
      </c>
      <c r="DE21" s="23">
        <v>7.5</v>
      </c>
      <c r="DF21" s="194">
        <v>9</v>
      </c>
      <c r="DG21" s="25">
        <v>9</v>
      </c>
      <c r="DH21" s="7">
        <f t="shared" si="38"/>
        <v>8.6999999999999993</v>
      </c>
      <c r="DI21" s="505">
        <v>7</v>
      </c>
      <c r="DJ21" s="506">
        <v>9</v>
      </c>
      <c r="DK21" s="507">
        <v>8</v>
      </c>
      <c r="DL21" s="7">
        <f t="shared" si="40"/>
        <v>7.9</v>
      </c>
      <c r="DM21" s="23">
        <v>8</v>
      </c>
      <c r="DN21" s="194">
        <v>8</v>
      </c>
      <c r="DO21" s="25">
        <v>9</v>
      </c>
      <c r="DP21" s="7">
        <f t="shared" si="41"/>
        <v>8.6999999999999993</v>
      </c>
      <c r="DQ21" s="23">
        <v>6.3</v>
      </c>
      <c r="DR21" s="194">
        <v>7</v>
      </c>
      <c r="DS21" s="25">
        <v>7</v>
      </c>
      <c r="DT21" s="7">
        <f t="shared" si="42"/>
        <v>6.9</v>
      </c>
      <c r="DU21" s="23">
        <v>7.3</v>
      </c>
      <c r="DV21" s="194">
        <v>8</v>
      </c>
      <c r="DW21" s="25">
        <v>7.5</v>
      </c>
      <c r="DX21" s="7">
        <f t="shared" si="43"/>
        <v>7.5</v>
      </c>
      <c r="DY21" s="23">
        <v>7.5</v>
      </c>
      <c r="DZ21" s="194">
        <v>8</v>
      </c>
      <c r="EA21" s="25">
        <v>6</v>
      </c>
      <c r="EB21" s="7">
        <f t="shared" si="44"/>
        <v>6.5</v>
      </c>
      <c r="EC21" s="23">
        <v>6.7</v>
      </c>
      <c r="ED21" s="194">
        <v>7</v>
      </c>
      <c r="EE21" s="264">
        <v>6</v>
      </c>
      <c r="EF21" s="7">
        <f t="shared" si="45"/>
        <v>6.2</v>
      </c>
      <c r="EG21" s="23">
        <v>7.3</v>
      </c>
      <c r="EH21" s="194">
        <v>9</v>
      </c>
      <c r="EI21" s="265">
        <v>6</v>
      </c>
      <c r="EJ21" s="7">
        <f t="shared" si="46"/>
        <v>6.6</v>
      </c>
      <c r="EK21" s="23">
        <v>7.5</v>
      </c>
      <c r="EL21" s="194">
        <v>8</v>
      </c>
      <c r="EM21" s="25">
        <v>8</v>
      </c>
      <c r="EN21" s="7">
        <f t="shared" si="47"/>
        <v>7.9</v>
      </c>
      <c r="EO21" s="23">
        <v>9</v>
      </c>
      <c r="EP21" s="194">
        <v>9</v>
      </c>
      <c r="EQ21" s="25">
        <v>7</v>
      </c>
      <c r="ER21" s="120">
        <f t="shared" si="48"/>
        <v>7.6</v>
      </c>
      <c r="ES21" s="120">
        <v>6.5</v>
      </c>
      <c r="ET21" s="7"/>
      <c r="EU21" s="8">
        <f t="shared" si="4"/>
        <v>6.68</v>
      </c>
      <c r="EV21" s="126" t="str">
        <f t="shared" si="49"/>
        <v>C</v>
      </c>
      <c r="EW21" s="10">
        <f t="shared" si="126"/>
        <v>2</v>
      </c>
      <c r="EX21" s="126" t="str">
        <f t="shared" si="50"/>
        <v>B</v>
      </c>
      <c r="EY21" s="10">
        <f t="shared" si="127"/>
        <v>3</v>
      </c>
      <c r="EZ21" s="126" t="str">
        <f t="shared" si="51"/>
        <v>C</v>
      </c>
      <c r="FA21" s="10">
        <f t="shared" si="128"/>
        <v>2</v>
      </c>
      <c r="FB21" s="126" t="str">
        <f t="shared" si="52"/>
        <v>B</v>
      </c>
      <c r="FC21" s="10">
        <f t="shared" si="8"/>
        <v>3</v>
      </c>
      <c r="FD21" s="218" t="str">
        <f t="shared" si="53"/>
        <v>B</v>
      </c>
      <c r="FE21" s="217">
        <f t="shared" si="54"/>
        <v>3</v>
      </c>
      <c r="FF21" s="218" t="str">
        <f t="shared" si="55"/>
        <v>C</v>
      </c>
      <c r="FG21" s="217">
        <f t="shared" si="56"/>
        <v>2</v>
      </c>
      <c r="FH21" s="218" t="str">
        <f t="shared" si="57"/>
        <v>C</v>
      </c>
      <c r="FI21" s="217">
        <f t="shared" si="58"/>
        <v>2</v>
      </c>
      <c r="FJ21" s="218" t="str">
        <f t="shared" si="59"/>
        <v>B</v>
      </c>
      <c r="FK21" s="217">
        <f t="shared" si="60"/>
        <v>3</v>
      </c>
      <c r="FL21" s="218" t="str">
        <f t="shared" si="61"/>
        <v>C</v>
      </c>
      <c r="FM21" s="217">
        <f t="shared" si="62"/>
        <v>2</v>
      </c>
      <c r="FN21" s="218" t="str">
        <f t="shared" si="63"/>
        <v>C</v>
      </c>
      <c r="FO21" s="217">
        <f t="shared" si="64"/>
        <v>2</v>
      </c>
      <c r="FP21" s="218" t="str">
        <f t="shared" si="65"/>
        <v>A</v>
      </c>
      <c r="FQ21" s="217">
        <f t="shared" si="66"/>
        <v>4</v>
      </c>
      <c r="FR21" s="218" t="str">
        <f t="shared" si="67"/>
        <v>C</v>
      </c>
      <c r="FS21" s="217">
        <f t="shared" si="68"/>
        <v>2</v>
      </c>
      <c r="FT21" s="126" t="str">
        <f t="shared" si="69"/>
        <v>C</v>
      </c>
      <c r="FU21" s="10">
        <f t="shared" si="70"/>
        <v>2</v>
      </c>
      <c r="FV21" s="126" t="str">
        <f t="shared" si="71"/>
        <v>C</v>
      </c>
      <c r="FW21" s="10">
        <f t="shared" si="72"/>
        <v>2</v>
      </c>
      <c r="FX21" s="126" t="str">
        <f t="shared" si="73"/>
        <v>C</v>
      </c>
      <c r="FY21" s="10">
        <f t="shared" si="74"/>
        <v>2</v>
      </c>
      <c r="FZ21" s="126" t="str">
        <f t="shared" si="75"/>
        <v>B</v>
      </c>
      <c r="GA21" s="10">
        <f t="shared" si="76"/>
        <v>3</v>
      </c>
      <c r="GB21" s="126" t="str">
        <f t="shared" si="77"/>
        <v>C</v>
      </c>
      <c r="GC21" s="10">
        <f t="shared" si="78"/>
        <v>2</v>
      </c>
      <c r="GD21" s="126" t="str">
        <f t="shared" si="79"/>
        <v>C</v>
      </c>
      <c r="GE21" s="10">
        <f t="shared" si="80"/>
        <v>2</v>
      </c>
      <c r="GF21" s="126" t="str">
        <f t="shared" si="81"/>
        <v>B</v>
      </c>
      <c r="GG21" s="10">
        <f t="shared" si="82"/>
        <v>3</v>
      </c>
      <c r="GH21" s="218" t="str">
        <f t="shared" si="83"/>
        <v>B</v>
      </c>
      <c r="GI21" s="217">
        <f t="shared" si="84"/>
        <v>3</v>
      </c>
      <c r="GJ21" s="218" t="str">
        <f t="shared" si="85"/>
        <v>B</v>
      </c>
      <c r="GK21" s="217">
        <f t="shared" si="86"/>
        <v>3</v>
      </c>
      <c r="GL21" s="218" t="str">
        <f t="shared" si="87"/>
        <v>D</v>
      </c>
      <c r="GM21" s="217">
        <f t="shared" si="88"/>
        <v>1</v>
      </c>
      <c r="GN21" s="218" t="str">
        <f t="shared" si="89"/>
        <v>D</v>
      </c>
      <c r="GO21" s="217">
        <f t="shared" si="90"/>
        <v>1</v>
      </c>
      <c r="GP21" s="218" t="str">
        <f t="shared" si="91"/>
        <v>B</v>
      </c>
      <c r="GQ21" s="217">
        <f t="shared" si="92"/>
        <v>3</v>
      </c>
      <c r="GR21" s="218" t="str">
        <f t="shared" si="93"/>
        <v>C</v>
      </c>
      <c r="GS21" s="217">
        <f t="shared" si="94"/>
        <v>2</v>
      </c>
      <c r="GT21" s="218" t="str">
        <f t="shared" si="95"/>
        <v>B</v>
      </c>
      <c r="GU21" s="217">
        <f t="shared" si="96"/>
        <v>3</v>
      </c>
      <c r="GV21" s="218" t="str">
        <f t="shared" si="97"/>
        <v>A</v>
      </c>
      <c r="GW21" s="217">
        <f t="shared" si="98"/>
        <v>4</v>
      </c>
      <c r="GX21" s="218" t="str">
        <f t="shared" si="99"/>
        <v>B</v>
      </c>
      <c r="GY21" s="217">
        <f t="shared" si="100"/>
        <v>3</v>
      </c>
      <c r="GZ21" s="126" t="str">
        <f t="shared" si="101"/>
        <v>A</v>
      </c>
      <c r="HA21" s="10">
        <f t="shared" si="102"/>
        <v>4</v>
      </c>
      <c r="HB21" s="126" t="str">
        <f t="shared" si="103"/>
        <v>C</v>
      </c>
      <c r="HC21" s="10">
        <f t="shared" si="104"/>
        <v>2</v>
      </c>
      <c r="HD21" s="126" t="str">
        <f t="shared" si="105"/>
        <v>B</v>
      </c>
      <c r="HE21" s="10">
        <f t="shared" si="106"/>
        <v>3</v>
      </c>
      <c r="HF21" s="126" t="str">
        <f t="shared" si="107"/>
        <v>C</v>
      </c>
      <c r="HG21" s="10">
        <f t="shared" si="108"/>
        <v>2</v>
      </c>
      <c r="HH21" s="126" t="str">
        <f t="shared" si="109"/>
        <v>C</v>
      </c>
      <c r="HI21" s="10">
        <f t="shared" si="110"/>
        <v>2</v>
      </c>
      <c r="HJ21" s="126" t="str">
        <f t="shared" si="111"/>
        <v>C</v>
      </c>
      <c r="HK21" s="10">
        <f t="shared" si="112"/>
        <v>2</v>
      </c>
      <c r="HL21" s="126" t="str">
        <f t="shared" si="113"/>
        <v>B</v>
      </c>
      <c r="HM21" s="10">
        <f t="shared" si="114"/>
        <v>3</v>
      </c>
      <c r="HN21" s="126" t="str">
        <f t="shared" si="115"/>
        <v>B</v>
      </c>
      <c r="HO21" s="10">
        <f t="shared" si="116"/>
        <v>3</v>
      </c>
      <c r="HP21" s="126" t="str">
        <f t="shared" si="117"/>
        <v>C</v>
      </c>
      <c r="HQ21" s="10">
        <f t="shared" si="118"/>
        <v>2</v>
      </c>
      <c r="HR21" s="126" t="str">
        <f t="shared" si="119"/>
        <v>X</v>
      </c>
      <c r="HS21" s="10">
        <f t="shared" si="120"/>
        <v>0</v>
      </c>
      <c r="HT21" s="72">
        <f t="shared" si="9"/>
        <v>2.5</v>
      </c>
      <c r="HU21" s="72">
        <f t="shared" si="10"/>
        <v>2.7</v>
      </c>
      <c r="HV21" s="72">
        <f t="shared" si="11"/>
        <v>2.2799999999999998</v>
      </c>
      <c r="HW21" s="72">
        <f t="shared" si="12"/>
        <v>2.54</v>
      </c>
      <c r="HX21" s="72">
        <f t="shared" si="121"/>
        <v>2.5299999999999998</v>
      </c>
      <c r="HY21" s="72">
        <f t="shared" si="122"/>
        <v>2.6</v>
      </c>
      <c r="HZ21" s="73">
        <f t="shared" si="123"/>
        <v>90</v>
      </c>
      <c r="IA21" s="72">
        <f t="shared" si="124"/>
        <v>2.52</v>
      </c>
      <c r="IB21" s="4" t="str">
        <f t="shared" si="13"/>
        <v>Kh¸</v>
      </c>
      <c r="IC21" s="540">
        <f t="shared" si="125"/>
        <v>2.52</v>
      </c>
      <c r="IE21" s="5"/>
      <c r="IJ21" s="3">
        <v>7</v>
      </c>
      <c r="IK21" s="3">
        <v>6.5</v>
      </c>
      <c r="IM21" s="3">
        <v>8</v>
      </c>
      <c r="IN21" s="3">
        <v>5</v>
      </c>
      <c r="IQ21" s="94"/>
      <c r="IR21" s="94"/>
    </row>
    <row r="22" spans="1:253" ht="24" customHeight="1" x14ac:dyDescent="0.25">
      <c r="A22" s="12">
        <v>16</v>
      </c>
      <c r="B22" s="20" t="s">
        <v>48</v>
      </c>
      <c r="C22" s="61" t="s">
        <v>47</v>
      </c>
      <c r="D22" s="18">
        <v>35784</v>
      </c>
      <c r="E22" s="23">
        <v>7.5</v>
      </c>
      <c r="F22" s="194">
        <v>8</v>
      </c>
      <c r="G22" s="25">
        <v>5</v>
      </c>
      <c r="H22" s="7">
        <f t="shared" si="0"/>
        <v>5.8</v>
      </c>
      <c r="I22" s="23">
        <v>8</v>
      </c>
      <c r="J22" s="194">
        <v>8</v>
      </c>
      <c r="K22" s="25">
        <v>7</v>
      </c>
      <c r="L22" s="7">
        <f t="shared" si="1"/>
        <v>7.3</v>
      </c>
      <c r="M22" s="23">
        <v>7.5</v>
      </c>
      <c r="N22" s="194">
        <v>8</v>
      </c>
      <c r="O22" s="101">
        <v>6</v>
      </c>
      <c r="P22" s="7">
        <f t="shared" si="2"/>
        <v>6.5</v>
      </c>
      <c r="Q22" s="23">
        <v>6.5</v>
      </c>
      <c r="R22" s="194">
        <v>8</v>
      </c>
      <c r="S22" s="25">
        <v>6</v>
      </c>
      <c r="T22" s="7">
        <f t="shared" si="3"/>
        <v>6.3</v>
      </c>
      <c r="U22" s="23">
        <v>6.7</v>
      </c>
      <c r="V22" s="194">
        <v>9</v>
      </c>
      <c r="W22" s="25">
        <v>5</v>
      </c>
      <c r="X22" s="7">
        <f t="shared" si="14"/>
        <v>5.7</v>
      </c>
      <c r="Y22" s="23">
        <v>6.3</v>
      </c>
      <c r="Z22" s="194">
        <v>8</v>
      </c>
      <c r="AA22" s="25">
        <v>7</v>
      </c>
      <c r="AB22" s="7">
        <f t="shared" si="15"/>
        <v>7</v>
      </c>
      <c r="AC22" s="23">
        <v>7</v>
      </c>
      <c r="AD22" s="194">
        <v>7</v>
      </c>
      <c r="AE22" s="101">
        <v>5</v>
      </c>
      <c r="AF22" s="7">
        <f t="shared" si="16"/>
        <v>5.6</v>
      </c>
      <c r="AG22" s="23">
        <v>7</v>
      </c>
      <c r="AH22" s="194">
        <v>8</v>
      </c>
      <c r="AI22" s="25">
        <f t="shared" si="17"/>
        <v>5.8</v>
      </c>
      <c r="AJ22" s="7">
        <f t="shared" si="18"/>
        <v>6.3</v>
      </c>
      <c r="AK22" s="23">
        <v>6.7</v>
      </c>
      <c r="AL22" s="194">
        <v>8</v>
      </c>
      <c r="AM22" s="101">
        <v>7.5</v>
      </c>
      <c r="AN22" s="7">
        <f t="shared" si="19"/>
        <v>7.4</v>
      </c>
      <c r="AO22" s="23">
        <v>6.5</v>
      </c>
      <c r="AP22" s="194">
        <v>7</v>
      </c>
      <c r="AQ22" s="25">
        <v>5</v>
      </c>
      <c r="AR22" s="7">
        <f t="shared" si="20"/>
        <v>5.5</v>
      </c>
      <c r="AS22" s="23">
        <v>5.5</v>
      </c>
      <c r="AT22" s="194">
        <v>8</v>
      </c>
      <c r="AU22" s="101">
        <v>6.5</v>
      </c>
      <c r="AV22" s="7">
        <f t="shared" si="21"/>
        <v>6.5</v>
      </c>
      <c r="AW22" s="23">
        <v>6.7</v>
      </c>
      <c r="AX22" s="194">
        <v>8</v>
      </c>
      <c r="AY22" s="25">
        <v>8</v>
      </c>
      <c r="AZ22" s="7">
        <f t="shared" si="22"/>
        <v>7.7</v>
      </c>
      <c r="BA22" s="23">
        <v>7.5</v>
      </c>
      <c r="BB22" s="194">
        <v>8</v>
      </c>
      <c r="BC22" s="25">
        <v>5</v>
      </c>
      <c r="BD22" s="7">
        <f t="shared" si="23"/>
        <v>5.8</v>
      </c>
      <c r="BE22" s="23">
        <v>6</v>
      </c>
      <c r="BF22" s="194">
        <v>8</v>
      </c>
      <c r="BG22" s="74">
        <v>7.5</v>
      </c>
      <c r="BH22" s="7">
        <f t="shared" si="24"/>
        <v>7.3</v>
      </c>
      <c r="BI22" s="23">
        <v>7</v>
      </c>
      <c r="BJ22" s="194">
        <v>8</v>
      </c>
      <c r="BK22" s="74">
        <v>6</v>
      </c>
      <c r="BL22" s="7">
        <f t="shared" si="25"/>
        <v>6.4</v>
      </c>
      <c r="BM22" s="23">
        <v>6</v>
      </c>
      <c r="BN22" s="194">
        <v>7</v>
      </c>
      <c r="BO22" s="25">
        <f t="shared" si="26"/>
        <v>5.5</v>
      </c>
      <c r="BP22" s="7">
        <f t="shared" si="27"/>
        <v>5.8</v>
      </c>
      <c r="BQ22" s="23">
        <v>7.7</v>
      </c>
      <c r="BR22" s="194">
        <v>9</v>
      </c>
      <c r="BS22" s="25">
        <v>5.5</v>
      </c>
      <c r="BT22" s="7">
        <f t="shared" si="28"/>
        <v>6.3</v>
      </c>
      <c r="BU22" s="23">
        <v>5</v>
      </c>
      <c r="BV22" s="194">
        <v>5</v>
      </c>
      <c r="BW22" s="101">
        <v>7.5</v>
      </c>
      <c r="BX22" s="7">
        <f t="shared" si="29"/>
        <v>6.8</v>
      </c>
      <c r="BY22" s="23">
        <v>5</v>
      </c>
      <c r="BZ22" s="194">
        <v>8</v>
      </c>
      <c r="CA22" s="74">
        <v>5</v>
      </c>
      <c r="CB22" s="7">
        <f t="shared" si="30"/>
        <v>5.3</v>
      </c>
      <c r="CC22" s="23">
        <v>7.5</v>
      </c>
      <c r="CD22" s="194">
        <v>7</v>
      </c>
      <c r="CE22" s="25">
        <v>5</v>
      </c>
      <c r="CF22" s="7">
        <f t="shared" si="31"/>
        <v>5.7</v>
      </c>
      <c r="CG22" s="23">
        <v>5.8</v>
      </c>
      <c r="CH22" s="194">
        <v>6</v>
      </c>
      <c r="CI22" s="265">
        <v>5.5</v>
      </c>
      <c r="CJ22" s="7">
        <f t="shared" si="32"/>
        <v>5.6</v>
      </c>
      <c r="CK22" s="23">
        <v>6.7</v>
      </c>
      <c r="CL22" s="194">
        <v>8</v>
      </c>
      <c r="CM22" s="25">
        <v>5</v>
      </c>
      <c r="CN22" s="7">
        <f t="shared" si="33"/>
        <v>5.6</v>
      </c>
      <c r="CO22" s="23">
        <v>6.3</v>
      </c>
      <c r="CP22" s="194">
        <v>7</v>
      </c>
      <c r="CQ22" s="265">
        <v>6</v>
      </c>
      <c r="CR22" s="7">
        <f t="shared" si="34"/>
        <v>6.2</v>
      </c>
      <c r="CS22" s="23">
        <v>6.7</v>
      </c>
      <c r="CT22" s="194">
        <v>7</v>
      </c>
      <c r="CU22" s="264">
        <v>7.5</v>
      </c>
      <c r="CV22" s="7">
        <f t="shared" si="35"/>
        <v>7.3</v>
      </c>
      <c r="CW22" s="23">
        <v>5.7</v>
      </c>
      <c r="CX22" s="194">
        <v>10</v>
      </c>
      <c r="CY22" s="25">
        <v>7</v>
      </c>
      <c r="CZ22" s="7">
        <f t="shared" si="36"/>
        <v>7</v>
      </c>
      <c r="DA22" s="23">
        <v>5.2</v>
      </c>
      <c r="DB22" s="194">
        <v>7</v>
      </c>
      <c r="DC22" s="25">
        <v>6</v>
      </c>
      <c r="DD22" s="7">
        <f t="shared" si="37"/>
        <v>5.9</v>
      </c>
      <c r="DE22" s="23">
        <v>8</v>
      </c>
      <c r="DF22" s="194">
        <v>9</v>
      </c>
      <c r="DG22" s="25">
        <v>7.5</v>
      </c>
      <c r="DH22" s="7">
        <f t="shared" si="38"/>
        <v>7.8</v>
      </c>
      <c r="DI22" s="23">
        <v>7</v>
      </c>
      <c r="DJ22" s="194">
        <v>9</v>
      </c>
      <c r="DK22" s="25">
        <f t="shared" si="39"/>
        <v>6.8</v>
      </c>
      <c r="DL22" s="7">
        <f t="shared" si="40"/>
        <v>7.1</v>
      </c>
      <c r="DM22" s="23">
        <v>7.3</v>
      </c>
      <c r="DN22" s="194">
        <v>8</v>
      </c>
      <c r="DO22" s="25">
        <v>6</v>
      </c>
      <c r="DP22" s="7">
        <f t="shared" si="41"/>
        <v>6.5</v>
      </c>
      <c r="DQ22" s="23">
        <v>6</v>
      </c>
      <c r="DR22" s="194">
        <v>6</v>
      </c>
      <c r="DS22" s="25">
        <v>6</v>
      </c>
      <c r="DT22" s="7">
        <f t="shared" si="42"/>
        <v>6</v>
      </c>
      <c r="DU22" s="23">
        <v>5</v>
      </c>
      <c r="DV22" s="194">
        <v>6</v>
      </c>
      <c r="DW22" s="25">
        <v>4</v>
      </c>
      <c r="DX22" s="7">
        <f t="shared" si="43"/>
        <v>4.4000000000000004</v>
      </c>
      <c r="DY22" s="23">
        <v>7</v>
      </c>
      <c r="DZ22" s="194">
        <v>8</v>
      </c>
      <c r="EA22" s="25">
        <v>7.5</v>
      </c>
      <c r="EB22" s="7">
        <f t="shared" si="44"/>
        <v>7.5</v>
      </c>
      <c r="EC22" s="23">
        <v>6.3</v>
      </c>
      <c r="ED22" s="194">
        <v>7</v>
      </c>
      <c r="EE22" s="264">
        <v>6</v>
      </c>
      <c r="EF22" s="7">
        <f t="shared" si="45"/>
        <v>6.2</v>
      </c>
      <c r="EG22" s="23">
        <v>8</v>
      </c>
      <c r="EH22" s="194">
        <v>9</v>
      </c>
      <c r="EI22" s="265">
        <v>6</v>
      </c>
      <c r="EJ22" s="7">
        <f t="shared" si="46"/>
        <v>6.7</v>
      </c>
      <c r="EK22" s="23">
        <v>8</v>
      </c>
      <c r="EL22" s="194">
        <v>10</v>
      </c>
      <c r="EM22" s="25">
        <v>7</v>
      </c>
      <c r="EN22" s="7">
        <f t="shared" si="47"/>
        <v>7.5</v>
      </c>
      <c r="EO22" s="23">
        <v>8.5</v>
      </c>
      <c r="EP22" s="194">
        <v>9</v>
      </c>
      <c r="EQ22" s="25">
        <v>5.5</v>
      </c>
      <c r="ER22" s="120">
        <f t="shared" si="48"/>
        <v>6.5</v>
      </c>
      <c r="ES22" s="120">
        <v>6.5</v>
      </c>
      <c r="ET22" s="7"/>
      <c r="EU22" s="8">
        <f t="shared" si="4"/>
        <v>6.07</v>
      </c>
      <c r="EV22" s="126" t="str">
        <f t="shared" si="49"/>
        <v>C</v>
      </c>
      <c r="EW22" s="10">
        <f t="shared" si="126"/>
        <v>2</v>
      </c>
      <c r="EX22" s="126" t="str">
        <f t="shared" si="50"/>
        <v>B</v>
      </c>
      <c r="EY22" s="10">
        <f t="shared" si="127"/>
        <v>3</v>
      </c>
      <c r="EZ22" s="126" t="str">
        <f t="shared" si="51"/>
        <v>C</v>
      </c>
      <c r="FA22" s="10">
        <f t="shared" si="128"/>
        <v>2</v>
      </c>
      <c r="FB22" s="126" t="str">
        <f t="shared" si="52"/>
        <v>C</v>
      </c>
      <c r="FC22" s="10">
        <f t="shared" si="8"/>
        <v>2</v>
      </c>
      <c r="FD22" s="218" t="str">
        <f t="shared" si="53"/>
        <v>C</v>
      </c>
      <c r="FE22" s="217">
        <f t="shared" si="54"/>
        <v>2</v>
      </c>
      <c r="FF22" s="218" t="str">
        <f t="shared" si="55"/>
        <v>B</v>
      </c>
      <c r="FG22" s="217">
        <f t="shared" si="56"/>
        <v>3</v>
      </c>
      <c r="FH22" s="218" t="str">
        <f t="shared" si="57"/>
        <v>C</v>
      </c>
      <c r="FI22" s="217">
        <f t="shared" si="58"/>
        <v>2</v>
      </c>
      <c r="FJ22" s="218" t="str">
        <f t="shared" si="59"/>
        <v>C</v>
      </c>
      <c r="FK22" s="217">
        <f t="shared" si="60"/>
        <v>2</v>
      </c>
      <c r="FL22" s="218" t="str">
        <f t="shared" si="61"/>
        <v>B</v>
      </c>
      <c r="FM22" s="217">
        <f t="shared" si="62"/>
        <v>3</v>
      </c>
      <c r="FN22" s="218" t="str">
        <f t="shared" si="63"/>
        <v>C</v>
      </c>
      <c r="FO22" s="217">
        <f t="shared" si="64"/>
        <v>2</v>
      </c>
      <c r="FP22" s="218" t="str">
        <f t="shared" si="65"/>
        <v>C</v>
      </c>
      <c r="FQ22" s="217">
        <f t="shared" si="66"/>
        <v>2</v>
      </c>
      <c r="FR22" s="218" t="str">
        <f t="shared" si="67"/>
        <v>B</v>
      </c>
      <c r="FS22" s="217">
        <f t="shared" si="68"/>
        <v>3</v>
      </c>
      <c r="FT22" s="126" t="str">
        <f t="shared" si="69"/>
        <v>C</v>
      </c>
      <c r="FU22" s="10">
        <f t="shared" si="70"/>
        <v>2</v>
      </c>
      <c r="FV22" s="126" t="str">
        <f t="shared" si="71"/>
        <v>B</v>
      </c>
      <c r="FW22" s="10">
        <f t="shared" si="72"/>
        <v>3</v>
      </c>
      <c r="FX22" s="126" t="str">
        <f t="shared" si="73"/>
        <v>C</v>
      </c>
      <c r="FY22" s="10">
        <f t="shared" si="74"/>
        <v>2</v>
      </c>
      <c r="FZ22" s="126" t="str">
        <f t="shared" si="75"/>
        <v>C</v>
      </c>
      <c r="GA22" s="10">
        <f t="shared" si="76"/>
        <v>2</v>
      </c>
      <c r="GB22" s="126" t="str">
        <f t="shared" si="77"/>
        <v>C</v>
      </c>
      <c r="GC22" s="10">
        <f t="shared" si="78"/>
        <v>2</v>
      </c>
      <c r="GD22" s="126" t="str">
        <f t="shared" si="79"/>
        <v>C</v>
      </c>
      <c r="GE22" s="10">
        <f t="shared" si="80"/>
        <v>2</v>
      </c>
      <c r="GF22" s="126" t="str">
        <f t="shared" si="81"/>
        <v>D</v>
      </c>
      <c r="GG22" s="10">
        <f t="shared" si="82"/>
        <v>1</v>
      </c>
      <c r="GH22" s="218" t="str">
        <f t="shared" si="83"/>
        <v>C</v>
      </c>
      <c r="GI22" s="217">
        <f t="shared" si="84"/>
        <v>2</v>
      </c>
      <c r="GJ22" s="218" t="str">
        <f t="shared" si="85"/>
        <v>C</v>
      </c>
      <c r="GK22" s="217">
        <f t="shared" si="86"/>
        <v>2</v>
      </c>
      <c r="GL22" s="218" t="str">
        <f t="shared" si="87"/>
        <v>C</v>
      </c>
      <c r="GM22" s="217">
        <f t="shared" si="88"/>
        <v>2</v>
      </c>
      <c r="GN22" s="218" t="str">
        <f t="shared" si="89"/>
        <v>C</v>
      </c>
      <c r="GO22" s="217">
        <f t="shared" si="90"/>
        <v>2</v>
      </c>
      <c r="GP22" s="218" t="str">
        <f t="shared" si="91"/>
        <v>B</v>
      </c>
      <c r="GQ22" s="217">
        <f t="shared" si="92"/>
        <v>3</v>
      </c>
      <c r="GR22" s="218" t="str">
        <f t="shared" si="93"/>
        <v>B</v>
      </c>
      <c r="GS22" s="217">
        <f t="shared" si="94"/>
        <v>3</v>
      </c>
      <c r="GT22" s="218" t="str">
        <f t="shared" si="95"/>
        <v>C</v>
      </c>
      <c r="GU22" s="217">
        <f t="shared" si="96"/>
        <v>2</v>
      </c>
      <c r="GV22" s="218" t="str">
        <f t="shared" si="97"/>
        <v>B</v>
      </c>
      <c r="GW22" s="217">
        <f t="shared" si="98"/>
        <v>3</v>
      </c>
      <c r="GX22" s="218" t="str">
        <f t="shared" si="99"/>
        <v>B</v>
      </c>
      <c r="GY22" s="217">
        <f t="shared" si="100"/>
        <v>3</v>
      </c>
      <c r="GZ22" s="126" t="str">
        <f t="shared" si="101"/>
        <v>C</v>
      </c>
      <c r="HA22" s="10">
        <f t="shared" si="102"/>
        <v>2</v>
      </c>
      <c r="HB22" s="126" t="str">
        <f t="shared" si="103"/>
        <v>C</v>
      </c>
      <c r="HC22" s="10">
        <f t="shared" si="104"/>
        <v>2</v>
      </c>
      <c r="HD22" s="126" t="str">
        <f t="shared" si="105"/>
        <v>D</v>
      </c>
      <c r="HE22" s="10">
        <f t="shared" si="106"/>
        <v>1</v>
      </c>
      <c r="HF22" s="126" t="str">
        <f t="shared" si="107"/>
        <v>B</v>
      </c>
      <c r="HG22" s="10">
        <f t="shared" si="108"/>
        <v>3</v>
      </c>
      <c r="HH22" s="126" t="str">
        <f t="shared" si="109"/>
        <v>C</v>
      </c>
      <c r="HI22" s="10">
        <f t="shared" si="110"/>
        <v>2</v>
      </c>
      <c r="HJ22" s="126" t="str">
        <f t="shared" si="111"/>
        <v>C</v>
      </c>
      <c r="HK22" s="10">
        <f t="shared" si="112"/>
        <v>2</v>
      </c>
      <c r="HL22" s="126" t="str">
        <f t="shared" si="113"/>
        <v>B</v>
      </c>
      <c r="HM22" s="10">
        <f t="shared" si="114"/>
        <v>3</v>
      </c>
      <c r="HN22" s="126" t="str">
        <f t="shared" si="115"/>
        <v>C</v>
      </c>
      <c r="HO22" s="10">
        <f t="shared" si="116"/>
        <v>2</v>
      </c>
      <c r="HP22" s="126" t="str">
        <f t="shared" si="117"/>
        <v>C</v>
      </c>
      <c r="HQ22" s="10">
        <f t="shared" si="118"/>
        <v>2</v>
      </c>
      <c r="HR22" s="126" t="str">
        <f t="shared" si="119"/>
        <v>X</v>
      </c>
      <c r="HS22" s="10">
        <f t="shared" si="120"/>
        <v>0</v>
      </c>
      <c r="HT22" s="72">
        <f t="shared" si="9"/>
        <v>2.25</v>
      </c>
      <c r="HU22" s="72">
        <f t="shared" si="10"/>
        <v>2.25</v>
      </c>
      <c r="HV22" s="72">
        <f t="shared" si="11"/>
        <v>2</v>
      </c>
      <c r="HW22" s="72">
        <f t="shared" si="12"/>
        <v>2.46</v>
      </c>
      <c r="HX22" s="72">
        <f t="shared" si="121"/>
        <v>2</v>
      </c>
      <c r="HY22" s="72">
        <f t="shared" si="122"/>
        <v>2</v>
      </c>
      <c r="HZ22" s="73">
        <f t="shared" si="123"/>
        <v>90</v>
      </c>
      <c r="IA22" s="72">
        <f t="shared" si="124"/>
        <v>2.2000000000000002</v>
      </c>
      <c r="IB22" s="4" t="str">
        <f t="shared" si="13"/>
        <v>Trung b×nh</v>
      </c>
      <c r="IC22" s="540">
        <f t="shared" si="125"/>
        <v>2.2000000000000002</v>
      </c>
      <c r="IE22" s="5"/>
      <c r="IJ22" s="3">
        <v>5</v>
      </c>
      <c r="IK22" s="3">
        <v>6.5</v>
      </c>
      <c r="IM22" s="3">
        <v>7</v>
      </c>
      <c r="IN22" s="3">
        <v>4</v>
      </c>
      <c r="IQ22" s="3">
        <v>7</v>
      </c>
      <c r="IR22" s="3">
        <v>5</v>
      </c>
      <c r="IS22" s="3">
        <v>7</v>
      </c>
    </row>
    <row r="23" spans="1:253" ht="24" customHeight="1" x14ac:dyDescent="0.25">
      <c r="A23" s="6">
        <v>17</v>
      </c>
      <c r="B23" s="54" t="s">
        <v>49</v>
      </c>
      <c r="C23" s="59" t="s">
        <v>47</v>
      </c>
      <c r="D23" s="18">
        <v>35684</v>
      </c>
      <c r="E23" s="23">
        <v>7.5</v>
      </c>
      <c r="F23" s="194">
        <v>8</v>
      </c>
      <c r="G23" s="25">
        <v>7</v>
      </c>
      <c r="H23" s="7">
        <f t="shared" si="0"/>
        <v>7.2</v>
      </c>
      <c r="I23" s="23">
        <v>6.5</v>
      </c>
      <c r="J23" s="194">
        <v>8</v>
      </c>
      <c r="K23" s="25">
        <v>7</v>
      </c>
      <c r="L23" s="7">
        <f t="shared" si="1"/>
        <v>7</v>
      </c>
      <c r="M23" s="23">
        <v>7.5</v>
      </c>
      <c r="N23" s="194">
        <v>8</v>
      </c>
      <c r="O23" s="74">
        <v>6</v>
      </c>
      <c r="P23" s="7">
        <f t="shared" si="2"/>
        <v>6.5</v>
      </c>
      <c r="Q23" s="23">
        <v>7</v>
      </c>
      <c r="R23" s="194">
        <v>8</v>
      </c>
      <c r="S23" s="25">
        <v>7.5</v>
      </c>
      <c r="T23" s="7">
        <f t="shared" si="3"/>
        <v>7.5</v>
      </c>
      <c r="U23" s="23">
        <v>7</v>
      </c>
      <c r="V23" s="194">
        <v>8</v>
      </c>
      <c r="W23" s="101">
        <v>7</v>
      </c>
      <c r="X23" s="7">
        <f t="shared" si="14"/>
        <v>7.1</v>
      </c>
      <c r="Y23" s="23">
        <v>6.3</v>
      </c>
      <c r="Z23" s="194">
        <v>9</v>
      </c>
      <c r="AA23" s="74">
        <v>5</v>
      </c>
      <c r="AB23" s="7">
        <f t="shared" si="15"/>
        <v>5.7</v>
      </c>
      <c r="AC23" s="23">
        <v>7</v>
      </c>
      <c r="AD23" s="194">
        <v>7</v>
      </c>
      <c r="AE23" s="101">
        <v>6</v>
      </c>
      <c r="AF23" s="7">
        <f t="shared" si="16"/>
        <v>6.3</v>
      </c>
      <c r="AG23" s="23">
        <v>7</v>
      </c>
      <c r="AH23" s="194">
        <v>8</v>
      </c>
      <c r="AI23" s="25">
        <f t="shared" si="17"/>
        <v>6</v>
      </c>
      <c r="AJ23" s="7">
        <f t="shared" si="18"/>
        <v>6.4</v>
      </c>
      <c r="AK23" s="23">
        <v>6.7</v>
      </c>
      <c r="AL23" s="194">
        <v>8</v>
      </c>
      <c r="AM23" s="25">
        <v>5.5</v>
      </c>
      <c r="AN23" s="7">
        <f t="shared" si="19"/>
        <v>6</v>
      </c>
      <c r="AO23" s="23">
        <v>6.3</v>
      </c>
      <c r="AP23" s="194">
        <v>7.5</v>
      </c>
      <c r="AQ23" s="25">
        <v>6</v>
      </c>
      <c r="AR23" s="7">
        <f t="shared" si="20"/>
        <v>6.2</v>
      </c>
      <c r="AS23" s="23">
        <v>6.8</v>
      </c>
      <c r="AT23" s="194">
        <v>8</v>
      </c>
      <c r="AU23" s="25">
        <v>6.5</v>
      </c>
      <c r="AV23" s="7">
        <f t="shared" si="21"/>
        <v>6.7</v>
      </c>
      <c r="AW23" s="23">
        <v>7.3</v>
      </c>
      <c r="AX23" s="194">
        <v>8</v>
      </c>
      <c r="AY23" s="25">
        <v>8</v>
      </c>
      <c r="AZ23" s="7">
        <f t="shared" si="22"/>
        <v>7.9</v>
      </c>
      <c r="BA23" s="23">
        <v>7</v>
      </c>
      <c r="BB23" s="194">
        <v>8</v>
      </c>
      <c r="BC23" s="101">
        <v>6</v>
      </c>
      <c r="BD23" s="7">
        <f t="shared" si="23"/>
        <v>6.4</v>
      </c>
      <c r="BE23" s="23">
        <v>6</v>
      </c>
      <c r="BF23" s="194">
        <v>8</v>
      </c>
      <c r="BG23" s="25">
        <v>5</v>
      </c>
      <c r="BH23" s="7">
        <f t="shared" si="24"/>
        <v>5.5</v>
      </c>
      <c r="BI23" s="23">
        <v>7</v>
      </c>
      <c r="BJ23" s="194">
        <v>8</v>
      </c>
      <c r="BK23" s="101">
        <v>6</v>
      </c>
      <c r="BL23" s="7">
        <f t="shared" si="25"/>
        <v>6.4</v>
      </c>
      <c r="BM23" s="23">
        <v>7</v>
      </c>
      <c r="BN23" s="194">
        <v>8</v>
      </c>
      <c r="BO23" s="25">
        <f t="shared" si="26"/>
        <v>5.5</v>
      </c>
      <c r="BP23" s="7">
        <f t="shared" si="27"/>
        <v>6.1</v>
      </c>
      <c r="BQ23" s="23">
        <v>6.7</v>
      </c>
      <c r="BR23" s="194">
        <v>8</v>
      </c>
      <c r="BS23" s="25">
        <v>7.5</v>
      </c>
      <c r="BT23" s="7">
        <f t="shared" si="28"/>
        <v>7.4</v>
      </c>
      <c r="BU23" s="23">
        <v>6</v>
      </c>
      <c r="BV23" s="194">
        <v>7</v>
      </c>
      <c r="BW23" s="25">
        <v>7</v>
      </c>
      <c r="BX23" s="7">
        <f t="shared" si="29"/>
        <v>6.8</v>
      </c>
      <c r="BY23" s="23">
        <v>5</v>
      </c>
      <c r="BZ23" s="194">
        <v>8</v>
      </c>
      <c r="CA23" s="74">
        <v>5</v>
      </c>
      <c r="CB23" s="7">
        <f t="shared" si="30"/>
        <v>5.3</v>
      </c>
      <c r="CC23" s="23">
        <v>8</v>
      </c>
      <c r="CD23" s="194">
        <v>8</v>
      </c>
      <c r="CE23" s="25">
        <v>6.5</v>
      </c>
      <c r="CF23" s="7">
        <f t="shared" si="31"/>
        <v>7</v>
      </c>
      <c r="CG23" s="23">
        <v>7</v>
      </c>
      <c r="CH23" s="194">
        <v>8</v>
      </c>
      <c r="CI23" s="25">
        <v>6</v>
      </c>
      <c r="CJ23" s="7">
        <f t="shared" si="32"/>
        <v>6.4</v>
      </c>
      <c r="CK23" s="23">
        <v>9.3000000000000007</v>
      </c>
      <c r="CL23" s="194">
        <v>10</v>
      </c>
      <c r="CM23" s="25">
        <v>4</v>
      </c>
      <c r="CN23" s="7">
        <f t="shared" si="33"/>
        <v>5.7</v>
      </c>
      <c r="CO23" s="23">
        <v>5.3</v>
      </c>
      <c r="CP23" s="194">
        <v>7</v>
      </c>
      <c r="CQ23" s="25">
        <v>8</v>
      </c>
      <c r="CR23" s="7">
        <f t="shared" si="34"/>
        <v>7.4</v>
      </c>
      <c r="CS23" s="23">
        <v>7.3</v>
      </c>
      <c r="CT23" s="194">
        <v>8</v>
      </c>
      <c r="CU23" s="265">
        <v>7</v>
      </c>
      <c r="CV23" s="7">
        <f t="shared" si="35"/>
        <v>7.2</v>
      </c>
      <c r="CW23" s="23">
        <v>5.7</v>
      </c>
      <c r="CX23" s="194">
        <v>10</v>
      </c>
      <c r="CY23" s="25">
        <v>8</v>
      </c>
      <c r="CZ23" s="7">
        <f t="shared" si="36"/>
        <v>7.7</v>
      </c>
      <c r="DA23" s="23">
        <v>7.2</v>
      </c>
      <c r="DB23" s="194">
        <v>8</v>
      </c>
      <c r="DC23" s="25">
        <v>6</v>
      </c>
      <c r="DD23" s="7">
        <f t="shared" si="37"/>
        <v>6.4</v>
      </c>
      <c r="DE23" s="23">
        <v>7.5</v>
      </c>
      <c r="DF23" s="194">
        <v>9</v>
      </c>
      <c r="DG23" s="25">
        <v>8</v>
      </c>
      <c r="DH23" s="7">
        <f t="shared" si="38"/>
        <v>8</v>
      </c>
      <c r="DI23" s="23">
        <v>6</v>
      </c>
      <c r="DJ23" s="194">
        <v>8</v>
      </c>
      <c r="DK23" s="25">
        <f t="shared" si="39"/>
        <v>7.2</v>
      </c>
      <c r="DL23" s="7">
        <f t="shared" si="40"/>
        <v>7</v>
      </c>
      <c r="DM23" s="23">
        <v>7.3</v>
      </c>
      <c r="DN23" s="194">
        <v>8</v>
      </c>
      <c r="DO23" s="25">
        <v>7</v>
      </c>
      <c r="DP23" s="7">
        <f t="shared" si="41"/>
        <v>7.2</v>
      </c>
      <c r="DQ23" s="23">
        <v>7</v>
      </c>
      <c r="DR23" s="194">
        <v>8</v>
      </c>
      <c r="DS23" s="265">
        <v>6.5</v>
      </c>
      <c r="DT23" s="7">
        <f t="shared" si="42"/>
        <v>6.8</v>
      </c>
      <c r="DU23" s="23">
        <v>7.2</v>
      </c>
      <c r="DV23" s="194">
        <v>8</v>
      </c>
      <c r="DW23" s="25">
        <v>5.5</v>
      </c>
      <c r="DX23" s="7">
        <f t="shared" si="43"/>
        <v>6.1</v>
      </c>
      <c r="DY23" s="23">
        <v>7</v>
      </c>
      <c r="DZ23" s="194">
        <v>8</v>
      </c>
      <c r="EA23" s="25">
        <v>5.5</v>
      </c>
      <c r="EB23" s="7">
        <f t="shared" si="44"/>
        <v>6.1</v>
      </c>
      <c r="EC23" s="23">
        <v>6</v>
      </c>
      <c r="ED23" s="194">
        <v>7</v>
      </c>
      <c r="EE23" s="264">
        <v>7</v>
      </c>
      <c r="EF23" s="7">
        <f t="shared" si="45"/>
        <v>6.8</v>
      </c>
      <c r="EG23" s="23">
        <v>7.7</v>
      </c>
      <c r="EH23" s="194">
        <v>8</v>
      </c>
      <c r="EI23" s="25">
        <v>6</v>
      </c>
      <c r="EJ23" s="7">
        <f t="shared" si="46"/>
        <v>6.5</v>
      </c>
      <c r="EK23" s="23">
        <v>8</v>
      </c>
      <c r="EL23" s="194">
        <v>10</v>
      </c>
      <c r="EM23" s="25">
        <v>7</v>
      </c>
      <c r="EN23" s="7">
        <f t="shared" si="47"/>
        <v>7.5</v>
      </c>
      <c r="EO23" s="23">
        <v>9</v>
      </c>
      <c r="EP23" s="194">
        <v>10</v>
      </c>
      <c r="EQ23" s="25">
        <v>5</v>
      </c>
      <c r="ER23" s="120">
        <f t="shared" si="48"/>
        <v>6.3</v>
      </c>
      <c r="ES23" s="120">
        <v>7</v>
      </c>
      <c r="ET23" s="7"/>
      <c r="EU23" s="8">
        <f t="shared" si="4"/>
        <v>6.33</v>
      </c>
      <c r="EV23" s="126" t="str">
        <f t="shared" si="49"/>
        <v>B</v>
      </c>
      <c r="EW23" s="10">
        <f t="shared" si="126"/>
        <v>3</v>
      </c>
      <c r="EX23" s="126" t="str">
        <f t="shared" si="50"/>
        <v>B</v>
      </c>
      <c r="EY23" s="10">
        <f t="shared" si="127"/>
        <v>3</v>
      </c>
      <c r="EZ23" s="126" t="str">
        <f t="shared" si="51"/>
        <v>C</v>
      </c>
      <c r="FA23" s="10">
        <f t="shared" si="128"/>
        <v>2</v>
      </c>
      <c r="FB23" s="126" t="str">
        <f t="shared" si="52"/>
        <v>B</v>
      </c>
      <c r="FC23" s="10">
        <f t="shared" si="8"/>
        <v>3</v>
      </c>
      <c r="FD23" s="218" t="str">
        <f t="shared" si="53"/>
        <v>B</v>
      </c>
      <c r="FE23" s="217">
        <f t="shared" si="54"/>
        <v>3</v>
      </c>
      <c r="FF23" s="218" t="str">
        <f t="shared" si="55"/>
        <v>C</v>
      </c>
      <c r="FG23" s="217">
        <f t="shared" si="56"/>
        <v>2</v>
      </c>
      <c r="FH23" s="218" t="str">
        <f t="shared" si="57"/>
        <v>C</v>
      </c>
      <c r="FI23" s="217">
        <f t="shared" si="58"/>
        <v>2</v>
      </c>
      <c r="FJ23" s="218" t="str">
        <f t="shared" si="59"/>
        <v>C</v>
      </c>
      <c r="FK23" s="217">
        <f t="shared" si="60"/>
        <v>2</v>
      </c>
      <c r="FL23" s="218" t="str">
        <f t="shared" si="61"/>
        <v>C</v>
      </c>
      <c r="FM23" s="217">
        <f t="shared" si="62"/>
        <v>2</v>
      </c>
      <c r="FN23" s="218" t="str">
        <f t="shared" si="63"/>
        <v>C</v>
      </c>
      <c r="FO23" s="217">
        <f t="shared" si="64"/>
        <v>2</v>
      </c>
      <c r="FP23" s="218" t="str">
        <f t="shared" si="65"/>
        <v>C</v>
      </c>
      <c r="FQ23" s="217">
        <f t="shared" si="66"/>
        <v>2</v>
      </c>
      <c r="FR23" s="218" t="str">
        <f t="shared" si="67"/>
        <v>B</v>
      </c>
      <c r="FS23" s="217">
        <f t="shared" si="68"/>
        <v>3</v>
      </c>
      <c r="FT23" s="126" t="str">
        <f t="shared" si="69"/>
        <v>C</v>
      </c>
      <c r="FU23" s="10">
        <f t="shared" si="70"/>
        <v>2</v>
      </c>
      <c r="FV23" s="126" t="str">
        <f t="shared" si="71"/>
        <v>C</v>
      </c>
      <c r="FW23" s="10">
        <f t="shared" si="72"/>
        <v>2</v>
      </c>
      <c r="FX23" s="126" t="str">
        <f t="shared" si="73"/>
        <v>C</v>
      </c>
      <c r="FY23" s="10">
        <f t="shared" si="74"/>
        <v>2</v>
      </c>
      <c r="FZ23" s="126" t="str">
        <f t="shared" si="75"/>
        <v>C</v>
      </c>
      <c r="GA23" s="10">
        <f t="shared" si="76"/>
        <v>2</v>
      </c>
      <c r="GB23" s="126" t="str">
        <f t="shared" si="77"/>
        <v>B</v>
      </c>
      <c r="GC23" s="10">
        <f t="shared" si="78"/>
        <v>3</v>
      </c>
      <c r="GD23" s="126" t="str">
        <f t="shared" si="79"/>
        <v>C</v>
      </c>
      <c r="GE23" s="10">
        <f t="shared" si="80"/>
        <v>2</v>
      </c>
      <c r="GF23" s="126" t="str">
        <f t="shared" si="81"/>
        <v>D</v>
      </c>
      <c r="GG23" s="10">
        <f t="shared" si="82"/>
        <v>1</v>
      </c>
      <c r="GH23" s="218" t="str">
        <f t="shared" si="83"/>
        <v>B</v>
      </c>
      <c r="GI23" s="217">
        <f t="shared" si="84"/>
        <v>3</v>
      </c>
      <c r="GJ23" s="218" t="str">
        <f t="shared" si="85"/>
        <v>C</v>
      </c>
      <c r="GK23" s="217">
        <f t="shared" si="86"/>
        <v>2</v>
      </c>
      <c r="GL23" s="218" t="str">
        <f t="shared" si="87"/>
        <v>C</v>
      </c>
      <c r="GM23" s="217">
        <f t="shared" si="88"/>
        <v>2</v>
      </c>
      <c r="GN23" s="218" t="str">
        <f t="shared" si="89"/>
        <v>B</v>
      </c>
      <c r="GO23" s="217">
        <f t="shared" si="90"/>
        <v>3</v>
      </c>
      <c r="GP23" s="218" t="str">
        <f t="shared" si="91"/>
        <v>B</v>
      </c>
      <c r="GQ23" s="217">
        <f t="shared" si="92"/>
        <v>3</v>
      </c>
      <c r="GR23" s="218" t="str">
        <f t="shared" si="93"/>
        <v>B</v>
      </c>
      <c r="GS23" s="217">
        <f t="shared" si="94"/>
        <v>3</v>
      </c>
      <c r="GT23" s="218" t="str">
        <f t="shared" si="95"/>
        <v>C</v>
      </c>
      <c r="GU23" s="217">
        <f t="shared" si="96"/>
        <v>2</v>
      </c>
      <c r="GV23" s="218" t="str">
        <f t="shared" si="97"/>
        <v>B</v>
      </c>
      <c r="GW23" s="217">
        <f t="shared" si="98"/>
        <v>3</v>
      </c>
      <c r="GX23" s="218" t="str">
        <f t="shared" si="99"/>
        <v>B</v>
      </c>
      <c r="GY23" s="217">
        <f t="shared" si="100"/>
        <v>3</v>
      </c>
      <c r="GZ23" s="126" t="str">
        <f t="shared" si="101"/>
        <v>B</v>
      </c>
      <c r="HA23" s="10">
        <f t="shared" si="102"/>
        <v>3</v>
      </c>
      <c r="HB23" s="126" t="str">
        <f t="shared" si="103"/>
        <v>C</v>
      </c>
      <c r="HC23" s="10">
        <f t="shared" si="104"/>
        <v>2</v>
      </c>
      <c r="HD23" s="126" t="str">
        <f t="shared" si="105"/>
        <v>C</v>
      </c>
      <c r="HE23" s="10">
        <f t="shared" si="106"/>
        <v>2</v>
      </c>
      <c r="HF23" s="126" t="str">
        <f t="shared" si="107"/>
        <v>C</v>
      </c>
      <c r="HG23" s="10">
        <f t="shared" si="108"/>
        <v>2</v>
      </c>
      <c r="HH23" s="126" t="str">
        <f t="shared" si="109"/>
        <v>C</v>
      </c>
      <c r="HI23" s="10">
        <f t="shared" si="110"/>
        <v>2</v>
      </c>
      <c r="HJ23" s="126" t="str">
        <f t="shared" si="111"/>
        <v>C</v>
      </c>
      <c r="HK23" s="10">
        <f t="shared" si="112"/>
        <v>2</v>
      </c>
      <c r="HL23" s="126" t="str">
        <f t="shared" si="113"/>
        <v>B</v>
      </c>
      <c r="HM23" s="10">
        <f t="shared" si="114"/>
        <v>3</v>
      </c>
      <c r="HN23" s="126" t="str">
        <f t="shared" si="115"/>
        <v>C</v>
      </c>
      <c r="HO23" s="10">
        <f t="shared" si="116"/>
        <v>2</v>
      </c>
      <c r="HP23" s="126" t="str">
        <f t="shared" si="117"/>
        <v>B</v>
      </c>
      <c r="HQ23" s="10">
        <f t="shared" si="118"/>
        <v>3</v>
      </c>
      <c r="HR23" s="126" t="str">
        <f t="shared" si="119"/>
        <v>X</v>
      </c>
      <c r="HS23" s="10">
        <f t="shared" si="120"/>
        <v>0</v>
      </c>
      <c r="HT23" s="72">
        <f t="shared" si="9"/>
        <v>2.75</v>
      </c>
      <c r="HU23" s="72">
        <f t="shared" si="10"/>
        <v>2.15</v>
      </c>
      <c r="HV23" s="72">
        <f t="shared" si="11"/>
        <v>2</v>
      </c>
      <c r="HW23" s="72">
        <f t="shared" si="12"/>
        <v>2.67</v>
      </c>
      <c r="HX23" s="72">
        <f t="shared" si="121"/>
        <v>2.2000000000000002</v>
      </c>
      <c r="HY23" s="72">
        <f t="shared" si="122"/>
        <v>2.4</v>
      </c>
      <c r="HZ23" s="73">
        <f t="shared" si="123"/>
        <v>90</v>
      </c>
      <c r="IA23" s="72">
        <f t="shared" si="124"/>
        <v>2.33</v>
      </c>
      <c r="IB23" s="4" t="str">
        <f t="shared" si="13"/>
        <v>Trung b×nh</v>
      </c>
      <c r="IC23" s="540">
        <f t="shared" si="125"/>
        <v>2.33</v>
      </c>
      <c r="IE23" s="5"/>
      <c r="IF23" s="3">
        <f>8+20+18+24+15+5</f>
        <v>90</v>
      </c>
      <c r="IJ23" s="3">
        <v>6</v>
      </c>
      <c r="IK23" s="3">
        <v>6</v>
      </c>
      <c r="IM23" s="3">
        <v>7</v>
      </c>
      <c r="IN23" s="3">
        <v>4</v>
      </c>
      <c r="IQ23" s="3">
        <v>7</v>
      </c>
      <c r="IR23" s="3">
        <v>6.6</v>
      </c>
      <c r="IS23" s="3">
        <v>7.5</v>
      </c>
    </row>
    <row r="24" spans="1:253" ht="24" customHeight="1" x14ac:dyDescent="0.25">
      <c r="A24" s="12">
        <v>18</v>
      </c>
      <c r="B24" s="20" t="s">
        <v>52</v>
      </c>
      <c r="C24" s="59" t="s">
        <v>22</v>
      </c>
      <c r="D24" s="18">
        <v>36018</v>
      </c>
      <c r="E24" s="23">
        <v>7</v>
      </c>
      <c r="F24" s="194">
        <v>8</v>
      </c>
      <c r="G24" s="74">
        <v>8</v>
      </c>
      <c r="H24" s="7">
        <f t="shared" si="0"/>
        <v>7.8</v>
      </c>
      <c r="I24" s="23">
        <v>6</v>
      </c>
      <c r="J24" s="194">
        <v>8</v>
      </c>
      <c r="K24" s="25">
        <v>6</v>
      </c>
      <c r="L24" s="7">
        <f t="shared" si="1"/>
        <v>6.2</v>
      </c>
      <c r="M24" s="23">
        <v>7</v>
      </c>
      <c r="N24" s="194">
        <v>8</v>
      </c>
      <c r="O24" s="25">
        <v>6</v>
      </c>
      <c r="P24" s="7">
        <f t="shared" si="2"/>
        <v>6.4</v>
      </c>
      <c r="Q24" s="23">
        <v>7</v>
      </c>
      <c r="R24" s="194">
        <v>8</v>
      </c>
      <c r="S24" s="25">
        <v>7</v>
      </c>
      <c r="T24" s="7">
        <f t="shared" si="3"/>
        <v>7.1</v>
      </c>
      <c r="U24" s="23">
        <v>7</v>
      </c>
      <c r="V24" s="194">
        <v>8</v>
      </c>
      <c r="W24" s="25">
        <v>5</v>
      </c>
      <c r="X24" s="7">
        <f t="shared" si="14"/>
        <v>5.7</v>
      </c>
      <c r="Y24" s="104">
        <v>7</v>
      </c>
      <c r="Z24" s="273">
        <v>9</v>
      </c>
      <c r="AA24" s="74">
        <v>7</v>
      </c>
      <c r="AB24" s="7">
        <f t="shared" si="15"/>
        <v>7.2</v>
      </c>
      <c r="AC24" s="23">
        <v>7</v>
      </c>
      <c r="AD24" s="194">
        <v>7</v>
      </c>
      <c r="AE24" s="25">
        <v>4</v>
      </c>
      <c r="AF24" s="7">
        <f t="shared" si="16"/>
        <v>4.9000000000000004</v>
      </c>
      <c r="AG24" s="23">
        <v>7</v>
      </c>
      <c r="AH24" s="194">
        <v>7</v>
      </c>
      <c r="AI24" s="25">
        <f t="shared" si="17"/>
        <v>6.5</v>
      </c>
      <c r="AJ24" s="7">
        <f t="shared" si="18"/>
        <v>6.7</v>
      </c>
      <c r="AK24" s="23">
        <v>6.7</v>
      </c>
      <c r="AL24" s="194">
        <v>8</v>
      </c>
      <c r="AM24" s="25">
        <v>4</v>
      </c>
      <c r="AN24" s="7">
        <f t="shared" si="19"/>
        <v>4.9000000000000004</v>
      </c>
      <c r="AO24" s="23">
        <v>7</v>
      </c>
      <c r="AP24" s="194">
        <v>7</v>
      </c>
      <c r="AQ24" s="25">
        <v>6.5</v>
      </c>
      <c r="AR24" s="7">
        <f t="shared" si="20"/>
        <v>6.7</v>
      </c>
      <c r="AS24" s="23">
        <v>6.5</v>
      </c>
      <c r="AT24" s="194">
        <v>7</v>
      </c>
      <c r="AU24" s="25">
        <v>6.5</v>
      </c>
      <c r="AV24" s="7">
        <f t="shared" si="21"/>
        <v>6.6</v>
      </c>
      <c r="AW24" s="23">
        <v>6.7</v>
      </c>
      <c r="AX24" s="194">
        <v>7</v>
      </c>
      <c r="AY24" s="25">
        <v>7</v>
      </c>
      <c r="AZ24" s="7">
        <f t="shared" si="22"/>
        <v>6.9</v>
      </c>
      <c r="BA24" s="23">
        <v>7</v>
      </c>
      <c r="BB24" s="194">
        <v>8</v>
      </c>
      <c r="BC24" s="25">
        <v>4</v>
      </c>
      <c r="BD24" s="7">
        <f t="shared" si="23"/>
        <v>5</v>
      </c>
      <c r="BE24" s="23">
        <v>6.5</v>
      </c>
      <c r="BF24" s="194">
        <v>8</v>
      </c>
      <c r="BG24" s="25">
        <v>6.5</v>
      </c>
      <c r="BH24" s="7">
        <f t="shared" si="24"/>
        <v>6.7</v>
      </c>
      <c r="BI24" s="23">
        <v>6.3</v>
      </c>
      <c r="BJ24" s="194">
        <v>6</v>
      </c>
      <c r="BK24" s="74">
        <v>7</v>
      </c>
      <c r="BL24" s="7">
        <f t="shared" si="25"/>
        <v>6.8</v>
      </c>
      <c r="BM24" s="23">
        <v>7.5</v>
      </c>
      <c r="BN24" s="194">
        <v>8</v>
      </c>
      <c r="BO24" s="25">
        <f t="shared" si="26"/>
        <v>4</v>
      </c>
      <c r="BP24" s="7">
        <f t="shared" si="27"/>
        <v>5.0999999999999996</v>
      </c>
      <c r="BQ24" s="23">
        <v>7</v>
      </c>
      <c r="BR24" s="194">
        <v>7</v>
      </c>
      <c r="BS24" s="74">
        <v>6.5</v>
      </c>
      <c r="BT24" s="7">
        <f t="shared" si="28"/>
        <v>6.7</v>
      </c>
      <c r="BU24" s="23">
        <v>4.7</v>
      </c>
      <c r="BV24" s="194">
        <v>5</v>
      </c>
      <c r="BW24" s="74">
        <v>6</v>
      </c>
      <c r="BX24" s="7">
        <f t="shared" si="29"/>
        <v>5.6</v>
      </c>
      <c r="BY24" s="104">
        <v>5</v>
      </c>
      <c r="BZ24" s="273">
        <v>10</v>
      </c>
      <c r="CA24" s="74">
        <v>5</v>
      </c>
      <c r="CB24" s="7">
        <f t="shared" si="30"/>
        <v>5.5</v>
      </c>
      <c r="CC24" s="23">
        <v>7.5</v>
      </c>
      <c r="CD24" s="194">
        <v>8</v>
      </c>
      <c r="CE24" s="25">
        <v>8</v>
      </c>
      <c r="CF24" s="7">
        <f t="shared" si="31"/>
        <v>7.9</v>
      </c>
      <c r="CG24" s="23">
        <v>5.8</v>
      </c>
      <c r="CH24" s="194">
        <v>7</v>
      </c>
      <c r="CI24" s="265">
        <v>5.5</v>
      </c>
      <c r="CJ24" s="7">
        <f t="shared" si="32"/>
        <v>5.7</v>
      </c>
      <c r="CK24" s="23">
        <v>6.3</v>
      </c>
      <c r="CL24" s="194">
        <v>7</v>
      </c>
      <c r="CM24" s="25">
        <v>5.5</v>
      </c>
      <c r="CN24" s="7">
        <f t="shared" si="33"/>
        <v>5.8</v>
      </c>
      <c r="CO24" s="23">
        <v>5</v>
      </c>
      <c r="CP24" s="194">
        <v>6</v>
      </c>
      <c r="CQ24" s="264">
        <v>7</v>
      </c>
      <c r="CR24" s="7">
        <f t="shared" si="34"/>
        <v>6.5</v>
      </c>
      <c r="CS24" s="23">
        <v>6.7</v>
      </c>
      <c r="CT24" s="194">
        <v>7</v>
      </c>
      <c r="CU24" s="264">
        <v>6.5</v>
      </c>
      <c r="CV24" s="7">
        <f t="shared" si="35"/>
        <v>6.6</v>
      </c>
      <c r="CW24" s="23">
        <v>4.3</v>
      </c>
      <c r="CX24" s="194">
        <v>10</v>
      </c>
      <c r="CY24" s="25">
        <v>3</v>
      </c>
      <c r="CZ24" s="7">
        <f t="shared" si="36"/>
        <v>4</v>
      </c>
      <c r="DA24" s="23">
        <v>5.5</v>
      </c>
      <c r="DB24" s="194">
        <v>7</v>
      </c>
      <c r="DC24" s="25">
        <v>8</v>
      </c>
      <c r="DD24" s="7">
        <f t="shared" si="37"/>
        <v>7.4</v>
      </c>
      <c r="DE24" s="23">
        <v>6</v>
      </c>
      <c r="DF24" s="194">
        <v>7</v>
      </c>
      <c r="DG24" s="25">
        <v>7.5</v>
      </c>
      <c r="DH24" s="7">
        <f t="shared" si="38"/>
        <v>7.2</v>
      </c>
      <c r="DI24" s="23">
        <v>6</v>
      </c>
      <c r="DJ24" s="194">
        <v>8</v>
      </c>
      <c r="DK24" s="25">
        <f t="shared" si="39"/>
        <v>6</v>
      </c>
      <c r="DL24" s="7">
        <f t="shared" si="40"/>
        <v>6.2</v>
      </c>
      <c r="DM24" s="23">
        <v>8</v>
      </c>
      <c r="DN24" s="194">
        <v>8</v>
      </c>
      <c r="DO24" s="25">
        <v>7</v>
      </c>
      <c r="DP24" s="7">
        <f t="shared" si="41"/>
        <v>7.3</v>
      </c>
      <c r="DQ24" s="23">
        <v>5.7</v>
      </c>
      <c r="DR24" s="194">
        <v>6</v>
      </c>
      <c r="DS24" s="264">
        <v>5</v>
      </c>
      <c r="DT24" s="7">
        <f t="shared" si="42"/>
        <v>5.2</v>
      </c>
      <c r="DU24" s="23">
        <v>5.3</v>
      </c>
      <c r="DV24" s="194">
        <v>6</v>
      </c>
      <c r="DW24" s="25">
        <v>7.5</v>
      </c>
      <c r="DX24" s="7">
        <f t="shared" si="43"/>
        <v>6.9</v>
      </c>
      <c r="DY24" s="23">
        <v>8</v>
      </c>
      <c r="DZ24" s="194">
        <v>10</v>
      </c>
      <c r="EA24" s="25">
        <v>8.5</v>
      </c>
      <c r="EB24" s="7">
        <f t="shared" si="44"/>
        <v>8.6</v>
      </c>
      <c r="EC24" s="23">
        <v>6.3</v>
      </c>
      <c r="ED24" s="194">
        <v>7</v>
      </c>
      <c r="EE24" s="264">
        <v>5</v>
      </c>
      <c r="EF24" s="7">
        <f t="shared" si="45"/>
        <v>5.5</v>
      </c>
      <c r="EG24" s="23">
        <v>6.3</v>
      </c>
      <c r="EH24" s="194">
        <v>7</v>
      </c>
      <c r="EI24" s="265">
        <v>6</v>
      </c>
      <c r="EJ24" s="7">
        <f t="shared" si="46"/>
        <v>6.2</v>
      </c>
      <c r="EK24" s="23">
        <v>7</v>
      </c>
      <c r="EL24" s="194">
        <v>9</v>
      </c>
      <c r="EM24" s="25">
        <v>6.5</v>
      </c>
      <c r="EN24" s="7">
        <f t="shared" si="47"/>
        <v>6.9</v>
      </c>
      <c r="EO24" s="23">
        <v>8</v>
      </c>
      <c r="EP24" s="194">
        <v>8</v>
      </c>
      <c r="EQ24" s="25">
        <v>6.5</v>
      </c>
      <c r="ER24" s="120">
        <f t="shared" si="48"/>
        <v>7</v>
      </c>
      <c r="ES24" s="120">
        <v>6</v>
      </c>
      <c r="ET24" s="7"/>
      <c r="EU24" s="8">
        <f t="shared" si="4"/>
        <v>5.97</v>
      </c>
      <c r="EV24" s="126" t="str">
        <f t="shared" si="49"/>
        <v>B</v>
      </c>
      <c r="EW24" s="10">
        <f t="shared" si="126"/>
        <v>3</v>
      </c>
      <c r="EX24" s="126" t="str">
        <f t="shared" si="50"/>
        <v>C</v>
      </c>
      <c r="EY24" s="10">
        <f t="shared" si="127"/>
        <v>2</v>
      </c>
      <c r="EZ24" s="126" t="str">
        <f t="shared" si="51"/>
        <v>C</v>
      </c>
      <c r="FA24" s="10">
        <f t="shared" si="128"/>
        <v>2</v>
      </c>
      <c r="FB24" s="126" t="str">
        <f t="shared" si="52"/>
        <v>B</v>
      </c>
      <c r="FC24" s="10">
        <f t="shared" si="8"/>
        <v>3</v>
      </c>
      <c r="FD24" s="218" t="str">
        <f t="shared" si="53"/>
        <v>C</v>
      </c>
      <c r="FE24" s="217">
        <f t="shared" si="54"/>
        <v>2</v>
      </c>
      <c r="FF24" s="218" t="str">
        <f t="shared" si="55"/>
        <v>B</v>
      </c>
      <c r="FG24" s="217">
        <f t="shared" si="56"/>
        <v>3</v>
      </c>
      <c r="FH24" s="218" t="str">
        <f t="shared" si="57"/>
        <v>D</v>
      </c>
      <c r="FI24" s="217">
        <f t="shared" si="58"/>
        <v>1</v>
      </c>
      <c r="FJ24" s="218" t="str">
        <f t="shared" si="59"/>
        <v>C</v>
      </c>
      <c r="FK24" s="217">
        <f t="shared" si="60"/>
        <v>2</v>
      </c>
      <c r="FL24" s="218" t="str">
        <f t="shared" si="61"/>
        <v>D</v>
      </c>
      <c r="FM24" s="217">
        <f t="shared" si="62"/>
        <v>1</v>
      </c>
      <c r="FN24" s="218" t="str">
        <f t="shared" si="63"/>
        <v>C</v>
      </c>
      <c r="FO24" s="217">
        <f t="shared" si="64"/>
        <v>2</v>
      </c>
      <c r="FP24" s="218" t="str">
        <f t="shared" si="65"/>
        <v>C</v>
      </c>
      <c r="FQ24" s="217">
        <f t="shared" si="66"/>
        <v>2</v>
      </c>
      <c r="FR24" s="218" t="str">
        <f t="shared" si="67"/>
        <v>C</v>
      </c>
      <c r="FS24" s="217">
        <f t="shared" si="68"/>
        <v>2</v>
      </c>
      <c r="FT24" s="126" t="str">
        <f t="shared" si="69"/>
        <v>D</v>
      </c>
      <c r="FU24" s="10">
        <f t="shared" si="70"/>
        <v>1</v>
      </c>
      <c r="FV24" s="126" t="str">
        <f t="shared" si="71"/>
        <v>C</v>
      </c>
      <c r="FW24" s="10">
        <f t="shared" si="72"/>
        <v>2</v>
      </c>
      <c r="FX24" s="126" t="str">
        <f t="shared" si="73"/>
        <v>C</v>
      </c>
      <c r="FY24" s="10">
        <f t="shared" si="74"/>
        <v>2</v>
      </c>
      <c r="FZ24" s="126" t="str">
        <f t="shared" si="75"/>
        <v>D</v>
      </c>
      <c r="GA24" s="10">
        <f t="shared" si="76"/>
        <v>1</v>
      </c>
      <c r="GB24" s="126" t="str">
        <f t="shared" si="77"/>
        <v>C</v>
      </c>
      <c r="GC24" s="10">
        <f t="shared" si="78"/>
        <v>2</v>
      </c>
      <c r="GD24" s="126" t="str">
        <f t="shared" si="79"/>
        <v>C</v>
      </c>
      <c r="GE24" s="10">
        <f t="shared" si="80"/>
        <v>2</v>
      </c>
      <c r="GF24" s="126" t="str">
        <f t="shared" si="81"/>
        <v>C</v>
      </c>
      <c r="GG24" s="10">
        <f t="shared" si="82"/>
        <v>2</v>
      </c>
      <c r="GH24" s="218" t="str">
        <f t="shared" si="83"/>
        <v>B</v>
      </c>
      <c r="GI24" s="217">
        <f t="shared" si="84"/>
        <v>3</v>
      </c>
      <c r="GJ24" s="218" t="str">
        <f t="shared" si="85"/>
        <v>C</v>
      </c>
      <c r="GK24" s="217">
        <f t="shared" si="86"/>
        <v>2</v>
      </c>
      <c r="GL24" s="218" t="str">
        <f t="shared" si="87"/>
        <v>C</v>
      </c>
      <c r="GM24" s="217">
        <f t="shared" si="88"/>
        <v>2</v>
      </c>
      <c r="GN24" s="218" t="str">
        <f t="shared" si="89"/>
        <v>C</v>
      </c>
      <c r="GO24" s="217">
        <f t="shared" si="90"/>
        <v>2</v>
      </c>
      <c r="GP24" s="218" t="str">
        <f t="shared" si="91"/>
        <v>C</v>
      </c>
      <c r="GQ24" s="217">
        <f t="shared" si="92"/>
        <v>2</v>
      </c>
      <c r="GR24" s="218" t="str">
        <f t="shared" si="93"/>
        <v>D</v>
      </c>
      <c r="GS24" s="217">
        <f t="shared" si="94"/>
        <v>1</v>
      </c>
      <c r="GT24" s="218" t="str">
        <f t="shared" si="95"/>
        <v>B</v>
      </c>
      <c r="GU24" s="217">
        <f t="shared" si="96"/>
        <v>3</v>
      </c>
      <c r="GV24" s="218" t="str">
        <f t="shared" si="97"/>
        <v>B</v>
      </c>
      <c r="GW24" s="217">
        <f t="shared" si="98"/>
        <v>3</v>
      </c>
      <c r="GX24" s="218" t="str">
        <f t="shared" si="99"/>
        <v>C</v>
      </c>
      <c r="GY24" s="217">
        <f t="shared" si="100"/>
        <v>2</v>
      </c>
      <c r="GZ24" s="126" t="str">
        <f t="shared" si="101"/>
        <v>B</v>
      </c>
      <c r="HA24" s="10">
        <f t="shared" si="102"/>
        <v>3</v>
      </c>
      <c r="HB24" s="126" t="str">
        <f t="shared" si="103"/>
        <v>D</v>
      </c>
      <c r="HC24" s="10">
        <f t="shared" si="104"/>
        <v>1</v>
      </c>
      <c r="HD24" s="126" t="str">
        <f t="shared" si="105"/>
        <v>C</v>
      </c>
      <c r="HE24" s="10">
        <f t="shared" si="106"/>
        <v>2</v>
      </c>
      <c r="HF24" s="126" t="str">
        <f t="shared" si="107"/>
        <v>A</v>
      </c>
      <c r="HG24" s="10">
        <f t="shared" si="108"/>
        <v>4</v>
      </c>
      <c r="HH24" s="126" t="str">
        <f t="shared" si="109"/>
        <v>C</v>
      </c>
      <c r="HI24" s="10">
        <f t="shared" si="110"/>
        <v>2</v>
      </c>
      <c r="HJ24" s="126" t="str">
        <f t="shared" si="111"/>
        <v>C</v>
      </c>
      <c r="HK24" s="10">
        <f t="shared" si="112"/>
        <v>2</v>
      </c>
      <c r="HL24" s="126" t="str">
        <f t="shared" si="113"/>
        <v>C</v>
      </c>
      <c r="HM24" s="10">
        <f t="shared" si="114"/>
        <v>2</v>
      </c>
      <c r="HN24" s="126" t="str">
        <f t="shared" si="115"/>
        <v>B</v>
      </c>
      <c r="HO24" s="10">
        <f t="shared" si="116"/>
        <v>3</v>
      </c>
      <c r="HP24" s="126" t="str">
        <f t="shared" si="117"/>
        <v>C</v>
      </c>
      <c r="HQ24" s="10">
        <f t="shared" si="118"/>
        <v>2</v>
      </c>
      <c r="HR24" s="126" t="str">
        <f t="shared" si="119"/>
        <v>X</v>
      </c>
      <c r="HS24" s="10">
        <f t="shared" si="120"/>
        <v>0</v>
      </c>
      <c r="HT24" s="72">
        <f t="shared" si="9"/>
        <v>2.5</v>
      </c>
      <c r="HU24" s="72">
        <f t="shared" si="10"/>
        <v>1.9</v>
      </c>
      <c r="HV24" s="72">
        <f t="shared" si="11"/>
        <v>1.72</v>
      </c>
      <c r="HW24" s="72">
        <f t="shared" si="12"/>
        <v>2.13</v>
      </c>
      <c r="HX24" s="72">
        <f t="shared" si="121"/>
        <v>2.33</v>
      </c>
      <c r="HY24" s="72">
        <f t="shared" si="122"/>
        <v>2.6</v>
      </c>
      <c r="HZ24" s="73">
        <f t="shared" si="123"/>
        <v>90</v>
      </c>
      <c r="IA24" s="72">
        <f t="shared" si="124"/>
        <v>2.09</v>
      </c>
      <c r="IB24" s="4" t="str">
        <f t="shared" si="13"/>
        <v>Trung b×nh</v>
      </c>
      <c r="IC24" s="540">
        <f t="shared" si="125"/>
        <v>2.09</v>
      </c>
      <c r="IE24" s="5"/>
      <c r="IJ24" s="3">
        <v>7</v>
      </c>
      <c r="IK24" s="3">
        <v>6</v>
      </c>
      <c r="IM24" s="3">
        <v>4</v>
      </c>
      <c r="IN24" s="3">
        <v>4</v>
      </c>
      <c r="IQ24" s="3">
        <v>7</v>
      </c>
      <c r="IR24" s="3">
        <v>5</v>
      </c>
      <c r="IS24" s="3">
        <v>5</v>
      </c>
    </row>
    <row r="25" spans="1:253" ht="24" customHeight="1" x14ac:dyDescent="0.25">
      <c r="A25" s="6">
        <v>19</v>
      </c>
      <c r="B25" s="54" t="s">
        <v>53</v>
      </c>
      <c r="C25" s="59" t="s">
        <v>22</v>
      </c>
      <c r="D25" s="18">
        <v>35953</v>
      </c>
      <c r="E25" s="23">
        <v>7.5</v>
      </c>
      <c r="F25" s="194">
        <v>8</v>
      </c>
      <c r="G25" s="74">
        <v>7</v>
      </c>
      <c r="H25" s="7">
        <f t="shared" si="0"/>
        <v>7.2</v>
      </c>
      <c r="I25" s="23">
        <v>8</v>
      </c>
      <c r="J25" s="194">
        <v>9</v>
      </c>
      <c r="K25" s="25">
        <v>7</v>
      </c>
      <c r="L25" s="7">
        <f t="shared" si="1"/>
        <v>7.4</v>
      </c>
      <c r="M25" s="23">
        <v>7</v>
      </c>
      <c r="N25" s="194">
        <v>8</v>
      </c>
      <c r="O25" s="25">
        <v>5</v>
      </c>
      <c r="P25" s="7">
        <f t="shared" si="2"/>
        <v>5.7</v>
      </c>
      <c r="Q25" s="23">
        <v>7</v>
      </c>
      <c r="R25" s="194">
        <v>9</v>
      </c>
      <c r="S25" s="25">
        <v>7</v>
      </c>
      <c r="T25" s="7">
        <f t="shared" si="3"/>
        <v>7.2</v>
      </c>
      <c r="U25" s="23">
        <v>7</v>
      </c>
      <c r="V25" s="194">
        <v>8</v>
      </c>
      <c r="W25" s="25">
        <v>8</v>
      </c>
      <c r="X25" s="7">
        <f t="shared" si="14"/>
        <v>7.8</v>
      </c>
      <c r="Y25" s="23">
        <v>6.3</v>
      </c>
      <c r="Z25" s="194">
        <v>10</v>
      </c>
      <c r="AA25" s="25">
        <v>3</v>
      </c>
      <c r="AB25" s="7">
        <f t="shared" si="15"/>
        <v>4.4000000000000004</v>
      </c>
      <c r="AC25" s="23">
        <v>7</v>
      </c>
      <c r="AD25" s="194">
        <v>7</v>
      </c>
      <c r="AE25" s="101">
        <v>5</v>
      </c>
      <c r="AF25" s="7">
        <f t="shared" si="16"/>
        <v>5.6</v>
      </c>
      <c r="AG25" s="23">
        <v>7</v>
      </c>
      <c r="AH25" s="194">
        <v>8</v>
      </c>
      <c r="AI25" s="25">
        <f t="shared" si="17"/>
        <v>5.3</v>
      </c>
      <c r="AJ25" s="7">
        <f t="shared" si="18"/>
        <v>5.9</v>
      </c>
      <c r="AK25" s="23">
        <v>7.7</v>
      </c>
      <c r="AL25" s="194">
        <v>9</v>
      </c>
      <c r="AM25" s="101">
        <v>6.5</v>
      </c>
      <c r="AN25" s="7">
        <f t="shared" si="19"/>
        <v>7</v>
      </c>
      <c r="AO25" s="23">
        <v>6.5</v>
      </c>
      <c r="AP25" s="194">
        <v>7</v>
      </c>
      <c r="AQ25" s="25">
        <v>6</v>
      </c>
      <c r="AR25" s="7">
        <f t="shared" si="20"/>
        <v>6.2</v>
      </c>
      <c r="AS25" s="23">
        <v>5</v>
      </c>
      <c r="AT25" s="194">
        <v>7</v>
      </c>
      <c r="AU25" s="101">
        <v>7</v>
      </c>
      <c r="AV25" s="7">
        <f t="shared" si="21"/>
        <v>6.6</v>
      </c>
      <c r="AW25" s="23">
        <v>6.7</v>
      </c>
      <c r="AX25" s="194">
        <v>7</v>
      </c>
      <c r="AY25" s="25">
        <v>8</v>
      </c>
      <c r="AZ25" s="7">
        <f t="shared" si="22"/>
        <v>7.6</v>
      </c>
      <c r="BA25" s="23">
        <v>7.5</v>
      </c>
      <c r="BB25" s="194">
        <v>8</v>
      </c>
      <c r="BC25" s="101">
        <v>6</v>
      </c>
      <c r="BD25" s="7">
        <f t="shared" si="23"/>
        <v>6.5</v>
      </c>
      <c r="BE25" s="23">
        <v>5.5</v>
      </c>
      <c r="BF25" s="194">
        <v>7</v>
      </c>
      <c r="BG25" s="74">
        <v>8</v>
      </c>
      <c r="BH25" s="7">
        <f t="shared" si="24"/>
        <v>7.4</v>
      </c>
      <c r="BI25" s="23">
        <v>7</v>
      </c>
      <c r="BJ25" s="194">
        <v>8</v>
      </c>
      <c r="BK25" s="101">
        <v>5.5</v>
      </c>
      <c r="BL25" s="7">
        <f t="shared" si="25"/>
        <v>6.1</v>
      </c>
      <c r="BM25" s="23">
        <v>6</v>
      </c>
      <c r="BN25" s="194">
        <v>7</v>
      </c>
      <c r="BO25" s="25">
        <f t="shared" si="26"/>
        <v>5.5</v>
      </c>
      <c r="BP25" s="7">
        <f t="shared" si="27"/>
        <v>5.8</v>
      </c>
      <c r="BQ25" s="23">
        <v>5.7</v>
      </c>
      <c r="BR25" s="194">
        <v>7</v>
      </c>
      <c r="BS25" s="74">
        <v>6.5</v>
      </c>
      <c r="BT25" s="7">
        <f t="shared" si="28"/>
        <v>6.4</v>
      </c>
      <c r="BU25" s="23">
        <v>5.3</v>
      </c>
      <c r="BV25" s="194">
        <v>6</v>
      </c>
      <c r="BW25" s="25">
        <v>6</v>
      </c>
      <c r="BX25" s="7">
        <f t="shared" si="29"/>
        <v>5.9</v>
      </c>
      <c r="BY25" s="104">
        <v>5.5</v>
      </c>
      <c r="BZ25" s="273">
        <v>9</v>
      </c>
      <c r="CA25" s="74">
        <v>5</v>
      </c>
      <c r="CB25" s="7">
        <f t="shared" si="30"/>
        <v>5.5</v>
      </c>
      <c r="CC25" s="23">
        <v>7</v>
      </c>
      <c r="CD25" s="194">
        <v>8</v>
      </c>
      <c r="CE25" s="25">
        <v>6</v>
      </c>
      <c r="CF25" s="7">
        <f t="shared" si="31"/>
        <v>6.4</v>
      </c>
      <c r="CG25" s="23">
        <v>5.2</v>
      </c>
      <c r="CH25" s="194">
        <v>6</v>
      </c>
      <c r="CI25" s="264">
        <v>5.5</v>
      </c>
      <c r="CJ25" s="7">
        <f t="shared" si="32"/>
        <v>5.5</v>
      </c>
      <c r="CK25" s="23">
        <v>7</v>
      </c>
      <c r="CL25" s="194">
        <v>8</v>
      </c>
      <c r="CM25" s="265">
        <v>5.5</v>
      </c>
      <c r="CN25" s="7">
        <f t="shared" si="33"/>
        <v>6.1</v>
      </c>
      <c r="CO25" s="23">
        <v>5.7</v>
      </c>
      <c r="CP25" s="194">
        <v>7</v>
      </c>
      <c r="CQ25" s="265">
        <v>7</v>
      </c>
      <c r="CR25" s="7">
        <f t="shared" si="34"/>
        <v>6.7</v>
      </c>
      <c r="CS25" s="23">
        <v>6.7</v>
      </c>
      <c r="CT25" s="194">
        <v>7</v>
      </c>
      <c r="CU25" s="264">
        <v>6.5</v>
      </c>
      <c r="CV25" s="7">
        <f t="shared" si="35"/>
        <v>6.6</v>
      </c>
      <c r="CW25" s="23">
        <v>4.3</v>
      </c>
      <c r="CX25" s="194">
        <v>10</v>
      </c>
      <c r="CY25" s="264">
        <v>6</v>
      </c>
      <c r="CZ25" s="7">
        <f t="shared" si="36"/>
        <v>6.1</v>
      </c>
      <c r="DA25" s="23">
        <v>3.8</v>
      </c>
      <c r="DB25" s="194">
        <v>6</v>
      </c>
      <c r="DC25" s="265">
        <v>4.5</v>
      </c>
      <c r="DD25" s="7">
        <f t="shared" si="37"/>
        <v>4.5</v>
      </c>
      <c r="DE25" s="23">
        <v>6.5</v>
      </c>
      <c r="DF25" s="194">
        <v>9</v>
      </c>
      <c r="DG25" s="25">
        <v>5.5</v>
      </c>
      <c r="DH25" s="7">
        <f t="shared" si="38"/>
        <v>6.1</v>
      </c>
      <c r="DI25" s="23">
        <v>5.5</v>
      </c>
      <c r="DJ25" s="194">
        <v>8</v>
      </c>
      <c r="DK25" s="25">
        <f t="shared" si="39"/>
        <v>6.9</v>
      </c>
      <c r="DL25" s="7">
        <f t="shared" si="40"/>
        <v>6.7</v>
      </c>
      <c r="DM25" s="23">
        <v>8</v>
      </c>
      <c r="DN25" s="194">
        <v>8</v>
      </c>
      <c r="DO25" s="25">
        <v>4</v>
      </c>
      <c r="DP25" s="7">
        <f t="shared" si="41"/>
        <v>5.2</v>
      </c>
      <c r="DQ25" s="23">
        <v>6</v>
      </c>
      <c r="DR25" s="194">
        <v>6</v>
      </c>
      <c r="DS25" s="25">
        <v>4</v>
      </c>
      <c r="DT25" s="7">
        <f t="shared" si="42"/>
        <v>4.5999999999999996</v>
      </c>
      <c r="DU25" s="23">
        <v>5.7</v>
      </c>
      <c r="DV25" s="194">
        <v>6</v>
      </c>
      <c r="DW25" s="25">
        <v>6.5</v>
      </c>
      <c r="DX25" s="7">
        <f t="shared" si="43"/>
        <v>6.3</v>
      </c>
      <c r="DY25" s="23">
        <v>7</v>
      </c>
      <c r="DZ25" s="194">
        <v>8</v>
      </c>
      <c r="EA25" s="25">
        <v>8</v>
      </c>
      <c r="EB25" s="7">
        <f t="shared" si="44"/>
        <v>7.8</v>
      </c>
      <c r="EC25" s="23">
        <v>6</v>
      </c>
      <c r="ED25" s="194">
        <v>7</v>
      </c>
      <c r="EE25" s="264">
        <v>6</v>
      </c>
      <c r="EF25" s="7">
        <f t="shared" si="45"/>
        <v>6.1</v>
      </c>
      <c r="EG25" s="23">
        <v>6</v>
      </c>
      <c r="EH25" s="194">
        <v>7</v>
      </c>
      <c r="EI25" s="25">
        <v>3</v>
      </c>
      <c r="EJ25" s="7">
        <f t="shared" si="46"/>
        <v>4</v>
      </c>
      <c r="EK25" s="23">
        <v>7</v>
      </c>
      <c r="EL25" s="194">
        <v>9</v>
      </c>
      <c r="EM25" s="25">
        <v>7.5</v>
      </c>
      <c r="EN25" s="7">
        <f t="shared" si="47"/>
        <v>7.6</v>
      </c>
      <c r="EO25" s="23">
        <v>7</v>
      </c>
      <c r="EP25" s="194">
        <v>7</v>
      </c>
      <c r="EQ25" s="25">
        <v>5.5</v>
      </c>
      <c r="ER25" s="120">
        <f t="shared" si="48"/>
        <v>6</v>
      </c>
      <c r="ES25" s="120">
        <v>6</v>
      </c>
      <c r="ET25" s="7"/>
      <c r="EU25" s="8">
        <f t="shared" si="4"/>
        <v>5.84</v>
      </c>
      <c r="EV25" s="126" t="str">
        <f t="shared" si="49"/>
        <v>B</v>
      </c>
      <c r="EW25" s="10">
        <f t="shared" si="126"/>
        <v>3</v>
      </c>
      <c r="EX25" s="126" t="str">
        <f t="shared" si="50"/>
        <v>B</v>
      </c>
      <c r="EY25" s="10">
        <f t="shared" si="127"/>
        <v>3</v>
      </c>
      <c r="EZ25" s="126" t="str">
        <f t="shared" si="51"/>
        <v>C</v>
      </c>
      <c r="FA25" s="10">
        <f t="shared" si="128"/>
        <v>2</v>
      </c>
      <c r="FB25" s="126" t="str">
        <f t="shared" si="52"/>
        <v>B</v>
      </c>
      <c r="FC25" s="10">
        <f t="shared" si="8"/>
        <v>3</v>
      </c>
      <c r="FD25" s="218" t="str">
        <f t="shared" si="53"/>
        <v>B</v>
      </c>
      <c r="FE25" s="217">
        <f t="shared" si="54"/>
        <v>3</v>
      </c>
      <c r="FF25" s="218" t="str">
        <f t="shared" si="55"/>
        <v>D</v>
      </c>
      <c r="FG25" s="217">
        <f t="shared" si="56"/>
        <v>1</v>
      </c>
      <c r="FH25" s="218" t="str">
        <f t="shared" si="57"/>
        <v>C</v>
      </c>
      <c r="FI25" s="217">
        <f t="shared" si="58"/>
        <v>2</v>
      </c>
      <c r="FJ25" s="218" t="str">
        <f t="shared" si="59"/>
        <v>C</v>
      </c>
      <c r="FK25" s="217">
        <f t="shared" si="60"/>
        <v>2</v>
      </c>
      <c r="FL25" s="218" t="str">
        <f t="shared" si="61"/>
        <v>B</v>
      </c>
      <c r="FM25" s="217">
        <f t="shared" si="62"/>
        <v>3</v>
      </c>
      <c r="FN25" s="218" t="str">
        <f t="shared" si="63"/>
        <v>C</v>
      </c>
      <c r="FO25" s="217">
        <f t="shared" si="64"/>
        <v>2</v>
      </c>
      <c r="FP25" s="218" t="str">
        <f t="shared" si="65"/>
        <v>C</v>
      </c>
      <c r="FQ25" s="217">
        <f t="shared" si="66"/>
        <v>2</v>
      </c>
      <c r="FR25" s="218" t="str">
        <f t="shared" si="67"/>
        <v>B</v>
      </c>
      <c r="FS25" s="217">
        <f t="shared" si="68"/>
        <v>3</v>
      </c>
      <c r="FT25" s="126" t="str">
        <f t="shared" si="69"/>
        <v>C</v>
      </c>
      <c r="FU25" s="10">
        <f t="shared" si="70"/>
        <v>2</v>
      </c>
      <c r="FV25" s="126" t="str">
        <f t="shared" si="71"/>
        <v>B</v>
      </c>
      <c r="FW25" s="10">
        <f t="shared" si="72"/>
        <v>3</v>
      </c>
      <c r="FX25" s="126" t="str">
        <f t="shared" si="73"/>
        <v>C</v>
      </c>
      <c r="FY25" s="10">
        <f t="shared" si="74"/>
        <v>2</v>
      </c>
      <c r="FZ25" s="126" t="str">
        <f t="shared" si="75"/>
        <v>C</v>
      </c>
      <c r="GA25" s="10">
        <f t="shared" si="76"/>
        <v>2</v>
      </c>
      <c r="GB25" s="126" t="str">
        <f t="shared" si="77"/>
        <v>C</v>
      </c>
      <c r="GC25" s="10">
        <f t="shared" si="78"/>
        <v>2</v>
      </c>
      <c r="GD25" s="126" t="str">
        <f t="shared" si="79"/>
        <v>C</v>
      </c>
      <c r="GE25" s="10">
        <f t="shared" si="80"/>
        <v>2</v>
      </c>
      <c r="GF25" s="126" t="str">
        <f t="shared" si="81"/>
        <v>C</v>
      </c>
      <c r="GG25" s="10">
        <f t="shared" si="82"/>
        <v>2</v>
      </c>
      <c r="GH25" s="218" t="str">
        <f t="shared" si="83"/>
        <v>C</v>
      </c>
      <c r="GI25" s="217">
        <f t="shared" si="84"/>
        <v>2</v>
      </c>
      <c r="GJ25" s="218" t="str">
        <f t="shared" si="85"/>
        <v>C</v>
      </c>
      <c r="GK25" s="217">
        <f t="shared" si="86"/>
        <v>2</v>
      </c>
      <c r="GL25" s="218" t="str">
        <f t="shared" si="87"/>
        <v>C</v>
      </c>
      <c r="GM25" s="217">
        <f t="shared" si="88"/>
        <v>2</v>
      </c>
      <c r="GN25" s="218" t="str">
        <f t="shared" si="89"/>
        <v>C</v>
      </c>
      <c r="GO25" s="217">
        <f t="shared" si="90"/>
        <v>2</v>
      </c>
      <c r="GP25" s="218" t="str">
        <f t="shared" si="91"/>
        <v>C</v>
      </c>
      <c r="GQ25" s="217">
        <f t="shared" si="92"/>
        <v>2</v>
      </c>
      <c r="GR25" s="218" t="str">
        <f t="shared" si="93"/>
        <v>C</v>
      </c>
      <c r="GS25" s="217">
        <f t="shared" si="94"/>
        <v>2</v>
      </c>
      <c r="GT25" s="218" t="str">
        <f t="shared" si="95"/>
        <v>D</v>
      </c>
      <c r="GU25" s="217">
        <f t="shared" si="96"/>
        <v>1</v>
      </c>
      <c r="GV25" s="218" t="str">
        <f t="shared" si="97"/>
        <v>C</v>
      </c>
      <c r="GW25" s="217">
        <f t="shared" si="98"/>
        <v>2</v>
      </c>
      <c r="GX25" s="218" t="str">
        <f t="shared" si="99"/>
        <v>C</v>
      </c>
      <c r="GY25" s="217">
        <f t="shared" si="100"/>
        <v>2</v>
      </c>
      <c r="GZ25" s="126" t="str">
        <f t="shared" si="101"/>
        <v>D</v>
      </c>
      <c r="HA25" s="10">
        <f t="shared" si="102"/>
        <v>1</v>
      </c>
      <c r="HB25" s="126" t="str">
        <f t="shared" si="103"/>
        <v>D</v>
      </c>
      <c r="HC25" s="10">
        <f t="shared" si="104"/>
        <v>1</v>
      </c>
      <c r="HD25" s="126" t="str">
        <f t="shared" si="105"/>
        <v>C</v>
      </c>
      <c r="HE25" s="10">
        <f t="shared" si="106"/>
        <v>2</v>
      </c>
      <c r="HF25" s="126" t="str">
        <f t="shared" si="107"/>
        <v>B</v>
      </c>
      <c r="HG25" s="10">
        <f t="shared" si="108"/>
        <v>3</v>
      </c>
      <c r="HH25" s="126" t="str">
        <f t="shared" si="109"/>
        <v>C</v>
      </c>
      <c r="HI25" s="10">
        <f t="shared" si="110"/>
        <v>2</v>
      </c>
      <c r="HJ25" s="126" t="str">
        <f t="shared" si="111"/>
        <v>D</v>
      </c>
      <c r="HK25" s="10">
        <f t="shared" si="112"/>
        <v>1</v>
      </c>
      <c r="HL25" s="126" t="str">
        <f t="shared" si="113"/>
        <v>B</v>
      </c>
      <c r="HM25" s="10">
        <f t="shared" si="114"/>
        <v>3</v>
      </c>
      <c r="HN25" s="126" t="str">
        <f t="shared" si="115"/>
        <v>C</v>
      </c>
      <c r="HO25" s="10">
        <f t="shared" si="116"/>
        <v>2</v>
      </c>
      <c r="HP25" s="126" t="str">
        <f t="shared" si="117"/>
        <v>C</v>
      </c>
      <c r="HQ25" s="10">
        <f t="shared" si="118"/>
        <v>2</v>
      </c>
      <c r="HR25" s="126" t="str">
        <f t="shared" si="119"/>
        <v>X</v>
      </c>
      <c r="HS25" s="10">
        <f t="shared" si="120"/>
        <v>0</v>
      </c>
      <c r="HT25" s="72">
        <f t="shared" si="9"/>
        <v>2.75</v>
      </c>
      <c r="HU25" s="72">
        <f t="shared" si="10"/>
        <v>2.1</v>
      </c>
      <c r="HV25" s="72">
        <f t="shared" si="11"/>
        <v>2.11</v>
      </c>
      <c r="HW25" s="72">
        <f t="shared" si="12"/>
        <v>1.92</v>
      </c>
      <c r="HX25" s="72">
        <f t="shared" si="121"/>
        <v>1.6</v>
      </c>
      <c r="HY25" s="72">
        <f t="shared" si="122"/>
        <v>2</v>
      </c>
      <c r="HZ25" s="73">
        <f t="shared" si="123"/>
        <v>90</v>
      </c>
      <c r="IA25" s="72">
        <f t="shared" si="124"/>
        <v>2.02</v>
      </c>
      <c r="IB25" s="4" t="str">
        <f t="shared" si="13"/>
        <v>Trung b×nh</v>
      </c>
      <c r="IC25" s="540">
        <f t="shared" si="125"/>
        <v>2.02</v>
      </c>
      <c r="IE25" s="5"/>
      <c r="IJ25" s="3">
        <v>5</v>
      </c>
      <c r="IK25" s="3">
        <v>5.5</v>
      </c>
      <c r="IM25" s="3">
        <v>6</v>
      </c>
      <c r="IN25" s="3">
        <v>5</v>
      </c>
      <c r="IQ25" s="3">
        <v>7</v>
      </c>
      <c r="IR25" s="3">
        <v>6</v>
      </c>
      <c r="IS25" s="3">
        <v>7</v>
      </c>
    </row>
    <row r="26" spans="1:253" ht="22.5" customHeight="1" x14ac:dyDescent="0.25">
      <c r="A26" s="12">
        <v>20</v>
      </c>
      <c r="B26" s="17" t="s">
        <v>54</v>
      </c>
      <c r="C26" s="59" t="s">
        <v>55</v>
      </c>
      <c r="D26" s="16">
        <v>36044</v>
      </c>
      <c r="E26" s="23">
        <v>7.5</v>
      </c>
      <c r="F26" s="194">
        <v>8</v>
      </c>
      <c r="G26" s="101">
        <v>8</v>
      </c>
      <c r="H26" s="7">
        <f t="shared" si="0"/>
        <v>7.9</v>
      </c>
      <c r="I26" s="23">
        <v>9</v>
      </c>
      <c r="J26" s="194">
        <v>8</v>
      </c>
      <c r="K26" s="25">
        <v>9</v>
      </c>
      <c r="L26" s="7">
        <f t="shared" si="1"/>
        <v>8.9</v>
      </c>
      <c r="M26" s="23">
        <v>7</v>
      </c>
      <c r="N26" s="194">
        <v>8</v>
      </c>
      <c r="O26" s="74">
        <v>7</v>
      </c>
      <c r="P26" s="7">
        <f t="shared" si="2"/>
        <v>7.1</v>
      </c>
      <c r="Q26" s="23">
        <v>7.2</v>
      </c>
      <c r="R26" s="194">
        <v>9</v>
      </c>
      <c r="S26" s="25">
        <v>7</v>
      </c>
      <c r="T26" s="7">
        <f t="shared" si="3"/>
        <v>7.2</v>
      </c>
      <c r="U26" s="23">
        <v>7.7</v>
      </c>
      <c r="V26" s="194">
        <v>10</v>
      </c>
      <c r="W26" s="25">
        <v>7</v>
      </c>
      <c r="X26" s="7">
        <f t="shared" si="14"/>
        <v>7.4</v>
      </c>
      <c r="Y26" s="23">
        <v>6.7</v>
      </c>
      <c r="Z26" s="194">
        <v>10</v>
      </c>
      <c r="AA26" s="101">
        <v>6</v>
      </c>
      <c r="AB26" s="7">
        <f t="shared" si="15"/>
        <v>6.5</v>
      </c>
      <c r="AC26" s="23">
        <v>8</v>
      </c>
      <c r="AD26" s="194">
        <v>8</v>
      </c>
      <c r="AE26" s="25">
        <v>8</v>
      </c>
      <c r="AF26" s="7">
        <f t="shared" si="16"/>
        <v>8</v>
      </c>
      <c r="AG26" s="23">
        <v>8</v>
      </c>
      <c r="AH26" s="194">
        <v>9</v>
      </c>
      <c r="AI26" s="25">
        <f t="shared" si="17"/>
        <v>6.5</v>
      </c>
      <c r="AJ26" s="7">
        <f t="shared" si="18"/>
        <v>7.1</v>
      </c>
      <c r="AK26" s="23">
        <v>5.7</v>
      </c>
      <c r="AL26" s="194">
        <v>9</v>
      </c>
      <c r="AM26" s="25">
        <v>6.5</v>
      </c>
      <c r="AN26" s="7">
        <f t="shared" si="19"/>
        <v>6.6</v>
      </c>
      <c r="AO26" s="23">
        <v>6.8</v>
      </c>
      <c r="AP26" s="194">
        <v>8</v>
      </c>
      <c r="AQ26" s="25">
        <v>8</v>
      </c>
      <c r="AR26" s="7">
        <f t="shared" si="20"/>
        <v>7.8</v>
      </c>
      <c r="AS26" s="23">
        <v>9.4</v>
      </c>
      <c r="AT26" s="194">
        <v>10</v>
      </c>
      <c r="AU26" s="25">
        <v>8</v>
      </c>
      <c r="AV26" s="7">
        <f t="shared" si="21"/>
        <v>8.5</v>
      </c>
      <c r="AW26" s="23">
        <v>7</v>
      </c>
      <c r="AX26" s="194">
        <v>7</v>
      </c>
      <c r="AY26" s="25">
        <v>8</v>
      </c>
      <c r="AZ26" s="7">
        <f t="shared" si="22"/>
        <v>7.7</v>
      </c>
      <c r="BA26" s="23">
        <v>8.5</v>
      </c>
      <c r="BB26" s="194">
        <v>10</v>
      </c>
      <c r="BC26" s="25">
        <v>6</v>
      </c>
      <c r="BD26" s="7">
        <f t="shared" si="23"/>
        <v>6.9</v>
      </c>
      <c r="BE26" s="23">
        <v>8</v>
      </c>
      <c r="BF26" s="194">
        <v>10</v>
      </c>
      <c r="BG26" s="25">
        <v>9.5</v>
      </c>
      <c r="BH26" s="7">
        <f t="shared" si="24"/>
        <v>9.3000000000000007</v>
      </c>
      <c r="BI26" s="23">
        <v>7</v>
      </c>
      <c r="BJ26" s="194">
        <v>9</v>
      </c>
      <c r="BK26" s="25">
        <v>6.5</v>
      </c>
      <c r="BL26" s="7">
        <f t="shared" si="25"/>
        <v>6.9</v>
      </c>
      <c r="BM26" s="23">
        <v>7</v>
      </c>
      <c r="BN26" s="194">
        <v>8</v>
      </c>
      <c r="BO26" s="25">
        <f t="shared" si="26"/>
        <v>7</v>
      </c>
      <c r="BP26" s="7">
        <f t="shared" si="27"/>
        <v>7.1</v>
      </c>
      <c r="BQ26" s="23">
        <v>8.3000000000000007</v>
      </c>
      <c r="BR26" s="194">
        <v>10</v>
      </c>
      <c r="BS26" s="25">
        <v>8</v>
      </c>
      <c r="BT26" s="7">
        <f t="shared" si="28"/>
        <v>8.3000000000000007</v>
      </c>
      <c r="BU26" s="23">
        <v>9</v>
      </c>
      <c r="BV26" s="194">
        <v>10</v>
      </c>
      <c r="BW26" s="25">
        <v>8</v>
      </c>
      <c r="BX26" s="7">
        <f t="shared" si="29"/>
        <v>8.4</v>
      </c>
      <c r="BY26" s="23">
        <v>6.8</v>
      </c>
      <c r="BZ26" s="194">
        <v>8</v>
      </c>
      <c r="CA26" s="25">
        <v>6</v>
      </c>
      <c r="CB26" s="7">
        <f t="shared" si="30"/>
        <v>6.4</v>
      </c>
      <c r="CC26" s="23">
        <v>8</v>
      </c>
      <c r="CD26" s="194">
        <v>9</v>
      </c>
      <c r="CE26" s="25">
        <v>8.5</v>
      </c>
      <c r="CF26" s="7">
        <f t="shared" si="31"/>
        <v>8.5</v>
      </c>
      <c r="CG26" s="23">
        <v>9.6</v>
      </c>
      <c r="CH26" s="194">
        <v>10</v>
      </c>
      <c r="CI26" s="25">
        <v>9</v>
      </c>
      <c r="CJ26" s="7">
        <f t="shared" si="32"/>
        <v>9.1999999999999993</v>
      </c>
      <c r="CK26" s="23">
        <v>9.3000000000000007</v>
      </c>
      <c r="CL26" s="194">
        <v>10</v>
      </c>
      <c r="CM26" s="25">
        <v>9</v>
      </c>
      <c r="CN26" s="7">
        <f t="shared" si="33"/>
        <v>9.1999999999999993</v>
      </c>
      <c r="CO26" s="23">
        <v>6.7</v>
      </c>
      <c r="CP26" s="194">
        <v>8</v>
      </c>
      <c r="CQ26" s="25">
        <v>9</v>
      </c>
      <c r="CR26" s="7">
        <f t="shared" si="34"/>
        <v>8.4</v>
      </c>
      <c r="CS26" s="23">
        <v>9</v>
      </c>
      <c r="CT26" s="194">
        <v>9</v>
      </c>
      <c r="CU26" s="25">
        <v>9.5</v>
      </c>
      <c r="CV26" s="7">
        <f t="shared" si="35"/>
        <v>9.4</v>
      </c>
      <c r="CW26" s="23">
        <v>8.6999999999999993</v>
      </c>
      <c r="CX26" s="194">
        <v>10</v>
      </c>
      <c r="CY26" s="25">
        <v>8</v>
      </c>
      <c r="CZ26" s="7">
        <f t="shared" si="36"/>
        <v>8.3000000000000007</v>
      </c>
      <c r="DA26" s="23">
        <v>9.1999999999999993</v>
      </c>
      <c r="DB26" s="194">
        <v>10</v>
      </c>
      <c r="DC26" s="25">
        <v>9</v>
      </c>
      <c r="DD26" s="7">
        <f t="shared" si="37"/>
        <v>9.1</v>
      </c>
      <c r="DE26" s="23">
        <v>9.5</v>
      </c>
      <c r="DF26" s="194">
        <v>10</v>
      </c>
      <c r="DG26" s="25">
        <v>7</v>
      </c>
      <c r="DH26" s="7">
        <f t="shared" si="38"/>
        <v>7.8</v>
      </c>
      <c r="DI26" s="23">
        <v>7.5</v>
      </c>
      <c r="DJ26" s="194">
        <v>9</v>
      </c>
      <c r="DK26" s="25">
        <f t="shared" si="39"/>
        <v>7.3</v>
      </c>
      <c r="DL26" s="7">
        <f t="shared" si="40"/>
        <v>7.5</v>
      </c>
      <c r="DM26" s="23">
        <v>7.7</v>
      </c>
      <c r="DN26" s="194">
        <v>9</v>
      </c>
      <c r="DO26" s="25">
        <v>8</v>
      </c>
      <c r="DP26" s="7">
        <f t="shared" si="41"/>
        <v>8</v>
      </c>
      <c r="DQ26" s="23">
        <v>8</v>
      </c>
      <c r="DR26" s="194">
        <v>9</v>
      </c>
      <c r="DS26" s="25">
        <v>8.5</v>
      </c>
      <c r="DT26" s="7">
        <f t="shared" si="42"/>
        <v>8.5</v>
      </c>
      <c r="DU26" s="23">
        <v>8.6999999999999993</v>
      </c>
      <c r="DV26" s="194">
        <v>9</v>
      </c>
      <c r="DW26" s="25">
        <v>9</v>
      </c>
      <c r="DX26" s="7">
        <f t="shared" si="43"/>
        <v>8.9</v>
      </c>
      <c r="DY26" s="23">
        <v>7.5</v>
      </c>
      <c r="DZ26" s="194">
        <v>9</v>
      </c>
      <c r="EA26" s="25">
        <v>6.5</v>
      </c>
      <c r="EB26" s="7">
        <f t="shared" si="44"/>
        <v>7</v>
      </c>
      <c r="EC26" s="23">
        <v>9.6999999999999993</v>
      </c>
      <c r="ED26" s="194">
        <v>10</v>
      </c>
      <c r="EE26" s="25">
        <v>6</v>
      </c>
      <c r="EF26" s="7">
        <f t="shared" si="45"/>
        <v>7.1</v>
      </c>
      <c r="EG26" s="23">
        <v>9.3000000000000007</v>
      </c>
      <c r="EH26" s="194">
        <v>10</v>
      </c>
      <c r="EI26" s="25">
        <v>9</v>
      </c>
      <c r="EJ26" s="7">
        <f t="shared" si="46"/>
        <v>9.1999999999999993</v>
      </c>
      <c r="EK26" s="23">
        <v>8</v>
      </c>
      <c r="EL26" s="194">
        <v>9</v>
      </c>
      <c r="EM26" s="25">
        <v>8</v>
      </c>
      <c r="EN26" s="7">
        <f t="shared" si="47"/>
        <v>8.1</v>
      </c>
      <c r="EO26" s="23"/>
      <c r="EP26" s="194"/>
      <c r="EQ26" s="25"/>
      <c r="ER26" s="120">
        <f t="shared" si="48"/>
        <v>0</v>
      </c>
      <c r="ES26" s="120"/>
      <c r="ET26" s="7">
        <v>8</v>
      </c>
      <c r="EU26" s="8">
        <f t="shared" si="4"/>
        <v>7.57</v>
      </c>
      <c r="EV26" s="126" t="str">
        <f t="shared" si="49"/>
        <v>B</v>
      </c>
      <c r="EW26" s="10">
        <f t="shared" si="126"/>
        <v>3</v>
      </c>
      <c r="EX26" s="126" t="str">
        <f t="shared" si="50"/>
        <v>A</v>
      </c>
      <c r="EY26" s="10">
        <f t="shared" si="127"/>
        <v>4</v>
      </c>
      <c r="EZ26" s="126" t="str">
        <f t="shared" si="51"/>
        <v>B</v>
      </c>
      <c r="FA26" s="10">
        <f t="shared" si="128"/>
        <v>3</v>
      </c>
      <c r="FB26" s="126" t="str">
        <f t="shared" si="52"/>
        <v>B</v>
      </c>
      <c r="FC26" s="10">
        <f t="shared" si="8"/>
        <v>3</v>
      </c>
      <c r="FD26" s="218" t="str">
        <f t="shared" si="53"/>
        <v>B</v>
      </c>
      <c r="FE26" s="217">
        <f t="shared" si="54"/>
        <v>3</v>
      </c>
      <c r="FF26" s="218" t="str">
        <f t="shared" si="55"/>
        <v>C</v>
      </c>
      <c r="FG26" s="217">
        <f t="shared" si="56"/>
        <v>2</v>
      </c>
      <c r="FH26" s="218" t="str">
        <f t="shared" si="57"/>
        <v>B</v>
      </c>
      <c r="FI26" s="217">
        <f t="shared" si="58"/>
        <v>3</v>
      </c>
      <c r="FJ26" s="218" t="str">
        <f t="shared" si="59"/>
        <v>B</v>
      </c>
      <c r="FK26" s="217">
        <f t="shared" si="60"/>
        <v>3</v>
      </c>
      <c r="FL26" s="218" t="str">
        <f t="shared" si="61"/>
        <v>C</v>
      </c>
      <c r="FM26" s="217">
        <f t="shared" si="62"/>
        <v>2</v>
      </c>
      <c r="FN26" s="218" t="str">
        <f t="shared" si="63"/>
        <v>B</v>
      </c>
      <c r="FO26" s="217">
        <f t="shared" si="64"/>
        <v>3</v>
      </c>
      <c r="FP26" s="218" t="str">
        <f t="shared" si="65"/>
        <v>A</v>
      </c>
      <c r="FQ26" s="217">
        <f t="shared" si="66"/>
        <v>4</v>
      </c>
      <c r="FR26" s="218" t="str">
        <f t="shared" si="67"/>
        <v>B</v>
      </c>
      <c r="FS26" s="217">
        <f t="shared" si="68"/>
        <v>3</v>
      </c>
      <c r="FT26" s="126" t="str">
        <f t="shared" si="69"/>
        <v>C</v>
      </c>
      <c r="FU26" s="10">
        <f t="shared" si="70"/>
        <v>2</v>
      </c>
      <c r="FV26" s="126" t="str">
        <f t="shared" si="71"/>
        <v>A</v>
      </c>
      <c r="FW26" s="10">
        <f t="shared" si="72"/>
        <v>4</v>
      </c>
      <c r="FX26" s="126" t="str">
        <f t="shared" si="73"/>
        <v>C</v>
      </c>
      <c r="FY26" s="10">
        <f t="shared" si="74"/>
        <v>2</v>
      </c>
      <c r="FZ26" s="126" t="str">
        <f t="shared" si="75"/>
        <v>B</v>
      </c>
      <c r="GA26" s="10">
        <f t="shared" si="76"/>
        <v>3</v>
      </c>
      <c r="GB26" s="126" t="str">
        <f t="shared" si="77"/>
        <v>B</v>
      </c>
      <c r="GC26" s="10">
        <f t="shared" si="78"/>
        <v>3</v>
      </c>
      <c r="GD26" s="126" t="str">
        <f t="shared" si="79"/>
        <v>B</v>
      </c>
      <c r="GE26" s="10">
        <f t="shared" si="80"/>
        <v>3</v>
      </c>
      <c r="GF26" s="126" t="str">
        <f t="shared" si="81"/>
        <v>C</v>
      </c>
      <c r="GG26" s="10">
        <f t="shared" si="82"/>
        <v>2</v>
      </c>
      <c r="GH26" s="218" t="str">
        <f t="shared" si="83"/>
        <v>A</v>
      </c>
      <c r="GI26" s="217">
        <f t="shared" si="84"/>
        <v>4</v>
      </c>
      <c r="GJ26" s="218" t="str">
        <f t="shared" si="85"/>
        <v>A</v>
      </c>
      <c r="GK26" s="217">
        <f t="shared" si="86"/>
        <v>4</v>
      </c>
      <c r="GL26" s="218" t="str">
        <f t="shared" si="87"/>
        <v>A</v>
      </c>
      <c r="GM26" s="217">
        <f t="shared" si="88"/>
        <v>4</v>
      </c>
      <c r="GN26" s="218" t="str">
        <f t="shared" si="89"/>
        <v>B</v>
      </c>
      <c r="GO26" s="217">
        <f t="shared" si="90"/>
        <v>3</v>
      </c>
      <c r="GP26" s="218" t="str">
        <f t="shared" si="91"/>
        <v>A</v>
      </c>
      <c r="GQ26" s="217">
        <f t="shared" si="92"/>
        <v>4</v>
      </c>
      <c r="GR26" s="218" t="str">
        <f t="shared" si="93"/>
        <v>B</v>
      </c>
      <c r="GS26" s="217">
        <f t="shared" si="94"/>
        <v>3</v>
      </c>
      <c r="GT26" s="218" t="str">
        <f t="shared" si="95"/>
        <v>A</v>
      </c>
      <c r="GU26" s="217">
        <f t="shared" si="96"/>
        <v>4</v>
      </c>
      <c r="GV26" s="218" t="str">
        <f t="shared" si="97"/>
        <v>B</v>
      </c>
      <c r="GW26" s="217">
        <f t="shared" si="98"/>
        <v>3</v>
      </c>
      <c r="GX26" s="218" t="str">
        <f t="shared" si="99"/>
        <v>B</v>
      </c>
      <c r="GY26" s="217">
        <f t="shared" si="100"/>
        <v>3</v>
      </c>
      <c r="GZ26" s="126" t="str">
        <f t="shared" si="101"/>
        <v>B</v>
      </c>
      <c r="HA26" s="10">
        <f t="shared" si="102"/>
        <v>3</v>
      </c>
      <c r="HB26" s="126" t="str">
        <f t="shared" si="103"/>
        <v>A</v>
      </c>
      <c r="HC26" s="10">
        <f t="shared" si="104"/>
        <v>4</v>
      </c>
      <c r="HD26" s="126" t="str">
        <f t="shared" si="105"/>
        <v>A</v>
      </c>
      <c r="HE26" s="10">
        <f t="shared" si="106"/>
        <v>4</v>
      </c>
      <c r="HF26" s="126" t="str">
        <f t="shared" si="107"/>
        <v>B</v>
      </c>
      <c r="HG26" s="10">
        <f t="shared" si="108"/>
        <v>3</v>
      </c>
      <c r="HH26" s="126" t="str">
        <f t="shared" si="109"/>
        <v>B</v>
      </c>
      <c r="HI26" s="10">
        <f t="shared" si="110"/>
        <v>3</v>
      </c>
      <c r="HJ26" s="126" t="str">
        <f t="shared" si="111"/>
        <v>A</v>
      </c>
      <c r="HK26" s="10">
        <f t="shared" si="112"/>
        <v>4</v>
      </c>
      <c r="HL26" s="126" t="str">
        <f t="shared" si="113"/>
        <v>B</v>
      </c>
      <c r="HM26" s="10">
        <f t="shared" si="114"/>
        <v>3</v>
      </c>
      <c r="HN26" s="126" t="str">
        <f t="shared" si="115"/>
        <v>X</v>
      </c>
      <c r="HO26" s="10">
        <f t="shared" si="116"/>
        <v>0</v>
      </c>
      <c r="HP26" s="126" t="str">
        <f t="shared" si="117"/>
        <v>X</v>
      </c>
      <c r="HQ26" s="10">
        <f t="shared" si="118"/>
        <v>0</v>
      </c>
      <c r="HR26" s="126" t="str">
        <f t="shared" si="119"/>
        <v>B</v>
      </c>
      <c r="HS26" s="10">
        <f t="shared" si="120"/>
        <v>3</v>
      </c>
      <c r="HT26" s="72">
        <f t="shared" si="9"/>
        <v>3.25</v>
      </c>
      <c r="HU26" s="72">
        <f t="shared" si="10"/>
        <v>2.95</v>
      </c>
      <c r="HV26" s="72">
        <f t="shared" si="11"/>
        <v>2.72</v>
      </c>
      <c r="HW26" s="72">
        <f t="shared" si="12"/>
        <v>3.54</v>
      </c>
      <c r="HX26" s="72">
        <f t="shared" si="121"/>
        <v>3.47</v>
      </c>
      <c r="HY26" s="72">
        <f t="shared" si="122"/>
        <v>3</v>
      </c>
      <c r="HZ26" s="73">
        <f t="shared" si="123"/>
        <v>90</v>
      </c>
      <c r="IA26" s="72">
        <f t="shared" si="124"/>
        <v>3.18</v>
      </c>
      <c r="IB26" s="4" t="str">
        <f t="shared" si="13"/>
        <v>Kh¸</v>
      </c>
      <c r="IC26" s="540">
        <f t="shared" si="125"/>
        <v>3.18</v>
      </c>
      <c r="IE26" s="5"/>
      <c r="IJ26" s="3">
        <v>7</v>
      </c>
      <c r="IK26" s="3">
        <v>6</v>
      </c>
      <c r="IM26" s="3">
        <v>8</v>
      </c>
      <c r="IN26" s="3">
        <v>6</v>
      </c>
      <c r="IQ26" s="3">
        <v>7</v>
      </c>
      <c r="IR26" s="3">
        <v>6</v>
      </c>
      <c r="IS26" s="3">
        <v>8</v>
      </c>
    </row>
    <row r="27" spans="1:253" ht="24" customHeight="1" x14ac:dyDescent="0.25">
      <c r="A27" s="6">
        <v>21</v>
      </c>
      <c r="B27" s="54" t="s">
        <v>56</v>
      </c>
      <c r="C27" s="59" t="s">
        <v>57</v>
      </c>
      <c r="D27" s="18">
        <v>36106</v>
      </c>
      <c r="E27" s="23">
        <v>6.5</v>
      </c>
      <c r="F27" s="194">
        <v>8</v>
      </c>
      <c r="G27" s="74">
        <v>8</v>
      </c>
      <c r="H27" s="7">
        <f t="shared" si="0"/>
        <v>7.7</v>
      </c>
      <c r="I27" s="23">
        <v>5.5</v>
      </c>
      <c r="J27" s="194">
        <v>8</v>
      </c>
      <c r="K27" s="25">
        <v>7.5</v>
      </c>
      <c r="L27" s="7">
        <f t="shared" si="1"/>
        <v>7.2</v>
      </c>
      <c r="M27" s="23">
        <v>7</v>
      </c>
      <c r="N27" s="194">
        <v>8</v>
      </c>
      <c r="O27" s="25">
        <v>5</v>
      </c>
      <c r="P27" s="7">
        <f t="shared" si="2"/>
        <v>5.7</v>
      </c>
      <c r="Q27" s="23">
        <v>7</v>
      </c>
      <c r="R27" s="194">
        <v>8</v>
      </c>
      <c r="S27" s="25">
        <v>6</v>
      </c>
      <c r="T27" s="7">
        <f t="shared" si="3"/>
        <v>6.4</v>
      </c>
      <c r="U27" s="23">
        <v>7</v>
      </c>
      <c r="V27" s="194">
        <v>8</v>
      </c>
      <c r="W27" s="25">
        <v>6</v>
      </c>
      <c r="X27" s="7">
        <f t="shared" si="14"/>
        <v>6.4</v>
      </c>
      <c r="Y27" s="23">
        <v>6.3</v>
      </c>
      <c r="Z27" s="194">
        <v>9</v>
      </c>
      <c r="AA27" s="25">
        <v>4</v>
      </c>
      <c r="AB27" s="7">
        <f t="shared" si="15"/>
        <v>5</v>
      </c>
      <c r="AC27" s="23">
        <v>7</v>
      </c>
      <c r="AD27" s="194">
        <v>7</v>
      </c>
      <c r="AE27" s="25">
        <v>8</v>
      </c>
      <c r="AF27" s="7">
        <f t="shared" si="16"/>
        <v>7.7</v>
      </c>
      <c r="AG27" s="23">
        <v>7.5</v>
      </c>
      <c r="AH27" s="194">
        <v>8</v>
      </c>
      <c r="AI27" s="25">
        <f t="shared" si="17"/>
        <v>6.5</v>
      </c>
      <c r="AJ27" s="7">
        <f t="shared" si="18"/>
        <v>6.9</v>
      </c>
      <c r="AK27" s="23">
        <v>8</v>
      </c>
      <c r="AL27" s="194">
        <v>9</v>
      </c>
      <c r="AM27" s="25">
        <v>5.5</v>
      </c>
      <c r="AN27" s="7">
        <f t="shared" si="19"/>
        <v>6.4</v>
      </c>
      <c r="AO27" s="23">
        <v>6.8</v>
      </c>
      <c r="AP27" s="194">
        <v>7</v>
      </c>
      <c r="AQ27" s="25">
        <v>6</v>
      </c>
      <c r="AR27" s="7">
        <f t="shared" si="20"/>
        <v>6.3</v>
      </c>
      <c r="AS27" s="23">
        <v>6</v>
      </c>
      <c r="AT27" s="194">
        <v>7</v>
      </c>
      <c r="AU27" s="25">
        <v>5.5</v>
      </c>
      <c r="AV27" s="7">
        <f t="shared" si="21"/>
        <v>5.8</v>
      </c>
      <c r="AW27" s="23">
        <v>6.7</v>
      </c>
      <c r="AX27" s="194">
        <v>7</v>
      </c>
      <c r="AY27" s="25">
        <v>8</v>
      </c>
      <c r="AZ27" s="7">
        <f t="shared" si="22"/>
        <v>7.6</v>
      </c>
      <c r="BA27" s="23">
        <v>7</v>
      </c>
      <c r="BB27" s="194">
        <v>7</v>
      </c>
      <c r="BC27" s="25">
        <v>7</v>
      </c>
      <c r="BD27" s="7">
        <f t="shared" si="23"/>
        <v>7</v>
      </c>
      <c r="BE27" s="23">
        <v>6</v>
      </c>
      <c r="BF27" s="194">
        <v>8</v>
      </c>
      <c r="BG27" s="25">
        <v>7.5</v>
      </c>
      <c r="BH27" s="7">
        <f t="shared" si="24"/>
        <v>7.3</v>
      </c>
      <c r="BI27" s="23">
        <v>7</v>
      </c>
      <c r="BJ27" s="194">
        <v>8</v>
      </c>
      <c r="BK27" s="101">
        <v>5</v>
      </c>
      <c r="BL27" s="7">
        <f t="shared" si="25"/>
        <v>5.7</v>
      </c>
      <c r="BM27" s="23">
        <v>7</v>
      </c>
      <c r="BN27" s="194">
        <v>8</v>
      </c>
      <c r="BO27" s="25">
        <f t="shared" si="26"/>
        <v>6.5</v>
      </c>
      <c r="BP27" s="7">
        <f t="shared" si="27"/>
        <v>6.8</v>
      </c>
      <c r="BQ27" s="23">
        <v>6</v>
      </c>
      <c r="BR27" s="194">
        <v>7</v>
      </c>
      <c r="BS27" s="101">
        <v>6.5</v>
      </c>
      <c r="BT27" s="7">
        <f t="shared" si="28"/>
        <v>6.5</v>
      </c>
      <c r="BU27" s="23">
        <v>6</v>
      </c>
      <c r="BV27" s="194">
        <v>7</v>
      </c>
      <c r="BW27" s="25">
        <v>7</v>
      </c>
      <c r="BX27" s="7">
        <f t="shared" si="29"/>
        <v>6.8</v>
      </c>
      <c r="BY27" s="23">
        <v>5</v>
      </c>
      <c r="BZ27" s="194">
        <v>8</v>
      </c>
      <c r="CA27" s="74">
        <v>5</v>
      </c>
      <c r="CB27" s="7">
        <f t="shared" si="30"/>
        <v>5.3</v>
      </c>
      <c r="CC27" s="23">
        <v>8</v>
      </c>
      <c r="CD27" s="194">
        <v>8</v>
      </c>
      <c r="CE27" s="25">
        <v>6</v>
      </c>
      <c r="CF27" s="7">
        <f t="shared" si="31"/>
        <v>6.6</v>
      </c>
      <c r="CG27" s="23">
        <v>5.3</v>
      </c>
      <c r="CH27" s="194">
        <v>6</v>
      </c>
      <c r="CI27" s="25">
        <v>6</v>
      </c>
      <c r="CJ27" s="7">
        <f t="shared" si="32"/>
        <v>5.9</v>
      </c>
      <c r="CK27" s="23">
        <v>7</v>
      </c>
      <c r="CL27" s="194">
        <v>8</v>
      </c>
      <c r="CM27" s="265">
        <v>7.5</v>
      </c>
      <c r="CN27" s="7">
        <f t="shared" si="33"/>
        <v>7.5</v>
      </c>
      <c r="CO27" s="23">
        <v>6</v>
      </c>
      <c r="CP27" s="194">
        <v>7</v>
      </c>
      <c r="CQ27" s="25">
        <v>7</v>
      </c>
      <c r="CR27" s="7">
        <f t="shared" si="34"/>
        <v>6.8</v>
      </c>
      <c r="CS27" s="23">
        <v>6</v>
      </c>
      <c r="CT27" s="194">
        <v>6</v>
      </c>
      <c r="CU27" s="265">
        <v>6.5</v>
      </c>
      <c r="CV27" s="7">
        <f t="shared" si="35"/>
        <v>6.4</v>
      </c>
      <c r="CW27" s="23">
        <v>5.7</v>
      </c>
      <c r="CX27" s="194">
        <v>10</v>
      </c>
      <c r="CY27" s="25">
        <v>6</v>
      </c>
      <c r="CZ27" s="7">
        <f t="shared" si="36"/>
        <v>6.3</v>
      </c>
      <c r="DA27" s="23">
        <v>4.5</v>
      </c>
      <c r="DB27" s="194">
        <v>6</v>
      </c>
      <c r="DC27" s="25">
        <v>7</v>
      </c>
      <c r="DD27" s="7">
        <f t="shared" si="37"/>
        <v>6.4</v>
      </c>
      <c r="DE27" s="23">
        <v>8.5</v>
      </c>
      <c r="DF27" s="194">
        <v>7</v>
      </c>
      <c r="DG27" s="25">
        <v>8</v>
      </c>
      <c r="DH27" s="7">
        <f t="shared" si="38"/>
        <v>8</v>
      </c>
      <c r="DI27" s="23">
        <v>6.5</v>
      </c>
      <c r="DJ27" s="194">
        <v>8</v>
      </c>
      <c r="DK27" s="25">
        <f t="shared" si="39"/>
        <v>7.3</v>
      </c>
      <c r="DL27" s="7">
        <f t="shared" si="40"/>
        <v>7.2</v>
      </c>
      <c r="DM27" s="23">
        <v>7.3</v>
      </c>
      <c r="DN27" s="194">
        <v>8</v>
      </c>
      <c r="DO27" s="25">
        <v>6</v>
      </c>
      <c r="DP27" s="7">
        <f t="shared" si="41"/>
        <v>6.5</v>
      </c>
      <c r="DQ27" s="23">
        <v>6</v>
      </c>
      <c r="DR27" s="194">
        <v>6</v>
      </c>
      <c r="DS27" s="265">
        <v>5.5</v>
      </c>
      <c r="DT27" s="7">
        <f t="shared" si="42"/>
        <v>5.7</v>
      </c>
      <c r="DU27" s="23">
        <v>7</v>
      </c>
      <c r="DV27" s="194">
        <v>8</v>
      </c>
      <c r="DW27" s="25">
        <v>7</v>
      </c>
      <c r="DX27" s="7">
        <f t="shared" si="43"/>
        <v>7.1</v>
      </c>
      <c r="DY27" s="23">
        <v>7</v>
      </c>
      <c r="DZ27" s="194">
        <v>8</v>
      </c>
      <c r="EA27" s="25">
        <v>8</v>
      </c>
      <c r="EB27" s="7">
        <f t="shared" si="44"/>
        <v>7.8</v>
      </c>
      <c r="EC27" s="23">
        <v>7.3</v>
      </c>
      <c r="ED27" s="194">
        <v>8</v>
      </c>
      <c r="EE27" s="264">
        <v>7.5</v>
      </c>
      <c r="EF27" s="7">
        <f t="shared" si="45"/>
        <v>7.5</v>
      </c>
      <c r="EG27" s="23">
        <v>6.3</v>
      </c>
      <c r="EH27" s="194">
        <v>7</v>
      </c>
      <c r="EI27" s="25">
        <v>5</v>
      </c>
      <c r="EJ27" s="7">
        <f t="shared" si="46"/>
        <v>5.5</v>
      </c>
      <c r="EK27" s="23">
        <v>7</v>
      </c>
      <c r="EL27" s="194">
        <v>9</v>
      </c>
      <c r="EM27" s="25">
        <v>7.5</v>
      </c>
      <c r="EN27" s="7">
        <f t="shared" si="47"/>
        <v>7.6</v>
      </c>
      <c r="EO27" s="23">
        <v>7</v>
      </c>
      <c r="EP27" s="194">
        <v>7</v>
      </c>
      <c r="EQ27" s="25">
        <v>7.5</v>
      </c>
      <c r="ER27" s="120">
        <f t="shared" si="48"/>
        <v>7.4</v>
      </c>
      <c r="ES27" s="120">
        <v>7.5</v>
      </c>
      <c r="ET27" s="7"/>
      <c r="EU27" s="8">
        <f t="shared" si="4"/>
        <v>6.31</v>
      </c>
      <c r="EV27" s="126" t="str">
        <f t="shared" si="49"/>
        <v>B</v>
      </c>
      <c r="EW27" s="10">
        <f t="shared" si="126"/>
        <v>3</v>
      </c>
      <c r="EX27" s="126" t="str">
        <f t="shared" si="50"/>
        <v>B</v>
      </c>
      <c r="EY27" s="10">
        <f t="shared" si="127"/>
        <v>3</v>
      </c>
      <c r="EZ27" s="126" t="str">
        <f t="shared" si="51"/>
        <v>C</v>
      </c>
      <c r="FA27" s="10">
        <f t="shared" si="128"/>
        <v>2</v>
      </c>
      <c r="FB27" s="126" t="str">
        <f t="shared" si="52"/>
        <v>C</v>
      </c>
      <c r="FC27" s="10">
        <f t="shared" si="8"/>
        <v>2</v>
      </c>
      <c r="FD27" s="218" t="str">
        <f t="shared" si="53"/>
        <v>C</v>
      </c>
      <c r="FE27" s="217">
        <f t="shared" si="54"/>
        <v>2</v>
      </c>
      <c r="FF27" s="218" t="str">
        <f t="shared" si="55"/>
        <v>D</v>
      </c>
      <c r="FG27" s="217">
        <f t="shared" si="56"/>
        <v>1</v>
      </c>
      <c r="FH27" s="218" t="str">
        <f t="shared" si="57"/>
        <v>B</v>
      </c>
      <c r="FI27" s="217">
        <f t="shared" si="58"/>
        <v>3</v>
      </c>
      <c r="FJ27" s="218" t="str">
        <f t="shared" si="59"/>
        <v>C</v>
      </c>
      <c r="FK27" s="217">
        <f t="shared" si="60"/>
        <v>2</v>
      </c>
      <c r="FL27" s="218" t="str">
        <f t="shared" si="61"/>
        <v>C</v>
      </c>
      <c r="FM27" s="217">
        <f t="shared" si="62"/>
        <v>2</v>
      </c>
      <c r="FN27" s="218" t="str">
        <f t="shared" si="63"/>
        <v>C</v>
      </c>
      <c r="FO27" s="217">
        <f t="shared" si="64"/>
        <v>2</v>
      </c>
      <c r="FP27" s="218" t="str">
        <f t="shared" si="65"/>
        <v>C</v>
      </c>
      <c r="FQ27" s="217">
        <f t="shared" si="66"/>
        <v>2</v>
      </c>
      <c r="FR27" s="218" t="str">
        <f t="shared" si="67"/>
        <v>B</v>
      </c>
      <c r="FS27" s="217">
        <f t="shared" si="68"/>
        <v>3</v>
      </c>
      <c r="FT27" s="126" t="str">
        <f t="shared" si="69"/>
        <v>B</v>
      </c>
      <c r="FU27" s="10">
        <f t="shared" si="70"/>
        <v>3</v>
      </c>
      <c r="FV27" s="126" t="str">
        <f t="shared" si="71"/>
        <v>B</v>
      </c>
      <c r="FW27" s="10">
        <f t="shared" si="72"/>
        <v>3</v>
      </c>
      <c r="FX27" s="126" t="str">
        <f t="shared" si="73"/>
        <v>C</v>
      </c>
      <c r="FY27" s="10">
        <f t="shared" si="74"/>
        <v>2</v>
      </c>
      <c r="FZ27" s="126" t="str">
        <f t="shared" si="75"/>
        <v>C</v>
      </c>
      <c r="GA27" s="10">
        <f t="shared" si="76"/>
        <v>2</v>
      </c>
      <c r="GB27" s="126" t="str">
        <f t="shared" si="77"/>
        <v>C</v>
      </c>
      <c r="GC27" s="10">
        <f t="shared" si="78"/>
        <v>2</v>
      </c>
      <c r="GD27" s="126" t="str">
        <f t="shared" si="79"/>
        <v>C</v>
      </c>
      <c r="GE27" s="10">
        <f t="shared" si="80"/>
        <v>2</v>
      </c>
      <c r="GF27" s="126" t="str">
        <f t="shared" si="81"/>
        <v>D</v>
      </c>
      <c r="GG27" s="10">
        <f t="shared" si="82"/>
        <v>1</v>
      </c>
      <c r="GH27" s="218" t="str">
        <f t="shared" si="83"/>
        <v>C</v>
      </c>
      <c r="GI27" s="217">
        <f t="shared" si="84"/>
        <v>2</v>
      </c>
      <c r="GJ27" s="218" t="str">
        <f t="shared" si="85"/>
        <v>C</v>
      </c>
      <c r="GK27" s="217">
        <f t="shared" si="86"/>
        <v>2</v>
      </c>
      <c r="GL27" s="218" t="str">
        <f t="shared" si="87"/>
        <v>B</v>
      </c>
      <c r="GM27" s="217">
        <f t="shared" si="88"/>
        <v>3</v>
      </c>
      <c r="GN27" s="218" t="str">
        <f t="shared" si="89"/>
        <v>C</v>
      </c>
      <c r="GO27" s="217">
        <f t="shared" si="90"/>
        <v>2</v>
      </c>
      <c r="GP27" s="218" t="str">
        <f t="shared" si="91"/>
        <v>C</v>
      </c>
      <c r="GQ27" s="217">
        <f t="shared" si="92"/>
        <v>2</v>
      </c>
      <c r="GR27" s="218" t="str">
        <f t="shared" si="93"/>
        <v>C</v>
      </c>
      <c r="GS27" s="217">
        <f t="shared" si="94"/>
        <v>2</v>
      </c>
      <c r="GT27" s="218" t="str">
        <f t="shared" si="95"/>
        <v>C</v>
      </c>
      <c r="GU27" s="217">
        <f t="shared" si="96"/>
        <v>2</v>
      </c>
      <c r="GV27" s="218" t="str">
        <f t="shared" si="97"/>
        <v>B</v>
      </c>
      <c r="GW27" s="217">
        <f t="shared" si="98"/>
        <v>3</v>
      </c>
      <c r="GX27" s="218" t="str">
        <f t="shared" si="99"/>
        <v>B</v>
      </c>
      <c r="GY27" s="217">
        <f t="shared" si="100"/>
        <v>3</v>
      </c>
      <c r="GZ27" s="126" t="str">
        <f t="shared" si="101"/>
        <v>C</v>
      </c>
      <c r="HA27" s="10">
        <f t="shared" si="102"/>
        <v>2</v>
      </c>
      <c r="HB27" s="126" t="str">
        <f t="shared" si="103"/>
        <v>C</v>
      </c>
      <c r="HC27" s="10">
        <f t="shared" si="104"/>
        <v>2</v>
      </c>
      <c r="HD27" s="126" t="str">
        <f t="shared" si="105"/>
        <v>B</v>
      </c>
      <c r="HE27" s="10">
        <f t="shared" si="106"/>
        <v>3</v>
      </c>
      <c r="HF27" s="126" t="str">
        <f t="shared" si="107"/>
        <v>B</v>
      </c>
      <c r="HG27" s="10">
        <f t="shared" si="108"/>
        <v>3</v>
      </c>
      <c r="HH27" s="126" t="str">
        <f t="shared" si="109"/>
        <v>B</v>
      </c>
      <c r="HI27" s="10">
        <f t="shared" si="110"/>
        <v>3</v>
      </c>
      <c r="HJ27" s="126" t="str">
        <f t="shared" si="111"/>
        <v>C</v>
      </c>
      <c r="HK27" s="10">
        <f t="shared" si="112"/>
        <v>2</v>
      </c>
      <c r="HL27" s="126" t="str">
        <f t="shared" si="113"/>
        <v>B</v>
      </c>
      <c r="HM27" s="10">
        <f t="shared" si="114"/>
        <v>3</v>
      </c>
      <c r="HN27" s="126" t="str">
        <f t="shared" si="115"/>
        <v>B</v>
      </c>
      <c r="HO27" s="10">
        <f t="shared" si="116"/>
        <v>3</v>
      </c>
      <c r="HP27" s="126" t="str">
        <f t="shared" si="117"/>
        <v>B</v>
      </c>
      <c r="HQ27" s="10">
        <f t="shared" si="118"/>
        <v>3</v>
      </c>
      <c r="HR27" s="126" t="str">
        <f t="shared" si="119"/>
        <v>X</v>
      </c>
      <c r="HS27" s="10">
        <f t="shared" si="120"/>
        <v>0</v>
      </c>
      <c r="HT27" s="72">
        <f t="shared" si="9"/>
        <v>2.5</v>
      </c>
      <c r="HU27" s="72">
        <f t="shared" si="10"/>
        <v>2</v>
      </c>
      <c r="HV27" s="72">
        <f t="shared" si="11"/>
        <v>2.11</v>
      </c>
      <c r="HW27" s="72">
        <f t="shared" si="12"/>
        <v>2.29</v>
      </c>
      <c r="HX27" s="72">
        <f t="shared" si="121"/>
        <v>2.4700000000000002</v>
      </c>
      <c r="HY27" s="72">
        <f t="shared" si="122"/>
        <v>3</v>
      </c>
      <c r="HZ27" s="73">
        <f t="shared" si="123"/>
        <v>90</v>
      </c>
      <c r="IA27" s="72">
        <f t="shared" si="124"/>
        <v>2.2799999999999998</v>
      </c>
      <c r="IB27" s="4" t="str">
        <f t="shared" si="13"/>
        <v>Trung b×nh</v>
      </c>
      <c r="IC27" s="540">
        <f t="shared" si="125"/>
        <v>2.2799999999999998</v>
      </c>
      <c r="IE27" s="5"/>
      <c r="IJ27" s="3">
        <v>6</v>
      </c>
      <c r="IK27" s="3">
        <v>7</v>
      </c>
      <c r="IM27" s="3">
        <v>8</v>
      </c>
      <c r="IN27" s="3">
        <v>5</v>
      </c>
      <c r="IQ27" s="3">
        <v>7</v>
      </c>
      <c r="IR27" s="3">
        <v>6</v>
      </c>
      <c r="IS27" s="3">
        <v>8</v>
      </c>
    </row>
    <row r="28" spans="1:253" ht="24" customHeight="1" x14ac:dyDescent="0.25">
      <c r="A28" s="12">
        <v>22</v>
      </c>
      <c r="B28" s="17" t="s">
        <v>40</v>
      </c>
      <c r="C28" s="59" t="s">
        <v>58</v>
      </c>
      <c r="D28" s="16">
        <v>35811</v>
      </c>
      <c r="E28" s="23">
        <v>8</v>
      </c>
      <c r="F28" s="194">
        <v>8</v>
      </c>
      <c r="G28" s="25">
        <v>5</v>
      </c>
      <c r="H28" s="7">
        <f t="shared" si="0"/>
        <v>5.9</v>
      </c>
      <c r="I28" s="23">
        <v>8.5</v>
      </c>
      <c r="J28" s="194">
        <v>9</v>
      </c>
      <c r="K28" s="25">
        <v>6</v>
      </c>
      <c r="L28" s="7">
        <f t="shared" si="1"/>
        <v>6.8</v>
      </c>
      <c r="M28" s="23">
        <v>7</v>
      </c>
      <c r="N28" s="194">
        <v>8</v>
      </c>
      <c r="O28" s="25">
        <v>6</v>
      </c>
      <c r="P28" s="7">
        <f t="shared" si="2"/>
        <v>6.4</v>
      </c>
      <c r="Q28" s="23">
        <v>7</v>
      </c>
      <c r="R28" s="194">
        <v>8</v>
      </c>
      <c r="S28" s="25">
        <v>7</v>
      </c>
      <c r="T28" s="7">
        <f t="shared" si="3"/>
        <v>7.1</v>
      </c>
      <c r="U28" s="106">
        <v>8.3000000000000007</v>
      </c>
      <c r="V28" s="274">
        <v>10</v>
      </c>
      <c r="W28" s="101">
        <v>8</v>
      </c>
      <c r="X28" s="7">
        <f t="shared" si="14"/>
        <v>8.3000000000000007</v>
      </c>
      <c r="Y28" s="23">
        <v>7</v>
      </c>
      <c r="Z28" s="194">
        <v>10</v>
      </c>
      <c r="AA28" s="25">
        <v>5</v>
      </c>
      <c r="AB28" s="7">
        <f t="shared" si="15"/>
        <v>5.9</v>
      </c>
      <c r="AC28" s="23">
        <v>8</v>
      </c>
      <c r="AD28" s="194">
        <v>8</v>
      </c>
      <c r="AE28" s="25">
        <v>4.5</v>
      </c>
      <c r="AF28" s="7">
        <f t="shared" si="16"/>
        <v>5.6</v>
      </c>
      <c r="AG28" s="23">
        <v>9</v>
      </c>
      <c r="AH28" s="194">
        <v>9</v>
      </c>
      <c r="AI28" s="25">
        <f t="shared" si="17"/>
        <v>5.3</v>
      </c>
      <c r="AJ28" s="7">
        <f t="shared" si="18"/>
        <v>6.4</v>
      </c>
      <c r="AK28" s="23">
        <v>6</v>
      </c>
      <c r="AL28" s="194">
        <v>8</v>
      </c>
      <c r="AM28" s="25">
        <v>5.5</v>
      </c>
      <c r="AN28" s="7">
        <f t="shared" si="19"/>
        <v>5.9</v>
      </c>
      <c r="AO28" s="23">
        <v>7</v>
      </c>
      <c r="AP28" s="194">
        <v>8</v>
      </c>
      <c r="AQ28" s="25">
        <v>6</v>
      </c>
      <c r="AR28" s="7">
        <f t="shared" si="20"/>
        <v>6.4</v>
      </c>
      <c r="AS28" s="23">
        <v>9.4</v>
      </c>
      <c r="AT28" s="194">
        <v>10</v>
      </c>
      <c r="AU28" s="25">
        <v>4.5</v>
      </c>
      <c r="AV28" s="7">
        <f t="shared" si="21"/>
        <v>6</v>
      </c>
      <c r="AW28" s="23">
        <v>6.7</v>
      </c>
      <c r="AX28" s="194">
        <v>7</v>
      </c>
      <c r="AY28" s="25">
        <v>7</v>
      </c>
      <c r="AZ28" s="7">
        <f t="shared" si="22"/>
        <v>6.9</v>
      </c>
      <c r="BA28" s="23">
        <v>8</v>
      </c>
      <c r="BB28" s="194">
        <v>8</v>
      </c>
      <c r="BC28" s="25">
        <v>7</v>
      </c>
      <c r="BD28" s="7">
        <f t="shared" si="23"/>
        <v>7.3</v>
      </c>
      <c r="BE28" s="23">
        <v>7</v>
      </c>
      <c r="BF28" s="194">
        <v>9</v>
      </c>
      <c r="BG28" s="25">
        <v>5.5</v>
      </c>
      <c r="BH28" s="7">
        <f t="shared" si="24"/>
        <v>6.2</v>
      </c>
      <c r="BI28" s="23">
        <v>6.7</v>
      </c>
      <c r="BJ28" s="194">
        <v>8</v>
      </c>
      <c r="BK28" s="25">
        <v>5</v>
      </c>
      <c r="BL28" s="7">
        <f t="shared" si="25"/>
        <v>5.6</v>
      </c>
      <c r="BM28" s="23">
        <v>7</v>
      </c>
      <c r="BN28" s="194">
        <v>8</v>
      </c>
      <c r="BO28" s="25">
        <f t="shared" si="26"/>
        <v>6</v>
      </c>
      <c r="BP28" s="7">
        <f t="shared" si="27"/>
        <v>6.4</v>
      </c>
      <c r="BQ28" s="23">
        <v>6.3</v>
      </c>
      <c r="BR28" s="194">
        <v>7</v>
      </c>
      <c r="BS28" s="25">
        <v>5.5</v>
      </c>
      <c r="BT28" s="7">
        <f t="shared" si="28"/>
        <v>5.8</v>
      </c>
      <c r="BU28" s="23">
        <v>5.7</v>
      </c>
      <c r="BV28" s="194">
        <v>6</v>
      </c>
      <c r="BW28" s="25">
        <v>5.5</v>
      </c>
      <c r="BX28" s="7">
        <f t="shared" si="29"/>
        <v>5.6</v>
      </c>
      <c r="BY28" s="23">
        <v>5.8</v>
      </c>
      <c r="BZ28" s="194">
        <v>8</v>
      </c>
      <c r="CA28" s="74">
        <v>5</v>
      </c>
      <c r="CB28" s="7">
        <f t="shared" si="30"/>
        <v>5.5</v>
      </c>
      <c r="CC28" s="23">
        <v>8.5</v>
      </c>
      <c r="CD28" s="194">
        <v>8</v>
      </c>
      <c r="CE28" s="25">
        <v>8.5</v>
      </c>
      <c r="CF28" s="7">
        <f t="shared" si="31"/>
        <v>8.5</v>
      </c>
      <c r="CG28" s="23">
        <v>7.3</v>
      </c>
      <c r="CH28" s="194">
        <v>8</v>
      </c>
      <c r="CI28" s="25">
        <v>5.5</v>
      </c>
      <c r="CJ28" s="7">
        <f t="shared" si="32"/>
        <v>6.1</v>
      </c>
      <c r="CK28" s="23">
        <v>9</v>
      </c>
      <c r="CL28" s="194">
        <v>10</v>
      </c>
      <c r="CM28" s="25">
        <v>8</v>
      </c>
      <c r="CN28" s="7">
        <f t="shared" si="33"/>
        <v>8.4</v>
      </c>
      <c r="CO28" s="23">
        <v>6.3</v>
      </c>
      <c r="CP28" s="194">
        <v>7</v>
      </c>
      <c r="CQ28" s="25">
        <v>7</v>
      </c>
      <c r="CR28" s="7">
        <f t="shared" si="34"/>
        <v>6.9</v>
      </c>
      <c r="CS28" s="23">
        <v>7</v>
      </c>
      <c r="CT28" s="194">
        <v>8</v>
      </c>
      <c r="CU28" s="265">
        <v>7</v>
      </c>
      <c r="CV28" s="7">
        <f t="shared" si="35"/>
        <v>7.1</v>
      </c>
      <c r="CW28" s="23">
        <v>6.3</v>
      </c>
      <c r="CX28" s="194">
        <v>10</v>
      </c>
      <c r="CY28" s="25">
        <v>6</v>
      </c>
      <c r="CZ28" s="7">
        <f t="shared" si="36"/>
        <v>6.5</v>
      </c>
      <c r="DA28" s="23">
        <v>8.5</v>
      </c>
      <c r="DB28" s="194">
        <v>9</v>
      </c>
      <c r="DC28" s="25">
        <v>8</v>
      </c>
      <c r="DD28" s="7">
        <f t="shared" si="37"/>
        <v>8.1999999999999993</v>
      </c>
      <c r="DE28" s="23">
        <v>7.5</v>
      </c>
      <c r="DF28" s="194">
        <v>7</v>
      </c>
      <c r="DG28" s="25">
        <v>8.5</v>
      </c>
      <c r="DH28" s="7">
        <f t="shared" si="38"/>
        <v>8.1999999999999993</v>
      </c>
      <c r="DI28" s="23">
        <v>7</v>
      </c>
      <c r="DJ28" s="194">
        <v>9</v>
      </c>
      <c r="DK28" s="25">
        <f t="shared" si="39"/>
        <v>7.2</v>
      </c>
      <c r="DL28" s="7">
        <f t="shared" si="40"/>
        <v>7.3</v>
      </c>
      <c r="DM28" s="23">
        <v>8</v>
      </c>
      <c r="DN28" s="194">
        <v>8</v>
      </c>
      <c r="DO28" s="25">
        <v>8</v>
      </c>
      <c r="DP28" s="7">
        <f t="shared" si="41"/>
        <v>8</v>
      </c>
      <c r="DQ28" s="23">
        <v>6.7</v>
      </c>
      <c r="DR28" s="194">
        <v>8</v>
      </c>
      <c r="DS28" s="25">
        <v>8</v>
      </c>
      <c r="DT28" s="7">
        <f t="shared" si="42"/>
        <v>7.7</v>
      </c>
      <c r="DU28" s="23">
        <v>7.5</v>
      </c>
      <c r="DV28" s="194">
        <v>9</v>
      </c>
      <c r="DW28" s="25">
        <v>6.5</v>
      </c>
      <c r="DX28" s="7">
        <f t="shared" si="43"/>
        <v>7</v>
      </c>
      <c r="DY28" s="23">
        <v>7.5</v>
      </c>
      <c r="DZ28" s="194">
        <v>8</v>
      </c>
      <c r="EA28" s="25">
        <v>6</v>
      </c>
      <c r="EB28" s="7">
        <f t="shared" si="44"/>
        <v>6.5</v>
      </c>
      <c r="EC28" s="23">
        <v>7</v>
      </c>
      <c r="ED28" s="194">
        <v>8</v>
      </c>
      <c r="EE28" s="264">
        <v>7</v>
      </c>
      <c r="EF28" s="7">
        <f t="shared" si="45"/>
        <v>7.1</v>
      </c>
      <c r="EG28" s="23">
        <v>7.3</v>
      </c>
      <c r="EH28" s="194">
        <v>8</v>
      </c>
      <c r="EI28" s="25">
        <v>9</v>
      </c>
      <c r="EJ28" s="7">
        <f t="shared" si="46"/>
        <v>8.6</v>
      </c>
      <c r="EK28" s="23">
        <v>8</v>
      </c>
      <c r="EL28" s="194">
        <v>9</v>
      </c>
      <c r="EM28" s="25">
        <v>7</v>
      </c>
      <c r="EN28" s="7">
        <f t="shared" si="47"/>
        <v>7.4</v>
      </c>
      <c r="EO28" s="23">
        <v>9</v>
      </c>
      <c r="EP28" s="194">
        <v>10</v>
      </c>
      <c r="EQ28" s="25">
        <v>7.5</v>
      </c>
      <c r="ER28" s="120">
        <f t="shared" si="48"/>
        <v>8.1</v>
      </c>
      <c r="ES28" s="120">
        <v>7.5</v>
      </c>
      <c r="ET28" s="7"/>
      <c r="EU28" s="8">
        <f t="shared" si="4"/>
        <v>6.5</v>
      </c>
      <c r="EV28" s="126" t="str">
        <f t="shared" si="49"/>
        <v>C</v>
      </c>
      <c r="EW28" s="10">
        <f t="shared" si="126"/>
        <v>2</v>
      </c>
      <c r="EX28" s="126" t="str">
        <f t="shared" si="50"/>
        <v>C</v>
      </c>
      <c r="EY28" s="10">
        <f t="shared" si="127"/>
        <v>2</v>
      </c>
      <c r="EZ28" s="126" t="str">
        <f t="shared" si="51"/>
        <v>C</v>
      </c>
      <c r="FA28" s="10">
        <f t="shared" si="128"/>
        <v>2</v>
      </c>
      <c r="FB28" s="126" t="str">
        <f t="shared" si="52"/>
        <v>B</v>
      </c>
      <c r="FC28" s="10">
        <f t="shared" si="8"/>
        <v>3</v>
      </c>
      <c r="FD28" s="218" t="str">
        <f t="shared" si="53"/>
        <v>B</v>
      </c>
      <c r="FE28" s="217">
        <f t="shared" si="54"/>
        <v>3</v>
      </c>
      <c r="FF28" s="218" t="str">
        <f t="shared" si="55"/>
        <v>C</v>
      </c>
      <c r="FG28" s="217">
        <f t="shared" si="56"/>
        <v>2</v>
      </c>
      <c r="FH28" s="218" t="str">
        <f t="shared" si="57"/>
        <v>C</v>
      </c>
      <c r="FI28" s="217">
        <f t="shared" si="58"/>
        <v>2</v>
      </c>
      <c r="FJ28" s="218" t="str">
        <f t="shared" si="59"/>
        <v>C</v>
      </c>
      <c r="FK28" s="217">
        <f t="shared" si="60"/>
        <v>2</v>
      </c>
      <c r="FL28" s="218" t="str">
        <f t="shared" si="61"/>
        <v>C</v>
      </c>
      <c r="FM28" s="217">
        <f t="shared" si="62"/>
        <v>2</v>
      </c>
      <c r="FN28" s="218" t="str">
        <f t="shared" si="63"/>
        <v>C</v>
      </c>
      <c r="FO28" s="217">
        <f t="shared" si="64"/>
        <v>2</v>
      </c>
      <c r="FP28" s="218" t="str">
        <f t="shared" si="65"/>
        <v>C</v>
      </c>
      <c r="FQ28" s="217">
        <f t="shared" si="66"/>
        <v>2</v>
      </c>
      <c r="FR28" s="218" t="str">
        <f t="shared" si="67"/>
        <v>C</v>
      </c>
      <c r="FS28" s="217">
        <f t="shared" si="68"/>
        <v>2</v>
      </c>
      <c r="FT28" s="126" t="str">
        <f t="shared" si="69"/>
        <v>B</v>
      </c>
      <c r="FU28" s="10">
        <f t="shared" si="70"/>
        <v>3</v>
      </c>
      <c r="FV28" s="126" t="str">
        <f t="shared" si="71"/>
        <v>C</v>
      </c>
      <c r="FW28" s="10">
        <f t="shared" si="72"/>
        <v>2</v>
      </c>
      <c r="FX28" s="126" t="str">
        <f t="shared" si="73"/>
        <v>C</v>
      </c>
      <c r="FY28" s="10">
        <f t="shared" si="74"/>
        <v>2</v>
      </c>
      <c r="FZ28" s="126" t="str">
        <f t="shared" si="75"/>
        <v>C</v>
      </c>
      <c r="GA28" s="10">
        <f t="shared" si="76"/>
        <v>2</v>
      </c>
      <c r="GB28" s="126" t="str">
        <f t="shared" si="77"/>
        <v>C</v>
      </c>
      <c r="GC28" s="10">
        <f t="shared" si="78"/>
        <v>2</v>
      </c>
      <c r="GD28" s="126" t="str">
        <f t="shared" si="79"/>
        <v>C</v>
      </c>
      <c r="GE28" s="10">
        <f t="shared" si="80"/>
        <v>2</v>
      </c>
      <c r="GF28" s="126" t="str">
        <f t="shared" si="81"/>
        <v>C</v>
      </c>
      <c r="GG28" s="10">
        <f t="shared" si="82"/>
        <v>2</v>
      </c>
      <c r="GH28" s="218" t="str">
        <f t="shared" si="83"/>
        <v>A</v>
      </c>
      <c r="GI28" s="217">
        <f t="shared" si="84"/>
        <v>4</v>
      </c>
      <c r="GJ28" s="218" t="str">
        <f t="shared" si="85"/>
        <v>C</v>
      </c>
      <c r="GK28" s="217">
        <f t="shared" si="86"/>
        <v>2</v>
      </c>
      <c r="GL28" s="218" t="str">
        <f t="shared" si="87"/>
        <v>B</v>
      </c>
      <c r="GM28" s="217">
        <f t="shared" si="88"/>
        <v>3</v>
      </c>
      <c r="GN28" s="218" t="str">
        <f t="shared" si="89"/>
        <v>C</v>
      </c>
      <c r="GO28" s="217">
        <f t="shared" si="90"/>
        <v>2</v>
      </c>
      <c r="GP28" s="218" t="str">
        <f t="shared" si="91"/>
        <v>B</v>
      </c>
      <c r="GQ28" s="217">
        <f t="shared" si="92"/>
        <v>3</v>
      </c>
      <c r="GR28" s="218" t="str">
        <f t="shared" si="93"/>
        <v>C</v>
      </c>
      <c r="GS28" s="217">
        <f t="shared" si="94"/>
        <v>2</v>
      </c>
      <c r="GT28" s="218" t="str">
        <f t="shared" si="95"/>
        <v>B</v>
      </c>
      <c r="GU28" s="217">
        <f t="shared" si="96"/>
        <v>3</v>
      </c>
      <c r="GV28" s="218" t="str">
        <f t="shared" si="97"/>
        <v>B</v>
      </c>
      <c r="GW28" s="217">
        <f t="shared" si="98"/>
        <v>3</v>
      </c>
      <c r="GX28" s="218" t="str">
        <f t="shared" si="99"/>
        <v>B</v>
      </c>
      <c r="GY28" s="217">
        <f t="shared" si="100"/>
        <v>3</v>
      </c>
      <c r="GZ28" s="126" t="str">
        <f t="shared" si="101"/>
        <v>B</v>
      </c>
      <c r="HA28" s="10">
        <f t="shared" si="102"/>
        <v>3</v>
      </c>
      <c r="HB28" s="126" t="str">
        <f t="shared" si="103"/>
        <v>B</v>
      </c>
      <c r="HC28" s="10">
        <f t="shared" si="104"/>
        <v>3</v>
      </c>
      <c r="HD28" s="126" t="str">
        <f t="shared" si="105"/>
        <v>B</v>
      </c>
      <c r="HE28" s="10">
        <f t="shared" si="106"/>
        <v>3</v>
      </c>
      <c r="HF28" s="126" t="str">
        <f t="shared" si="107"/>
        <v>C</v>
      </c>
      <c r="HG28" s="10">
        <f t="shared" si="108"/>
        <v>2</v>
      </c>
      <c r="HH28" s="126" t="str">
        <f t="shared" si="109"/>
        <v>B</v>
      </c>
      <c r="HI28" s="10">
        <f t="shared" si="110"/>
        <v>3</v>
      </c>
      <c r="HJ28" s="126" t="str">
        <f t="shared" si="111"/>
        <v>A</v>
      </c>
      <c r="HK28" s="10">
        <f t="shared" si="112"/>
        <v>4</v>
      </c>
      <c r="HL28" s="126" t="str">
        <f t="shared" si="113"/>
        <v>B</v>
      </c>
      <c r="HM28" s="10">
        <f t="shared" si="114"/>
        <v>3</v>
      </c>
      <c r="HN28" s="126" t="str">
        <f t="shared" si="115"/>
        <v>B</v>
      </c>
      <c r="HO28" s="10">
        <f t="shared" si="116"/>
        <v>3</v>
      </c>
      <c r="HP28" s="126" t="str">
        <f t="shared" si="117"/>
        <v>B</v>
      </c>
      <c r="HQ28" s="10">
        <f t="shared" si="118"/>
        <v>3</v>
      </c>
      <c r="HR28" s="126" t="str">
        <f t="shared" si="119"/>
        <v>X</v>
      </c>
      <c r="HS28" s="10">
        <f t="shared" si="120"/>
        <v>0</v>
      </c>
      <c r="HT28" s="72">
        <f t="shared" si="9"/>
        <v>2.25</v>
      </c>
      <c r="HU28" s="72">
        <f t="shared" si="10"/>
        <v>2.15</v>
      </c>
      <c r="HV28" s="72">
        <f t="shared" si="11"/>
        <v>2.11</v>
      </c>
      <c r="HW28" s="72">
        <f t="shared" si="12"/>
        <v>2.67</v>
      </c>
      <c r="HX28" s="72">
        <f t="shared" si="121"/>
        <v>3.07</v>
      </c>
      <c r="HY28" s="72">
        <f t="shared" si="122"/>
        <v>3</v>
      </c>
      <c r="HZ28" s="73">
        <f t="shared" si="123"/>
        <v>90</v>
      </c>
      <c r="IA28" s="72">
        <f t="shared" si="124"/>
        <v>2.4900000000000002</v>
      </c>
      <c r="IB28" s="4" t="str">
        <f t="shared" si="13"/>
        <v>Trung b×nh</v>
      </c>
      <c r="IC28" s="540">
        <f t="shared" si="125"/>
        <v>2.4900000000000002</v>
      </c>
      <c r="IE28" s="5"/>
      <c r="IJ28" s="3">
        <v>5</v>
      </c>
      <c r="IK28" s="3">
        <v>5.5</v>
      </c>
      <c r="IM28" s="3">
        <v>7</v>
      </c>
      <c r="IN28" s="3">
        <v>5</v>
      </c>
      <c r="IQ28" s="3">
        <v>7</v>
      </c>
      <c r="IR28" s="3">
        <v>5.3</v>
      </c>
      <c r="IS28" s="3">
        <v>8</v>
      </c>
    </row>
    <row r="29" spans="1:253" ht="24" customHeight="1" x14ac:dyDescent="0.25">
      <c r="A29" s="6">
        <v>23</v>
      </c>
      <c r="B29" s="20" t="s">
        <v>59</v>
      </c>
      <c r="C29" s="59" t="s">
        <v>60</v>
      </c>
      <c r="D29" s="18">
        <v>35601</v>
      </c>
      <c r="E29" s="23">
        <v>6.5</v>
      </c>
      <c r="F29" s="194">
        <v>8</v>
      </c>
      <c r="G29" s="25">
        <v>5</v>
      </c>
      <c r="H29" s="7">
        <f t="shared" si="0"/>
        <v>5.6</v>
      </c>
      <c r="I29" s="23">
        <v>6</v>
      </c>
      <c r="J29" s="194">
        <v>8</v>
      </c>
      <c r="K29" s="25">
        <v>6</v>
      </c>
      <c r="L29" s="7">
        <f t="shared" si="1"/>
        <v>6.2</v>
      </c>
      <c r="M29" s="23">
        <v>6.5</v>
      </c>
      <c r="N29" s="194">
        <v>8</v>
      </c>
      <c r="O29" s="25">
        <v>5</v>
      </c>
      <c r="P29" s="7">
        <f t="shared" si="2"/>
        <v>5.6</v>
      </c>
      <c r="Q29" s="23">
        <v>6</v>
      </c>
      <c r="R29" s="194">
        <v>8</v>
      </c>
      <c r="S29" s="25">
        <v>6</v>
      </c>
      <c r="T29" s="7">
        <f t="shared" si="3"/>
        <v>6.2</v>
      </c>
      <c r="U29" s="23">
        <v>5.7</v>
      </c>
      <c r="V29" s="194">
        <v>8</v>
      </c>
      <c r="W29" s="25">
        <v>7</v>
      </c>
      <c r="X29" s="7">
        <f t="shared" si="14"/>
        <v>6.8</v>
      </c>
      <c r="Y29" s="23">
        <v>5.7</v>
      </c>
      <c r="Z29" s="194">
        <v>7</v>
      </c>
      <c r="AA29" s="101">
        <v>7</v>
      </c>
      <c r="AB29" s="7">
        <f t="shared" si="15"/>
        <v>6.7</v>
      </c>
      <c r="AC29" s="23">
        <v>6</v>
      </c>
      <c r="AD29" s="194">
        <v>6</v>
      </c>
      <c r="AE29" s="25">
        <v>6</v>
      </c>
      <c r="AF29" s="7">
        <f t="shared" si="16"/>
        <v>6</v>
      </c>
      <c r="AG29" s="23">
        <v>6</v>
      </c>
      <c r="AH29" s="194">
        <v>7</v>
      </c>
      <c r="AI29" s="25">
        <f t="shared" si="17"/>
        <v>5.8</v>
      </c>
      <c r="AJ29" s="7">
        <f t="shared" si="18"/>
        <v>6</v>
      </c>
      <c r="AK29" s="23">
        <v>8.6999999999999993</v>
      </c>
      <c r="AL29" s="194">
        <v>6</v>
      </c>
      <c r="AM29" s="25">
        <v>7</v>
      </c>
      <c r="AN29" s="7">
        <f t="shared" si="19"/>
        <v>7.2</v>
      </c>
      <c r="AO29" s="23">
        <v>6.3</v>
      </c>
      <c r="AP29" s="194">
        <v>7</v>
      </c>
      <c r="AQ29" s="25">
        <v>7</v>
      </c>
      <c r="AR29" s="7">
        <f t="shared" si="20"/>
        <v>6.9</v>
      </c>
      <c r="AS29" s="23">
        <v>3.5</v>
      </c>
      <c r="AT29" s="194">
        <v>7</v>
      </c>
      <c r="AU29" s="74">
        <v>6</v>
      </c>
      <c r="AV29" s="7">
        <f t="shared" si="21"/>
        <v>5.6</v>
      </c>
      <c r="AW29" s="23">
        <v>7.3</v>
      </c>
      <c r="AX29" s="194">
        <v>8</v>
      </c>
      <c r="AY29" s="25">
        <v>8</v>
      </c>
      <c r="AZ29" s="7">
        <f t="shared" si="22"/>
        <v>7.9</v>
      </c>
      <c r="BA29" s="23">
        <v>7</v>
      </c>
      <c r="BB29" s="194">
        <v>7</v>
      </c>
      <c r="BC29" s="25">
        <v>8</v>
      </c>
      <c r="BD29" s="7">
        <f t="shared" si="23"/>
        <v>7.7</v>
      </c>
      <c r="BE29" s="23">
        <v>5.5</v>
      </c>
      <c r="BF29" s="194">
        <v>7</v>
      </c>
      <c r="BG29" s="101">
        <v>8</v>
      </c>
      <c r="BH29" s="7">
        <f t="shared" si="24"/>
        <v>7.4</v>
      </c>
      <c r="BI29" s="23">
        <v>6.7</v>
      </c>
      <c r="BJ29" s="194">
        <v>8</v>
      </c>
      <c r="BK29" s="101">
        <v>7</v>
      </c>
      <c r="BL29" s="7">
        <f t="shared" si="25"/>
        <v>7</v>
      </c>
      <c r="BM29" s="23">
        <v>6</v>
      </c>
      <c r="BN29" s="194">
        <v>8</v>
      </c>
      <c r="BO29" s="25">
        <f t="shared" si="26"/>
        <v>5.5</v>
      </c>
      <c r="BP29" s="7">
        <f t="shared" si="27"/>
        <v>5.9</v>
      </c>
      <c r="BQ29" s="23">
        <v>6.3</v>
      </c>
      <c r="BR29" s="194">
        <v>8</v>
      </c>
      <c r="BS29" s="25">
        <v>6.5</v>
      </c>
      <c r="BT29" s="7">
        <f t="shared" si="28"/>
        <v>6.6</v>
      </c>
      <c r="BU29" s="23">
        <v>5.7</v>
      </c>
      <c r="BV29" s="194">
        <v>7</v>
      </c>
      <c r="BW29" s="25">
        <v>6.5</v>
      </c>
      <c r="BX29" s="7">
        <f t="shared" si="29"/>
        <v>6.4</v>
      </c>
      <c r="BY29" s="23">
        <v>5.8</v>
      </c>
      <c r="BZ29" s="194">
        <v>8</v>
      </c>
      <c r="CA29" s="74">
        <v>5</v>
      </c>
      <c r="CB29" s="7">
        <f t="shared" si="30"/>
        <v>5.5</v>
      </c>
      <c r="CC29" s="23">
        <v>8</v>
      </c>
      <c r="CD29" s="194">
        <v>8</v>
      </c>
      <c r="CE29" s="25">
        <v>5</v>
      </c>
      <c r="CF29" s="7">
        <f t="shared" si="31"/>
        <v>5.9</v>
      </c>
      <c r="CG29" s="23">
        <v>5</v>
      </c>
      <c r="CH29" s="194">
        <v>6</v>
      </c>
      <c r="CI29" s="264">
        <v>6</v>
      </c>
      <c r="CJ29" s="7">
        <f t="shared" si="32"/>
        <v>5.8</v>
      </c>
      <c r="CK29" s="23">
        <v>5</v>
      </c>
      <c r="CL29" s="194">
        <v>5</v>
      </c>
      <c r="CM29" s="264">
        <v>7.5</v>
      </c>
      <c r="CN29" s="7">
        <f t="shared" si="33"/>
        <v>6.8</v>
      </c>
      <c r="CO29" s="23">
        <v>6</v>
      </c>
      <c r="CP29" s="194">
        <v>7</v>
      </c>
      <c r="CQ29" s="25">
        <v>5.5</v>
      </c>
      <c r="CR29" s="7">
        <f t="shared" si="34"/>
        <v>5.8</v>
      </c>
      <c r="CS29" s="23">
        <v>5.7</v>
      </c>
      <c r="CT29" s="194">
        <v>6</v>
      </c>
      <c r="CU29" s="265">
        <v>6.5</v>
      </c>
      <c r="CV29" s="7">
        <f t="shared" si="35"/>
        <v>6.3</v>
      </c>
      <c r="CW29" s="23">
        <v>4.7</v>
      </c>
      <c r="CX29" s="194">
        <v>10</v>
      </c>
      <c r="CY29" s="264">
        <v>4</v>
      </c>
      <c r="CZ29" s="7">
        <f t="shared" si="36"/>
        <v>4.7</v>
      </c>
      <c r="DA29" s="23">
        <v>5.5</v>
      </c>
      <c r="DB29" s="194">
        <v>7</v>
      </c>
      <c r="DC29" s="265">
        <v>5</v>
      </c>
      <c r="DD29" s="7">
        <f t="shared" si="37"/>
        <v>5.3</v>
      </c>
      <c r="DE29" s="23">
        <v>6</v>
      </c>
      <c r="DF29" s="194">
        <v>9</v>
      </c>
      <c r="DG29" s="265">
        <v>5</v>
      </c>
      <c r="DH29" s="7">
        <f t="shared" si="38"/>
        <v>5.6</v>
      </c>
      <c r="DI29" s="23">
        <v>5.5</v>
      </c>
      <c r="DJ29" s="194">
        <v>8</v>
      </c>
      <c r="DK29" s="25">
        <f t="shared" si="39"/>
        <v>6.2</v>
      </c>
      <c r="DL29" s="7">
        <f t="shared" si="40"/>
        <v>6.2</v>
      </c>
      <c r="DM29" s="23">
        <v>7.3</v>
      </c>
      <c r="DN29" s="194">
        <v>8</v>
      </c>
      <c r="DO29" s="25">
        <v>8</v>
      </c>
      <c r="DP29" s="7">
        <f t="shared" si="41"/>
        <v>7.9</v>
      </c>
      <c r="DQ29" s="23">
        <v>6.7</v>
      </c>
      <c r="DR29" s="194">
        <v>8</v>
      </c>
      <c r="DS29" s="25">
        <v>5</v>
      </c>
      <c r="DT29" s="7">
        <f t="shared" si="42"/>
        <v>5.6</v>
      </c>
      <c r="DU29" s="23">
        <v>7.3</v>
      </c>
      <c r="DV29" s="194">
        <v>8</v>
      </c>
      <c r="DW29" s="25">
        <v>6</v>
      </c>
      <c r="DX29" s="7">
        <f t="shared" si="43"/>
        <v>6.5</v>
      </c>
      <c r="DY29" s="23">
        <v>7.5</v>
      </c>
      <c r="DZ29" s="194">
        <v>8</v>
      </c>
      <c r="EA29" s="25">
        <v>5</v>
      </c>
      <c r="EB29" s="7">
        <f t="shared" si="44"/>
        <v>5.8</v>
      </c>
      <c r="EC29" s="23">
        <v>6.3</v>
      </c>
      <c r="ED29" s="194">
        <v>7</v>
      </c>
      <c r="EE29" s="264">
        <v>6</v>
      </c>
      <c r="EF29" s="7">
        <f t="shared" si="45"/>
        <v>6.2</v>
      </c>
      <c r="EG29" s="23">
        <v>6.3</v>
      </c>
      <c r="EH29" s="194">
        <v>7</v>
      </c>
      <c r="EI29" s="25">
        <v>6</v>
      </c>
      <c r="EJ29" s="7">
        <f t="shared" si="46"/>
        <v>6.2</v>
      </c>
      <c r="EK29" s="23">
        <v>7</v>
      </c>
      <c r="EL29" s="194">
        <v>8</v>
      </c>
      <c r="EM29" s="25">
        <v>7</v>
      </c>
      <c r="EN29" s="7">
        <f t="shared" si="47"/>
        <v>7.1</v>
      </c>
      <c r="EO29" s="23">
        <v>6</v>
      </c>
      <c r="EP29" s="194">
        <v>7</v>
      </c>
      <c r="EQ29" s="25">
        <v>7.5</v>
      </c>
      <c r="ER29" s="120">
        <f t="shared" si="48"/>
        <v>7.2</v>
      </c>
      <c r="ES29" s="120">
        <v>6</v>
      </c>
      <c r="ET29" s="7"/>
      <c r="EU29" s="8">
        <f t="shared" si="4"/>
        <v>5.96</v>
      </c>
      <c r="EV29" s="126" t="str">
        <f t="shared" si="49"/>
        <v>C</v>
      </c>
      <c r="EW29" s="10">
        <f t="shared" si="126"/>
        <v>2</v>
      </c>
      <c r="EX29" s="126" t="str">
        <f t="shared" si="50"/>
        <v>C</v>
      </c>
      <c r="EY29" s="10">
        <f t="shared" si="127"/>
        <v>2</v>
      </c>
      <c r="EZ29" s="126" t="str">
        <f t="shared" si="51"/>
        <v>C</v>
      </c>
      <c r="FA29" s="10">
        <f t="shared" si="128"/>
        <v>2</v>
      </c>
      <c r="FB29" s="126" t="str">
        <f t="shared" si="52"/>
        <v>C</v>
      </c>
      <c r="FC29" s="10">
        <f t="shared" si="8"/>
        <v>2</v>
      </c>
      <c r="FD29" s="218" t="str">
        <f t="shared" si="53"/>
        <v>C</v>
      </c>
      <c r="FE29" s="217">
        <f t="shared" si="54"/>
        <v>2</v>
      </c>
      <c r="FF29" s="218" t="str">
        <f t="shared" si="55"/>
        <v>C</v>
      </c>
      <c r="FG29" s="217">
        <f t="shared" si="56"/>
        <v>2</v>
      </c>
      <c r="FH29" s="218" t="str">
        <f t="shared" si="57"/>
        <v>C</v>
      </c>
      <c r="FI29" s="217">
        <f t="shared" si="58"/>
        <v>2</v>
      </c>
      <c r="FJ29" s="218" t="str">
        <f t="shared" si="59"/>
        <v>C</v>
      </c>
      <c r="FK29" s="217">
        <f t="shared" si="60"/>
        <v>2</v>
      </c>
      <c r="FL29" s="218" t="str">
        <f t="shared" si="61"/>
        <v>B</v>
      </c>
      <c r="FM29" s="217">
        <f t="shared" si="62"/>
        <v>3</v>
      </c>
      <c r="FN29" s="218" t="str">
        <f t="shared" si="63"/>
        <v>C</v>
      </c>
      <c r="FO29" s="217">
        <f t="shared" si="64"/>
        <v>2</v>
      </c>
      <c r="FP29" s="218" t="str">
        <f t="shared" si="65"/>
        <v>C</v>
      </c>
      <c r="FQ29" s="217">
        <f t="shared" si="66"/>
        <v>2</v>
      </c>
      <c r="FR29" s="218" t="str">
        <f t="shared" si="67"/>
        <v>B</v>
      </c>
      <c r="FS29" s="217">
        <f t="shared" si="68"/>
        <v>3</v>
      </c>
      <c r="FT29" s="126" t="str">
        <f t="shared" si="69"/>
        <v>B</v>
      </c>
      <c r="FU29" s="10">
        <f t="shared" si="70"/>
        <v>3</v>
      </c>
      <c r="FV29" s="126" t="str">
        <f t="shared" si="71"/>
        <v>B</v>
      </c>
      <c r="FW29" s="10">
        <f t="shared" si="72"/>
        <v>3</v>
      </c>
      <c r="FX29" s="126" t="str">
        <f t="shared" si="73"/>
        <v>B</v>
      </c>
      <c r="FY29" s="10">
        <f t="shared" si="74"/>
        <v>3</v>
      </c>
      <c r="FZ29" s="126" t="str">
        <f t="shared" si="75"/>
        <v>C</v>
      </c>
      <c r="GA29" s="10">
        <f t="shared" si="76"/>
        <v>2</v>
      </c>
      <c r="GB29" s="126" t="str">
        <f t="shared" si="77"/>
        <v>C</v>
      </c>
      <c r="GC29" s="10">
        <f t="shared" si="78"/>
        <v>2</v>
      </c>
      <c r="GD29" s="126" t="str">
        <f t="shared" si="79"/>
        <v>C</v>
      </c>
      <c r="GE29" s="10">
        <f t="shared" si="80"/>
        <v>2</v>
      </c>
      <c r="GF29" s="126" t="str">
        <f t="shared" si="81"/>
        <v>C</v>
      </c>
      <c r="GG29" s="10">
        <f t="shared" si="82"/>
        <v>2</v>
      </c>
      <c r="GH29" s="218" t="str">
        <f t="shared" si="83"/>
        <v>C</v>
      </c>
      <c r="GI29" s="217">
        <f t="shared" si="84"/>
        <v>2</v>
      </c>
      <c r="GJ29" s="218" t="str">
        <f t="shared" si="85"/>
        <v>C</v>
      </c>
      <c r="GK29" s="217">
        <f t="shared" si="86"/>
        <v>2</v>
      </c>
      <c r="GL29" s="218" t="str">
        <f t="shared" si="87"/>
        <v>C</v>
      </c>
      <c r="GM29" s="217">
        <f t="shared" si="88"/>
        <v>2</v>
      </c>
      <c r="GN29" s="218" t="str">
        <f t="shared" si="89"/>
        <v>C</v>
      </c>
      <c r="GO29" s="217">
        <f t="shared" si="90"/>
        <v>2</v>
      </c>
      <c r="GP29" s="218" t="str">
        <f t="shared" si="91"/>
        <v>C</v>
      </c>
      <c r="GQ29" s="217">
        <f t="shared" si="92"/>
        <v>2</v>
      </c>
      <c r="GR29" s="218" t="str">
        <f t="shared" si="93"/>
        <v>D</v>
      </c>
      <c r="GS29" s="217">
        <f t="shared" si="94"/>
        <v>1</v>
      </c>
      <c r="GT29" s="218" t="str">
        <f t="shared" si="95"/>
        <v>D</v>
      </c>
      <c r="GU29" s="217">
        <f t="shared" si="96"/>
        <v>1</v>
      </c>
      <c r="GV29" s="218" t="str">
        <f t="shared" si="97"/>
        <v>C</v>
      </c>
      <c r="GW29" s="217">
        <f t="shared" si="98"/>
        <v>2</v>
      </c>
      <c r="GX29" s="218" t="str">
        <f t="shared" si="99"/>
        <v>C</v>
      </c>
      <c r="GY29" s="217">
        <f t="shared" si="100"/>
        <v>2</v>
      </c>
      <c r="GZ29" s="126" t="str">
        <f t="shared" si="101"/>
        <v>B</v>
      </c>
      <c r="HA29" s="10">
        <f t="shared" si="102"/>
        <v>3</v>
      </c>
      <c r="HB29" s="126" t="str">
        <f t="shared" si="103"/>
        <v>C</v>
      </c>
      <c r="HC29" s="10">
        <f t="shared" si="104"/>
        <v>2</v>
      </c>
      <c r="HD29" s="126" t="str">
        <f t="shared" si="105"/>
        <v>C</v>
      </c>
      <c r="HE29" s="10">
        <f t="shared" si="106"/>
        <v>2</v>
      </c>
      <c r="HF29" s="126" t="str">
        <f t="shared" si="107"/>
        <v>C</v>
      </c>
      <c r="HG29" s="10">
        <f t="shared" si="108"/>
        <v>2</v>
      </c>
      <c r="HH29" s="126" t="str">
        <f t="shared" si="109"/>
        <v>C</v>
      </c>
      <c r="HI29" s="10">
        <f t="shared" si="110"/>
        <v>2</v>
      </c>
      <c r="HJ29" s="126" t="str">
        <f t="shared" si="111"/>
        <v>C</v>
      </c>
      <c r="HK29" s="10">
        <f t="shared" si="112"/>
        <v>2</v>
      </c>
      <c r="HL29" s="126" t="str">
        <f t="shared" si="113"/>
        <v>B</v>
      </c>
      <c r="HM29" s="10">
        <f t="shared" si="114"/>
        <v>3</v>
      </c>
      <c r="HN29" s="126" t="str">
        <f t="shared" si="115"/>
        <v>B</v>
      </c>
      <c r="HO29" s="10">
        <f t="shared" si="116"/>
        <v>3</v>
      </c>
      <c r="HP29" s="126" t="str">
        <f t="shared" si="117"/>
        <v>C</v>
      </c>
      <c r="HQ29" s="10">
        <f t="shared" si="118"/>
        <v>2</v>
      </c>
      <c r="HR29" s="126" t="str">
        <f t="shared" si="119"/>
        <v>X</v>
      </c>
      <c r="HS29" s="10">
        <f t="shared" si="120"/>
        <v>0</v>
      </c>
      <c r="HT29" s="72">
        <f t="shared" si="9"/>
        <v>2</v>
      </c>
      <c r="HU29" s="72">
        <f t="shared" si="10"/>
        <v>2.1</v>
      </c>
      <c r="HV29" s="72">
        <f t="shared" si="11"/>
        <v>2.39</v>
      </c>
      <c r="HW29" s="72">
        <f t="shared" si="12"/>
        <v>1.79</v>
      </c>
      <c r="HX29" s="72">
        <f t="shared" si="121"/>
        <v>2.2000000000000002</v>
      </c>
      <c r="HY29" s="72">
        <f t="shared" si="122"/>
        <v>2.6</v>
      </c>
      <c r="HZ29" s="73">
        <f t="shared" si="123"/>
        <v>90</v>
      </c>
      <c r="IA29" s="72">
        <f t="shared" si="124"/>
        <v>2.11</v>
      </c>
      <c r="IB29" s="4" t="str">
        <f t="shared" si="13"/>
        <v>Trung b×nh</v>
      </c>
      <c r="IC29" s="540">
        <f t="shared" si="125"/>
        <v>2.11</v>
      </c>
      <c r="IE29" s="5"/>
      <c r="IJ29" s="3">
        <v>6</v>
      </c>
      <c r="IK29" s="3">
        <v>5.5</v>
      </c>
      <c r="IM29" s="3">
        <v>6</v>
      </c>
      <c r="IN29" s="3">
        <v>5</v>
      </c>
      <c r="IQ29" s="3">
        <v>4</v>
      </c>
      <c r="IR29" s="3">
        <v>6</v>
      </c>
      <c r="IS29" s="3">
        <v>9</v>
      </c>
    </row>
    <row r="30" spans="1:253" ht="24" customHeight="1" x14ac:dyDescent="0.25">
      <c r="A30" s="12">
        <v>24</v>
      </c>
      <c r="B30" s="20" t="s">
        <v>53</v>
      </c>
      <c r="C30" s="59" t="s">
        <v>14</v>
      </c>
      <c r="D30" s="18">
        <v>35954</v>
      </c>
      <c r="E30" s="23">
        <v>8.5</v>
      </c>
      <c r="F30" s="194">
        <v>9</v>
      </c>
      <c r="G30" s="25">
        <v>7</v>
      </c>
      <c r="H30" s="7">
        <f t="shared" si="0"/>
        <v>7.5</v>
      </c>
      <c r="I30" s="23">
        <v>7.5</v>
      </c>
      <c r="J30" s="194">
        <v>8</v>
      </c>
      <c r="K30" s="25">
        <v>6</v>
      </c>
      <c r="L30" s="7">
        <f t="shared" si="1"/>
        <v>6.5</v>
      </c>
      <c r="M30" s="23">
        <v>8</v>
      </c>
      <c r="N30" s="194">
        <v>9</v>
      </c>
      <c r="O30" s="25">
        <v>6</v>
      </c>
      <c r="P30" s="7">
        <f t="shared" si="2"/>
        <v>6.7</v>
      </c>
      <c r="Q30" s="23">
        <v>7</v>
      </c>
      <c r="R30" s="194">
        <v>9</v>
      </c>
      <c r="S30" s="25">
        <v>7</v>
      </c>
      <c r="T30" s="7">
        <f t="shared" si="3"/>
        <v>7.2</v>
      </c>
      <c r="U30" s="23">
        <v>8.6999999999999993</v>
      </c>
      <c r="V30" s="194">
        <v>10</v>
      </c>
      <c r="W30" s="101">
        <v>7</v>
      </c>
      <c r="X30" s="7">
        <f t="shared" si="14"/>
        <v>7.6</v>
      </c>
      <c r="Y30" s="23">
        <v>7.3</v>
      </c>
      <c r="Z30" s="194">
        <v>10</v>
      </c>
      <c r="AA30" s="101">
        <v>6</v>
      </c>
      <c r="AB30" s="7">
        <f t="shared" si="15"/>
        <v>6.7</v>
      </c>
      <c r="AC30" s="23">
        <v>8</v>
      </c>
      <c r="AD30" s="194">
        <v>8</v>
      </c>
      <c r="AE30" s="25">
        <v>5</v>
      </c>
      <c r="AF30" s="7">
        <f t="shared" si="16"/>
        <v>5.9</v>
      </c>
      <c r="AG30" s="23">
        <v>9</v>
      </c>
      <c r="AH30" s="194">
        <v>9</v>
      </c>
      <c r="AI30" s="25">
        <f t="shared" si="17"/>
        <v>6</v>
      </c>
      <c r="AJ30" s="7">
        <f t="shared" si="18"/>
        <v>6.9</v>
      </c>
      <c r="AK30" s="23">
        <v>6</v>
      </c>
      <c r="AL30" s="194">
        <v>9</v>
      </c>
      <c r="AM30" s="25">
        <v>6</v>
      </c>
      <c r="AN30" s="7">
        <f t="shared" si="19"/>
        <v>6.3</v>
      </c>
      <c r="AO30" s="23">
        <v>6</v>
      </c>
      <c r="AP30" s="194">
        <v>6</v>
      </c>
      <c r="AQ30" s="25">
        <v>7.5</v>
      </c>
      <c r="AR30" s="7">
        <f t="shared" si="20"/>
        <v>7.1</v>
      </c>
      <c r="AS30" s="23">
        <v>8.8000000000000007</v>
      </c>
      <c r="AT30" s="194">
        <v>9</v>
      </c>
      <c r="AU30" s="25">
        <v>7.5</v>
      </c>
      <c r="AV30" s="7">
        <f t="shared" si="21"/>
        <v>7.9</v>
      </c>
      <c r="AW30" s="23">
        <v>6.7</v>
      </c>
      <c r="AX30" s="194">
        <v>7</v>
      </c>
      <c r="AY30" s="25">
        <v>7</v>
      </c>
      <c r="AZ30" s="7">
        <f t="shared" si="22"/>
        <v>6.9</v>
      </c>
      <c r="BA30" s="23">
        <v>8.5</v>
      </c>
      <c r="BB30" s="194">
        <v>10</v>
      </c>
      <c r="BC30" s="25">
        <v>7</v>
      </c>
      <c r="BD30" s="7">
        <f t="shared" si="23"/>
        <v>7.6</v>
      </c>
      <c r="BE30" s="23">
        <v>8</v>
      </c>
      <c r="BF30" s="194">
        <v>10</v>
      </c>
      <c r="BG30" s="25">
        <v>7</v>
      </c>
      <c r="BH30" s="7">
        <f t="shared" si="24"/>
        <v>7.5</v>
      </c>
      <c r="BI30" s="23">
        <v>6.7</v>
      </c>
      <c r="BJ30" s="194">
        <v>8</v>
      </c>
      <c r="BK30" s="25">
        <v>5</v>
      </c>
      <c r="BL30" s="7">
        <f t="shared" si="25"/>
        <v>5.6</v>
      </c>
      <c r="BM30" s="23">
        <v>8</v>
      </c>
      <c r="BN30" s="194">
        <v>9</v>
      </c>
      <c r="BO30" s="25">
        <f t="shared" si="26"/>
        <v>7.5</v>
      </c>
      <c r="BP30" s="7">
        <f t="shared" si="27"/>
        <v>7.8</v>
      </c>
      <c r="BQ30" s="23">
        <v>7.3</v>
      </c>
      <c r="BR30" s="194">
        <v>8</v>
      </c>
      <c r="BS30" s="101">
        <v>6.5</v>
      </c>
      <c r="BT30" s="7">
        <f t="shared" si="28"/>
        <v>6.8</v>
      </c>
      <c r="BU30" s="23">
        <v>6.3</v>
      </c>
      <c r="BV30" s="194">
        <v>8</v>
      </c>
      <c r="BW30" s="25">
        <v>5.5</v>
      </c>
      <c r="BX30" s="7">
        <f t="shared" si="29"/>
        <v>5.9</v>
      </c>
      <c r="BY30" s="23">
        <v>6</v>
      </c>
      <c r="BZ30" s="194">
        <v>8</v>
      </c>
      <c r="CA30" s="74">
        <v>5</v>
      </c>
      <c r="CB30" s="7">
        <f t="shared" si="30"/>
        <v>5.5</v>
      </c>
      <c r="CC30" s="23">
        <v>8</v>
      </c>
      <c r="CD30" s="194">
        <v>8</v>
      </c>
      <c r="CE30" s="25">
        <v>8.5</v>
      </c>
      <c r="CF30" s="7">
        <f t="shared" si="31"/>
        <v>8.4</v>
      </c>
      <c r="CG30" s="23">
        <v>6.8</v>
      </c>
      <c r="CH30" s="194">
        <v>8</v>
      </c>
      <c r="CI30" s="264">
        <v>6</v>
      </c>
      <c r="CJ30" s="7">
        <f t="shared" si="32"/>
        <v>6.4</v>
      </c>
      <c r="CK30" s="23">
        <v>8.6999999999999993</v>
      </c>
      <c r="CL30" s="194">
        <v>9</v>
      </c>
      <c r="CM30" s="25">
        <v>6</v>
      </c>
      <c r="CN30" s="7">
        <f t="shared" si="33"/>
        <v>6.8</v>
      </c>
      <c r="CO30" s="23">
        <v>6.7</v>
      </c>
      <c r="CP30" s="194">
        <v>8</v>
      </c>
      <c r="CQ30" s="25">
        <v>7</v>
      </c>
      <c r="CR30" s="7">
        <f t="shared" si="34"/>
        <v>7</v>
      </c>
      <c r="CS30" s="23">
        <v>7</v>
      </c>
      <c r="CT30" s="194">
        <v>8</v>
      </c>
      <c r="CU30" s="25">
        <v>6.5</v>
      </c>
      <c r="CV30" s="7">
        <f t="shared" si="35"/>
        <v>6.8</v>
      </c>
      <c r="CW30" s="23">
        <v>6.3</v>
      </c>
      <c r="CX30" s="194">
        <v>10</v>
      </c>
      <c r="CY30" s="25">
        <v>5</v>
      </c>
      <c r="CZ30" s="7">
        <f t="shared" si="36"/>
        <v>5.8</v>
      </c>
      <c r="DA30" s="23">
        <v>7.2</v>
      </c>
      <c r="DB30" s="194">
        <v>8</v>
      </c>
      <c r="DC30" s="25">
        <v>6</v>
      </c>
      <c r="DD30" s="7">
        <f t="shared" si="37"/>
        <v>6.4</v>
      </c>
      <c r="DE30" s="23">
        <v>8.5</v>
      </c>
      <c r="DF30" s="194">
        <v>9</v>
      </c>
      <c r="DG30" s="25">
        <v>8.5</v>
      </c>
      <c r="DH30" s="7">
        <f t="shared" si="38"/>
        <v>8.6</v>
      </c>
      <c r="DI30" s="23">
        <v>7</v>
      </c>
      <c r="DJ30" s="194">
        <v>9</v>
      </c>
      <c r="DK30" s="25">
        <f t="shared" si="39"/>
        <v>7.9</v>
      </c>
      <c r="DL30" s="7">
        <f t="shared" si="40"/>
        <v>7.8</v>
      </c>
      <c r="DM30" s="23">
        <v>7.3</v>
      </c>
      <c r="DN30" s="194">
        <v>8</v>
      </c>
      <c r="DO30" s="25">
        <v>7</v>
      </c>
      <c r="DP30" s="7">
        <f t="shared" si="41"/>
        <v>7.2</v>
      </c>
      <c r="DQ30" s="23">
        <v>7.7</v>
      </c>
      <c r="DR30" s="194">
        <v>9</v>
      </c>
      <c r="DS30" s="25">
        <v>5</v>
      </c>
      <c r="DT30" s="7">
        <f t="shared" si="42"/>
        <v>5.9</v>
      </c>
      <c r="DU30" s="23">
        <v>7.8</v>
      </c>
      <c r="DV30" s="194">
        <v>8</v>
      </c>
      <c r="DW30" s="25">
        <v>8.5</v>
      </c>
      <c r="DX30" s="7">
        <f t="shared" si="43"/>
        <v>8.3000000000000007</v>
      </c>
      <c r="DY30" s="23">
        <v>7.5</v>
      </c>
      <c r="DZ30" s="194">
        <v>8</v>
      </c>
      <c r="EA30" s="25">
        <v>5</v>
      </c>
      <c r="EB30" s="7">
        <f t="shared" si="44"/>
        <v>5.8</v>
      </c>
      <c r="EC30" s="23">
        <v>9.3000000000000007</v>
      </c>
      <c r="ED30" s="194">
        <v>9</v>
      </c>
      <c r="EE30" s="25">
        <v>7.5</v>
      </c>
      <c r="EF30" s="7">
        <f t="shared" si="45"/>
        <v>8</v>
      </c>
      <c r="EG30" s="23">
        <v>7.3</v>
      </c>
      <c r="EH30" s="194">
        <v>8</v>
      </c>
      <c r="EI30" s="25">
        <v>6</v>
      </c>
      <c r="EJ30" s="7">
        <f t="shared" si="46"/>
        <v>6.5</v>
      </c>
      <c r="EK30" s="23">
        <v>8.5</v>
      </c>
      <c r="EL30" s="194">
        <v>10</v>
      </c>
      <c r="EM30" s="25">
        <v>7.5</v>
      </c>
      <c r="EN30" s="7">
        <f t="shared" si="47"/>
        <v>8</v>
      </c>
      <c r="EO30" s="23">
        <v>8.6999999999999993</v>
      </c>
      <c r="EP30" s="194">
        <v>9</v>
      </c>
      <c r="EQ30" s="25">
        <v>7.5</v>
      </c>
      <c r="ER30" s="120">
        <f t="shared" si="48"/>
        <v>7.9</v>
      </c>
      <c r="ES30" s="120">
        <v>7</v>
      </c>
      <c r="ET30" s="7"/>
      <c r="EU30" s="8">
        <f t="shared" si="4"/>
        <v>6.62</v>
      </c>
      <c r="EV30" s="126" t="str">
        <f t="shared" si="49"/>
        <v>B</v>
      </c>
      <c r="EW30" s="10">
        <f t="shared" ref="EW30:EW42" si="129">IF(AND(8.5&lt;=H30,H30&lt;=10),4,IF(AND(7&lt;=H30,H30&lt;=8.4),3,IF(AND(5.5&lt;=H30,H30&lt;=6.9),2,IF(AND(4&lt;=H30,H30&lt;=5.4),1,0))))</f>
        <v>3</v>
      </c>
      <c r="EX30" s="126" t="str">
        <f t="shared" si="50"/>
        <v>C</v>
      </c>
      <c r="EY30" s="10">
        <f t="shared" ref="EY30:EY42" si="130">IF(AND(8.5&lt;=L30,L30&lt;=10),4,IF(AND(7&lt;=L30,L30&lt;=8.4),3,IF(AND(5.5&lt;=L30,L30&lt;=6.9),2,IF(AND(4&lt;=L30,L30&lt;=5.4),1,0))))</f>
        <v>2</v>
      </c>
      <c r="EZ30" s="126" t="str">
        <f t="shared" si="51"/>
        <v>C</v>
      </c>
      <c r="FA30" s="10">
        <f t="shared" ref="FA30:FA42" si="131">IF(AND(8.5&lt;=P30,P30&lt;=10),4,IF(AND(7&lt;=P30,P30&lt;=8.4),3,IF(AND(5.5&lt;=P30,P30&lt;=6.9),2,IF(AND(4&lt;=P30,P30&lt;=5.4),1,0))))</f>
        <v>2</v>
      </c>
      <c r="FB30" s="126" t="str">
        <f t="shared" si="52"/>
        <v>B</v>
      </c>
      <c r="FC30" s="10">
        <f t="shared" si="8"/>
        <v>3</v>
      </c>
      <c r="FD30" s="218" t="str">
        <f t="shared" si="53"/>
        <v>B</v>
      </c>
      <c r="FE30" s="217">
        <f t="shared" si="54"/>
        <v>3</v>
      </c>
      <c r="FF30" s="218" t="str">
        <f t="shared" si="55"/>
        <v>C</v>
      </c>
      <c r="FG30" s="217">
        <f t="shared" si="56"/>
        <v>2</v>
      </c>
      <c r="FH30" s="218" t="str">
        <f t="shared" si="57"/>
        <v>C</v>
      </c>
      <c r="FI30" s="217">
        <f t="shared" si="58"/>
        <v>2</v>
      </c>
      <c r="FJ30" s="218" t="str">
        <f t="shared" si="59"/>
        <v>C</v>
      </c>
      <c r="FK30" s="217">
        <f t="shared" si="60"/>
        <v>2</v>
      </c>
      <c r="FL30" s="218" t="str">
        <f t="shared" si="61"/>
        <v>C</v>
      </c>
      <c r="FM30" s="217">
        <f t="shared" si="62"/>
        <v>2</v>
      </c>
      <c r="FN30" s="218" t="str">
        <f t="shared" si="63"/>
        <v>B</v>
      </c>
      <c r="FO30" s="217">
        <f t="shared" si="64"/>
        <v>3</v>
      </c>
      <c r="FP30" s="218" t="str">
        <f t="shared" si="65"/>
        <v>B</v>
      </c>
      <c r="FQ30" s="217">
        <f t="shared" si="66"/>
        <v>3</v>
      </c>
      <c r="FR30" s="218" t="str">
        <f t="shared" si="67"/>
        <v>C</v>
      </c>
      <c r="FS30" s="217">
        <f t="shared" si="68"/>
        <v>2</v>
      </c>
      <c r="FT30" s="126" t="str">
        <f t="shared" si="69"/>
        <v>B</v>
      </c>
      <c r="FU30" s="10">
        <f t="shared" si="70"/>
        <v>3</v>
      </c>
      <c r="FV30" s="126" t="str">
        <f t="shared" si="71"/>
        <v>B</v>
      </c>
      <c r="FW30" s="10">
        <f t="shared" si="72"/>
        <v>3</v>
      </c>
      <c r="FX30" s="126" t="str">
        <f t="shared" si="73"/>
        <v>C</v>
      </c>
      <c r="FY30" s="10">
        <f t="shared" si="74"/>
        <v>2</v>
      </c>
      <c r="FZ30" s="126" t="str">
        <f t="shared" si="75"/>
        <v>B</v>
      </c>
      <c r="GA30" s="10">
        <f t="shared" si="76"/>
        <v>3</v>
      </c>
      <c r="GB30" s="126" t="str">
        <f t="shared" si="77"/>
        <v>C</v>
      </c>
      <c r="GC30" s="10">
        <f t="shared" si="78"/>
        <v>2</v>
      </c>
      <c r="GD30" s="126" t="str">
        <f t="shared" si="79"/>
        <v>C</v>
      </c>
      <c r="GE30" s="10">
        <f t="shared" si="80"/>
        <v>2</v>
      </c>
      <c r="GF30" s="126" t="str">
        <f t="shared" si="81"/>
        <v>C</v>
      </c>
      <c r="GG30" s="10">
        <f t="shared" si="82"/>
        <v>2</v>
      </c>
      <c r="GH30" s="218" t="str">
        <f t="shared" si="83"/>
        <v>B</v>
      </c>
      <c r="GI30" s="217">
        <f t="shared" si="84"/>
        <v>3</v>
      </c>
      <c r="GJ30" s="218" t="str">
        <f t="shared" si="85"/>
        <v>C</v>
      </c>
      <c r="GK30" s="217">
        <f t="shared" si="86"/>
        <v>2</v>
      </c>
      <c r="GL30" s="218" t="str">
        <f t="shared" si="87"/>
        <v>C</v>
      </c>
      <c r="GM30" s="217">
        <f t="shared" si="88"/>
        <v>2</v>
      </c>
      <c r="GN30" s="218" t="str">
        <f t="shared" si="89"/>
        <v>B</v>
      </c>
      <c r="GO30" s="217">
        <f t="shared" si="90"/>
        <v>3</v>
      </c>
      <c r="GP30" s="218" t="str">
        <f t="shared" si="91"/>
        <v>C</v>
      </c>
      <c r="GQ30" s="217">
        <f t="shared" si="92"/>
        <v>2</v>
      </c>
      <c r="GR30" s="218" t="str">
        <f t="shared" si="93"/>
        <v>C</v>
      </c>
      <c r="GS30" s="217">
        <f t="shared" si="94"/>
        <v>2</v>
      </c>
      <c r="GT30" s="218" t="str">
        <f t="shared" si="95"/>
        <v>C</v>
      </c>
      <c r="GU30" s="217">
        <f t="shared" si="96"/>
        <v>2</v>
      </c>
      <c r="GV30" s="218" t="str">
        <f t="shared" si="97"/>
        <v>A</v>
      </c>
      <c r="GW30" s="217">
        <f t="shared" si="98"/>
        <v>4</v>
      </c>
      <c r="GX30" s="218" t="str">
        <f t="shared" si="99"/>
        <v>B</v>
      </c>
      <c r="GY30" s="217">
        <f t="shared" si="100"/>
        <v>3</v>
      </c>
      <c r="GZ30" s="126" t="str">
        <f t="shared" si="101"/>
        <v>B</v>
      </c>
      <c r="HA30" s="10">
        <f t="shared" si="102"/>
        <v>3</v>
      </c>
      <c r="HB30" s="126" t="str">
        <f t="shared" si="103"/>
        <v>C</v>
      </c>
      <c r="HC30" s="10">
        <f t="shared" si="104"/>
        <v>2</v>
      </c>
      <c r="HD30" s="126" t="str">
        <f t="shared" si="105"/>
        <v>B</v>
      </c>
      <c r="HE30" s="10">
        <f t="shared" si="106"/>
        <v>3</v>
      </c>
      <c r="HF30" s="126" t="str">
        <f t="shared" si="107"/>
        <v>C</v>
      </c>
      <c r="HG30" s="10">
        <f t="shared" si="108"/>
        <v>2</v>
      </c>
      <c r="HH30" s="126" t="str">
        <f t="shared" si="109"/>
        <v>B</v>
      </c>
      <c r="HI30" s="10">
        <f t="shared" si="110"/>
        <v>3</v>
      </c>
      <c r="HJ30" s="126" t="str">
        <f t="shared" si="111"/>
        <v>C</v>
      </c>
      <c r="HK30" s="10">
        <f t="shared" si="112"/>
        <v>2</v>
      </c>
      <c r="HL30" s="126" t="str">
        <f t="shared" si="113"/>
        <v>B</v>
      </c>
      <c r="HM30" s="10">
        <f t="shared" si="114"/>
        <v>3</v>
      </c>
      <c r="HN30" s="126" t="str">
        <f t="shared" si="115"/>
        <v>B</v>
      </c>
      <c r="HO30" s="10">
        <f t="shared" si="116"/>
        <v>3</v>
      </c>
      <c r="HP30" s="126" t="str">
        <f t="shared" si="117"/>
        <v>B</v>
      </c>
      <c r="HQ30" s="10">
        <f t="shared" si="118"/>
        <v>3</v>
      </c>
      <c r="HR30" s="126" t="str">
        <f t="shared" si="119"/>
        <v>X</v>
      </c>
      <c r="HS30" s="10">
        <f t="shared" si="120"/>
        <v>0</v>
      </c>
      <c r="HT30" s="72">
        <f t="shared" si="9"/>
        <v>2.5</v>
      </c>
      <c r="HU30" s="72">
        <f t="shared" si="10"/>
        <v>2.4500000000000002</v>
      </c>
      <c r="HV30" s="72">
        <f t="shared" si="11"/>
        <v>2.39</v>
      </c>
      <c r="HW30" s="72">
        <f t="shared" si="12"/>
        <v>2.5</v>
      </c>
      <c r="HX30" s="72">
        <f t="shared" si="121"/>
        <v>2.5299999999999998</v>
      </c>
      <c r="HY30" s="72">
        <f t="shared" si="122"/>
        <v>3</v>
      </c>
      <c r="HZ30" s="73">
        <f t="shared" si="123"/>
        <v>90</v>
      </c>
      <c r="IA30" s="72">
        <f t="shared" si="124"/>
        <v>2.5</v>
      </c>
      <c r="IB30" s="4" t="str">
        <f t="shared" si="13"/>
        <v>Kh¸</v>
      </c>
      <c r="IC30" s="540">
        <f t="shared" si="125"/>
        <v>2.5</v>
      </c>
      <c r="IE30" s="5"/>
      <c r="IJ30" s="3">
        <v>6</v>
      </c>
      <c r="IK30" s="3">
        <v>6</v>
      </c>
      <c r="IM30" s="3">
        <v>8</v>
      </c>
      <c r="IN30" s="3">
        <v>7</v>
      </c>
      <c r="IQ30" s="3">
        <v>8</v>
      </c>
      <c r="IR30" s="3">
        <v>5.3</v>
      </c>
      <c r="IS30" s="3">
        <v>8.5</v>
      </c>
    </row>
    <row r="31" spans="1:253" ht="24" customHeight="1" x14ac:dyDescent="0.25">
      <c r="A31" s="6">
        <v>25</v>
      </c>
      <c r="B31" s="54" t="s">
        <v>61</v>
      </c>
      <c r="C31" s="59" t="s">
        <v>15</v>
      </c>
      <c r="D31" s="18">
        <v>36083</v>
      </c>
      <c r="E31" s="23">
        <v>6.5</v>
      </c>
      <c r="F31" s="194">
        <v>8</v>
      </c>
      <c r="G31" s="25">
        <v>5</v>
      </c>
      <c r="H31" s="7">
        <f t="shared" si="0"/>
        <v>5.6</v>
      </c>
      <c r="I31" s="23">
        <v>3</v>
      </c>
      <c r="J31" s="194">
        <v>3</v>
      </c>
      <c r="K31" s="25">
        <v>4.5</v>
      </c>
      <c r="L31" s="7">
        <f t="shared" si="1"/>
        <v>4.0999999999999996</v>
      </c>
      <c r="M31" s="500">
        <v>7.5</v>
      </c>
      <c r="N31" s="501">
        <v>9</v>
      </c>
      <c r="O31" s="446">
        <v>8</v>
      </c>
      <c r="P31" s="7">
        <f t="shared" si="2"/>
        <v>8</v>
      </c>
      <c r="Q31" s="523">
        <v>8</v>
      </c>
      <c r="R31" s="524">
        <v>9</v>
      </c>
      <c r="S31" s="445">
        <v>7</v>
      </c>
      <c r="T31" s="7">
        <f t="shared" si="3"/>
        <v>7.4</v>
      </c>
      <c r="U31" s="106">
        <v>7.7</v>
      </c>
      <c r="V31" s="274">
        <v>10</v>
      </c>
      <c r="W31" s="101">
        <v>7</v>
      </c>
      <c r="X31" s="7">
        <f t="shared" si="14"/>
        <v>7.4</v>
      </c>
      <c r="Y31" s="23">
        <v>5.7</v>
      </c>
      <c r="Z31" s="194">
        <v>5</v>
      </c>
      <c r="AA31" s="25">
        <v>6</v>
      </c>
      <c r="AB31" s="7">
        <f t="shared" si="15"/>
        <v>5.8</v>
      </c>
      <c r="AC31" s="23">
        <v>5</v>
      </c>
      <c r="AD31" s="194">
        <v>5</v>
      </c>
      <c r="AE31" s="25">
        <v>9</v>
      </c>
      <c r="AF31" s="7">
        <f t="shared" si="16"/>
        <v>7.8</v>
      </c>
      <c r="AG31" s="23">
        <v>6</v>
      </c>
      <c r="AH31" s="194">
        <v>7</v>
      </c>
      <c r="AI31" s="74">
        <f t="shared" si="17"/>
        <v>5.5</v>
      </c>
      <c r="AJ31" s="7">
        <f t="shared" si="18"/>
        <v>5.8</v>
      </c>
      <c r="AK31" s="23">
        <v>6</v>
      </c>
      <c r="AL31" s="194">
        <v>7</v>
      </c>
      <c r="AM31" s="101">
        <v>6</v>
      </c>
      <c r="AN31" s="7">
        <f t="shared" si="19"/>
        <v>6.1</v>
      </c>
      <c r="AO31" s="23">
        <v>6</v>
      </c>
      <c r="AP31" s="194">
        <v>6</v>
      </c>
      <c r="AQ31" s="25">
        <v>5.5</v>
      </c>
      <c r="AR31" s="7">
        <f t="shared" si="20"/>
        <v>5.7</v>
      </c>
      <c r="AS31" s="106">
        <v>6.6</v>
      </c>
      <c r="AT31" s="274">
        <v>7</v>
      </c>
      <c r="AU31" s="101">
        <v>5.5</v>
      </c>
      <c r="AV31" s="7">
        <f t="shared" si="21"/>
        <v>5.9</v>
      </c>
      <c r="AW31" s="23">
        <v>6.7</v>
      </c>
      <c r="AX31" s="194">
        <v>7</v>
      </c>
      <c r="AY31" s="25">
        <v>5</v>
      </c>
      <c r="AZ31" s="7">
        <f t="shared" si="22"/>
        <v>5.5</v>
      </c>
      <c r="BA31" s="23">
        <v>7</v>
      </c>
      <c r="BB31" s="194">
        <v>8</v>
      </c>
      <c r="BC31" s="25">
        <v>6</v>
      </c>
      <c r="BD31" s="7">
        <f t="shared" si="23"/>
        <v>6.4</v>
      </c>
      <c r="BE31" s="23">
        <v>5.5</v>
      </c>
      <c r="BF31" s="194">
        <v>7</v>
      </c>
      <c r="BG31" s="74">
        <v>8.5</v>
      </c>
      <c r="BH31" s="7">
        <f t="shared" si="24"/>
        <v>7.8</v>
      </c>
      <c r="BI31" s="23">
        <v>5</v>
      </c>
      <c r="BJ31" s="194">
        <v>6</v>
      </c>
      <c r="BK31" s="74">
        <v>4</v>
      </c>
      <c r="BL31" s="7">
        <f t="shared" si="25"/>
        <v>4.4000000000000004</v>
      </c>
      <c r="BM31" s="23">
        <v>6</v>
      </c>
      <c r="BN31" s="194">
        <v>6</v>
      </c>
      <c r="BO31" s="101">
        <f t="shared" si="26"/>
        <v>7</v>
      </c>
      <c r="BP31" s="7">
        <f t="shared" si="27"/>
        <v>6.7</v>
      </c>
      <c r="BQ31" s="23">
        <v>6</v>
      </c>
      <c r="BR31" s="194">
        <v>8</v>
      </c>
      <c r="BS31" s="101">
        <v>6</v>
      </c>
      <c r="BT31" s="7">
        <f t="shared" si="28"/>
        <v>6.2</v>
      </c>
      <c r="BU31" s="23">
        <v>5</v>
      </c>
      <c r="BV31" s="194">
        <v>6</v>
      </c>
      <c r="BW31" s="74">
        <v>6.5</v>
      </c>
      <c r="BX31" s="7">
        <f t="shared" si="29"/>
        <v>6.2</v>
      </c>
      <c r="BY31" s="104">
        <v>6</v>
      </c>
      <c r="BZ31" s="273">
        <v>10</v>
      </c>
      <c r="CA31" s="74">
        <v>6</v>
      </c>
      <c r="CB31" s="7">
        <f t="shared" si="30"/>
        <v>6.4</v>
      </c>
      <c r="CC31" s="23">
        <v>6.5</v>
      </c>
      <c r="CD31" s="194">
        <v>7</v>
      </c>
      <c r="CE31" s="265">
        <v>8</v>
      </c>
      <c r="CF31" s="7">
        <f t="shared" si="31"/>
        <v>7.6</v>
      </c>
      <c r="CG31" s="500">
        <v>6</v>
      </c>
      <c r="CH31" s="501">
        <v>7</v>
      </c>
      <c r="CI31" s="446">
        <v>5</v>
      </c>
      <c r="CJ31" s="7">
        <f t="shared" si="32"/>
        <v>5.4</v>
      </c>
      <c r="CK31" s="23">
        <v>6.7</v>
      </c>
      <c r="CL31" s="194">
        <v>8</v>
      </c>
      <c r="CM31" s="264">
        <v>6</v>
      </c>
      <c r="CN31" s="7">
        <f t="shared" si="33"/>
        <v>6.3</v>
      </c>
      <c r="CO31" s="23">
        <v>5.7</v>
      </c>
      <c r="CP31" s="194">
        <v>7</v>
      </c>
      <c r="CQ31" s="265">
        <v>7</v>
      </c>
      <c r="CR31" s="7">
        <f t="shared" si="34"/>
        <v>6.7</v>
      </c>
      <c r="CS31" s="23">
        <v>5.7</v>
      </c>
      <c r="CT31" s="194">
        <v>6</v>
      </c>
      <c r="CU31" s="25">
        <v>3.5</v>
      </c>
      <c r="CV31" s="7">
        <f t="shared" si="35"/>
        <v>4.2</v>
      </c>
      <c r="CW31" s="23">
        <v>5</v>
      </c>
      <c r="CX31" s="194">
        <v>8</v>
      </c>
      <c r="CY31" s="264">
        <v>5</v>
      </c>
      <c r="CZ31" s="7">
        <f t="shared" si="36"/>
        <v>5.3</v>
      </c>
      <c r="DA31" s="520">
        <v>7.5</v>
      </c>
      <c r="DB31" s="521">
        <v>8</v>
      </c>
      <c r="DC31" s="522">
        <v>5.5</v>
      </c>
      <c r="DD31" s="7">
        <f t="shared" si="37"/>
        <v>6.2</v>
      </c>
      <c r="DE31" s="523">
        <v>8</v>
      </c>
      <c r="DF31" s="524">
        <v>10</v>
      </c>
      <c r="DG31" s="530">
        <v>8</v>
      </c>
      <c r="DH31" s="7">
        <f t="shared" si="38"/>
        <v>8.1999999999999993</v>
      </c>
      <c r="DI31" s="23">
        <v>6.5</v>
      </c>
      <c r="DJ31" s="194">
        <v>8</v>
      </c>
      <c r="DK31" s="25">
        <f t="shared" si="39"/>
        <v>4.2</v>
      </c>
      <c r="DL31" s="7">
        <f t="shared" si="40"/>
        <v>5</v>
      </c>
      <c r="DM31" s="23">
        <v>6.3</v>
      </c>
      <c r="DN31" s="194">
        <v>7</v>
      </c>
      <c r="DO31" s="310">
        <v>5</v>
      </c>
      <c r="DP31" s="7">
        <f t="shared" si="41"/>
        <v>5.5</v>
      </c>
      <c r="DQ31" s="23">
        <v>5.7</v>
      </c>
      <c r="DR31" s="194">
        <v>6</v>
      </c>
      <c r="DS31" s="265">
        <v>5</v>
      </c>
      <c r="DT31" s="7">
        <f t="shared" si="42"/>
        <v>5.2</v>
      </c>
      <c r="DU31" s="23">
        <v>4.5</v>
      </c>
      <c r="DV31" s="194">
        <v>5</v>
      </c>
      <c r="DW31" s="25">
        <v>7.5</v>
      </c>
      <c r="DX31" s="7">
        <f t="shared" si="43"/>
        <v>6.7</v>
      </c>
      <c r="DY31" s="23">
        <v>7</v>
      </c>
      <c r="DZ31" s="194">
        <v>8</v>
      </c>
      <c r="EA31" s="25">
        <v>5</v>
      </c>
      <c r="EB31" s="7">
        <f t="shared" si="44"/>
        <v>5.7</v>
      </c>
      <c r="EC31" s="23">
        <v>6</v>
      </c>
      <c r="ED31" s="194">
        <v>7</v>
      </c>
      <c r="EE31" s="264">
        <v>5</v>
      </c>
      <c r="EF31" s="7">
        <f t="shared" si="45"/>
        <v>5.4</v>
      </c>
      <c r="EG31" s="23">
        <v>6</v>
      </c>
      <c r="EH31" s="194">
        <v>6</v>
      </c>
      <c r="EI31" s="265">
        <v>5.5</v>
      </c>
      <c r="EJ31" s="7">
        <f t="shared" si="46"/>
        <v>5.7</v>
      </c>
      <c r="EK31" s="23">
        <v>5.5</v>
      </c>
      <c r="EL31" s="194">
        <v>7</v>
      </c>
      <c r="EM31" s="25">
        <v>7</v>
      </c>
      <c r="EN31" s="7">
        <f t="shared" si="47"/>
        <v>6.7</v>
      </c>
      <c r="EO31" s="23">
        <v>6.7</v>
      </c>
      <c r="EP31" s="194">
        <v>7</v>
      </c>
      <c r="EQ31" s="25">
        <v>6.5</v>
      </c>
      <c r="ER31" s="120">
        <f t="shared" si="48"/>
        <v>6.6</v>
      </c>
      <c r="ES31" s="120">
        <v>7</v>
      </c>
      <c r="ET31" s="7"/>
      <c r="EU31" s="8">
        <f t="shared" si="4"/>
        <v>5.82</v>
      </c>
      <c r="EV31" s="126" t="str">
        <f t="shared" si="49"/>
        <v>C</v>
      </c>
      <c r="EW31" s="10">
        <f t="shared" si="129"/>
        <v>2</v>
      </c>
      <c r="EX31" s="126" t="str">
        <f t="shared" si="50"/>
        <v>D</v>
      </c>
      <c r="EY31" s="10">
        <f t="shared" si="130"/>
        <v>1</v>
      </c>
      <c r="EZ31" s="126" t="str">
        <f t="shared" si="51"/>
        <v>B</v>
      </c>
      <c r="FA31" s="10">
        <f t="shared" si="131"/>
        <v>3</v>
      </c>
      <c r="FB31" s="126" t="str">
        <f t="shared" si="52"/>
        <v>B</v>
      </c>
      <c r="FC31" s="10">
        <f t="shared" si="8"/>
        <v>3</v>
      </c>
      <c r="FD31" s="218" t="str">
        <f t="shared" si="53"/>
        <v>B</v>
      </c>
      <c r="FE31" s="217">
        <f t="shared" si="54"/>
        <v>3</v>
      </c>
      <c r="FF31" s="218" t="str">
        <f t="shared" si="55"/>
        <v>C</v>
      </c>
      <c r="FG31" s="217">
        <f t="shared" si="56"/>
        <v>2</v>
      </c>
      <c r="FH31" s="218" t="str">
        <f t="shared" si="57"/>
        <v>B</v>
      </c>
      <c r="FI31" s="217">
        <f t="shared" si="58"/>
        <v>3</v>
      </c>
      <c r="FJ31" s="218" t="str">
        <f t="shared" si="59"/>
        <v>C</v>
      </c>
      <c r="FK31" s="217">
        <f t="shared" si="60"/>
        <v>2</v>
      </c>
      <c r="FL31" s="218" t="str">
        <f t="shared" si="61"/>
        <v>C</v>
      </c>
      <c r="FM31" s="217">
        <f t="shared" si="62"/>
        <v>2</v>
      </c>
      <c r="FN31" s="218" t="str">
        <f t="shared" si="63"/>
        <v>C</v>
      </c>
      <c r="FO31" s="217">
        <f t="shared" si="64"/>
        <v>2</v>
      </c>
      <c r="FP31" s="218" t="str">
        <f t="shared" si="65"/>
        <v>C</v>
      </c>
      <c r="FQ31" s="217">
        <f t="shared" si="66"/>
        <v>2</v>
      </c>
      <c r="FR31" s="218" t="str">
        <f t="shared" si="67"/>
        <v>C</v>
      </c>
      <c r="FS31" s="217">
        <f t="shared" si="68"/>
        <v>2</v>
      </c>
      <c r="FT31" s="126" t="str">
        <f t="shared" si="69"/>
        <v>C</v>
      </c>
      <c r="FU31" s="10">
        <f t="shared" si="70"/>
        <v>2</v>
      </c>
      <c r="FV31" s="126" t="str">
        <f t="shared" si="71"/>
        <v>B</v>
      </c>
      <c r="FW31" s="10">
        <f t="shared" si="72"/>
        <v>3</v>
      </c>
      <c r="FX31" s="126" t="str">
        <f t="shared" si="73"/>
        <v>D</v>
      </c>
      <c r="FY31" s="10">
        <f t="shared" si="74"/>
        <v>1</v>
      </c>
      <c r="FZ31" s="126" t="str">
        <f t="shared" si="75"/>
        <v>C</v>
      </c>
      <c r="GA31" s="10">
        <f t="shared" si="76"/>
        <v>2</v>
      </c>
      <c r="GB31" s="126" t="str">
        <f t="shared" si="77"/>
        <v>C</v>
      </c>
      <c r="GC31" s="10">
        <f t="shared" si="78"/>
        <v>2</v>
      </c>
      <c r="GD31" s="126" t="str">
        <f t="shared" si="79"/>
        <v>C</v>
      </c>
      <c r="GE31" s="10">
        <f t="shared" si="80"/>
        <v>2</v>
      </c>
      <c r="GF31" s="126" t="str">
        <f t="shared" si="81"/>
        <v>C</v>
      </c>
      <c r="GG31" s="10">
        <f t="shared" si="82"/>
        <v>2</v>
      </c>
      <c r="GH31" s="218" t="str">
        <f t="shared" si="83"/>
        <v>B</v>
      </c>
      <c r="GI31" s="217">
        <f t="shared" si="84"/>
        <v>3</v>
      </c>
      <c r="GJ31" s="218" t="str">
        <f t="shared" si="85"/>
        <v>D</v>
      </c>
      <c r="GK31" s="217">
        <f t="shared" si="86"/>
        <v>1</v>
      </c>
      <c r="GL31" s="218" t="str">
        <f t="shared" si="87"/>
        <v>C</v>
      </c>
      <c r="GM31" s="217">
        <f t="shared" si="88"/>
        <v>2</v>
      </c>
      <c r="GN31" s="218" t="str">
        <f t="shared" si="89"/>
        <v>C</v>
      </c>
      <c r="GO31" s="217">
        <f t="shared" si="90"/>
        <v>2</v>
      </c>
      <c r="GP31" s="218" t="str">
        <f t="shared" si="91"/>
        <v>D</v>
      </c>
      <c r="GQ31" s="217">
        <f t="shared" si="92"/>
        <v>1</v>
      </c>
      <c r="GR31" s="218" t="str">
        <f t="shared" si="93"/>
        <v>D</v>
      </c>
      <c r="GS31" s="217">
        <f t="shared" si="94"/>
        <v>1</v>
      </c>
      <c r="GT31" s="218" t="str">
        <f t="shared" si="95"/>
        <v>C</v>
      </c>
      <c r="GU31" s="217">
        <f t="shared" si="96"/>
        <v>2</v>
      </c>
      <c r="GV31" s="218" t="str">
        <f t="shared" si="97"/>
        <v>B</v>
      </c>
      <c r="GW31" s="217">
        <f t="shared" si="98"/>
        <v>3</v>
      </c>
      <c r="GX31" s="218" t="str">
        <f t="shared" si="99"/>
        <v>D</v>
      </c>
      <c r="GY31" s="217">
        <f t="shared" si="100"/>
        <v>1</v>
      </c>
      <c r="GZ31" s="126" t="str">
        <f t="shared" si="101"/>
        <v>C</v>
      </c>
      <c r="HA31" s="10">
        <f t="shared" si="102"/>
        <v>2</v>
      </c>
      <c r="HB31" s="126" t="str">
        <f t="shared" si="103"/>
        <v>D</v>
      </c>
      <c r="HC31" s="10">
        <f t="shared" si="104"/>
        <v>1</v>
      </c>
      <c r="HD31" s="126" t="str">
        <f t="shared" si="105"/>
        <v>C</v>
      </c>
      <c r="HE31" s="10">
        <f t="shared" si="106"/>
        <v>2</v>
      </c>
      <c r="HF31" s="126" t="str">
        <f t="shared" si="107"/>
        <v>C</v>
      </c>
      <c r="HG31" s="10">
        <f t="shared" si="108"/>
        <v>2</v>
      </c>
      <c r="HH31" s="126" t="str">
        <f t="shared" si="109"/>
        <v>D</v>
      </c>
      <c r="HI31" s="10">
        <f t="shared" si="110"/>
        <v>1</v>
      </c>
      <c r="HJ31" s="126" t="str">
        <f t="shared" si="111"/>
        <v>C</v>
      </c>
      <c r="HK31" s="10">
        <f t="shared" si="112"/>
        <v>2</v>
      </c>
      <c r="HL31" s="126" t="str">
        <f t="shared" si="113"/>
        <v>C</v>
      </c>
      <c r="HM31" s="10">
        <f t="shared" si="114"/>
        <v>2</v>
      </c>
      <c r="HN31" s="126" t="str">
        <f t="shared" si="115"/>
        <v>C</v>
      </c>
      <c r="HO31" s="10">
        <f t="shared" si="116"/>
        <v>2</v>
      </c>
      <c r="HP31" s="126" t="str">
        <f t="shared" si="117"/>
        <v>B</v>
      </c>
      <c r="HQ31" s="10">
        <f t="shared" si="118"/>
        <v>3</v>
      </c>
      <c r="HR31" s="126" t="str">
        <f t="shared" si="119"/>
        <v>X</v>
      </c>
      <c r="HS31" s="10">
        <f t="shared" si="120"/>
        <v>0</v>
      </c>
      <c r="HT31" s="72">
        <f t="shared" si="9"/>
        <v>2.25</v>
      </c>
      <c r="HU31" s="72">
        <f t="shared" si="10"/>
        <v>2.2999999999999998</v>
      </c>
      <c r="HV31" s="72">
        <f t="shared" si="11"/>
        <v>1.94</v>
      </c>
      <c r="HW31" s="72">
        <f t="shared" si="12"/>
        <v>1.63</v>
      </c>
      <c r="HX31" s="72">
        <f t="shared" si="121"/>
        <v>1.67</v>
      </c>
      <c r="HY31" s="72">
        <f t="shared" si="122"/>
        <v>2.4</v>
      </c>
      <c r="HZ31" s="73">
        <f t="shared" si="123"/>
        <v>90</v>
      </c>
      <c r="IA31" s="72">
        <f t="shared" si="124"/>
        <v>1.94</v>
      </c>
      <c r="IB31" s="4" t="str">
        <f t="shared" si="13"/>
        <v>Trung b×nh yÕu</v>
      </c>
      <c r="IC31" s="540">
        <f t="shared" si="125"/>
        <v>1.95</v>
      </c>
      <c r="IE31" s="5"/>
      <c r="IJ31" s="108">
        <v>5</v>
      </c>
      <c r="IK31" s="108">
        <v>6</v>
      </c>
      <c r="IM31" s="184">
        <v>6</v>
      </c>
      <c r="IN31" s="184">
        <v>8</v>
      </c>
      <c r="IQ31" s="3">
        <v>2</v>
      </c>
      <c r="IR31" s="3">
        <v>6</v>
      </c>
      <c r="IS31" s="3">
        <v>6.5</v>
      </c>
    </row>
    <row r="32" spans="1:253" ht="22.5" customHeight="1" x14ac:dyDescent="0.25">
      <c r="A32" s="12">
        <v>26</v>
      </c>
      <c r="B32" s="20" t="s">
        <v>62</v>
      </c>
      <c r="C32" s="59" t="s">
        <v>16</v>
      </c>
      <c r="D32" s="18">
        <v>35865</v>
      </c>
      <c r="E32" s="23">
        <v>7</v>
      </c>
      <c r="F32" s="194">
        <v>7</v>
      </c>
      <c r="G32" s="101">
        <v>6</v>
      </c>
      <c r="H32" s="7">
        <f t="shared" si="0"/>
        <v>6.3</v>
      </c>
      <c r="I32" s="23">
        <v>8</v>
      </c>
      <c r="J32" s="194">
        <v>8</v>
      </c>
      <c r="K32" s="25">
        <v>6</v>
      </c>
      <c r="L32" s="7">
        <f t="shared" si="1"/>
        <v>6.6</v>
      </c>
      <c r="M32" s="23">
        <v>8</v>
      </c>
      <c r="N32" s="194">
        <v>9</v>
      </c>
      <c r="O32" s="25">
        <v>5</v>
      </c>
      <c r="P32" s="7">
        <f t="shared" si="2"/>
        <v>6</v>
      </c>
      <c r="Q32" s="23">
        <v>6.5</v>
      </c>
      <c r="R32" s="194">
        <v>8</v>
      </c>
      <c r="S32" s="25">
        <v>7</v>
      </c>
      <c r="T32" s="7">
        <f t="shared" si="3"/>
        <v>7</v>
      </c>
      <c r="U32" s="23">
        <v>7</v>
      </c>
      <c r="V32" s="194">
        <v>8</v>
      </c>
      <c r="W32" s="25">
        <v>7</v>
      </c>
      <c r="X32" s="7">
        <f t="shared" si="14"/>
        <v>7.1</v>
      </c>
      <c r="Y32" s="23">
        <v>6</v>
      </c>
      <c r="Z32" s="194">
        <v>6</v>
      </c>
      <c r="AA32" s="25">
        <v>6</v>
      </c>
      <c r="AB32" s="7">
        <f t="shared" si="15"/>
        <v>6</v>
      </c>
      <c r="AC32" s="23">
        <v>7</v>
      </c>
      <c r="AD32" s="194">
        <v>7</v>
      </c>
      <c r="AE32" s="101">
        <v>5.5</v>
      </c>
      <c r="AF32" s="7">
        <f t="shared" si="16"/>
        <v>6</v>
      </c>
      <c r="AG32" s="23">
        <v>7.5</v>
      </c>
      <c r="AH32" s="194">
        <v>8</v>
      </c>
      <c r="AI32" s="25">
        <f t="shared" si="17"/>
        <v>5</v>
      </c>
      <c r="AJ32" s="7">
        <f t="shared" si="18"/>
        <v>5.8</v>
      </c>
      <c r="AK32" s="23">
        <v>6.7</v>
      </c>
      <c r="AL32" s="194">
        <v>8</v>
      </c>
      <c r="AM32" s="101">
        <v>6.5</v>
      </c>
      <c r="AN32" s="7">
        <f t="shared" si="19"/>
        <v>6.7</v>
      </c>
      <c r="AO32" s="23">
        <v>6.5</v>
      </c>
      <c r="AP32" s="194">
        <v>7</v>
      </c>
      <c r="AQ32" s="25">
        <v>7</v>
      </c>
      <c r="AR32" s="7">
        <f t="shared" si="20"/>
        <v>6.9</v>
      </c>
      <c r="AS32" s="23">
        <v>5.8</v>
      </c>
      <c r="AT32" s="194">
        <v>7</v>
      </c>
      <c r="AU32" s="101">
        <v>6.5</v>
      </c>
      <c r="AV32" s="7">
        <f t="shared" si="21"/>
        <v>6.4</v>
      </c>
      <c r="AW32" s="23">
        <v>6.7</v>
      </c>
      <c r="AX32" s="194">
        <v>7</v>
      </c>
      <c r="AY32" s="25">
        <v>5</v>
      </c>
      <c r="AZ32" s="7">
        <f t="shared" si="22"/>
        <v>5.5</v>
      </c>
      <c r="BA32" s="23">
        <v>7</v>
      </c>
      <c r="BB32" s="194">
        <v>7</v>
      </c>
      <c r="BC32" s="25">
        <v>7</v>
      </c>
      <c r="BD32" s="7">
        <f t="shared" si="23"/>
        <v>7</v>
      </c>
      <c r="BE32" s="23">
        <v>5</v>
      </c>
      <c r="BF32" s="194">
        <v>6</v>
      </c>
      <c r="BG32" s="74">
        <v>7.5</v>
      </c>
      <c r="BH32" s="7">
        <f t="shared" si="24"/>
        <v>6.9</v>
      </c>
      <c r="BI32" s="23">
        <v>6.7</v>
      </c>
      <c r="BJ32" s="194">
        <v>8</v>
      </c>
      <c r="BK32" s="101">
        <v>6.5</v>
      </c>
      <c r="BL32" s="7">
        <f t="shared" si="25"/>
        <v>6.7</v>
      </c>
      <c r="BM32" s="23">
        <v>7</v>
      </c>
      <c r="BN32" s="194">
        <v>8</v>
      </c>
      <c r="BO32" s="25">
        <f t="shared" si="26"/>
        <v>6</v>
      </c>
      <c r="BP32" s="7">
        <f t="shared" si="27"/>
        <v>6.4</v>
      </c>
      <c r="BQ32" s="23">
        <v>5.3</v>
      </c>
      <c r="BR32" s="194">
        <v>7</v>
      </c>
      <c r="BS32" s="25">
        <v>6</v>
      </c>
      <c r="BT32" s="7">
        <f t="shared" si="28"/>
        <v>6</v>
      </c>
      <c r="BU32" s="23">
        <v>5.3</v>
      </c>
      <c r="BV32" s="194">
        <v>6</v>
      </c>
      <c r="BW32" s="74">
        <v>6</v>
      </c>
      <c r="BX32" s="7">
        <f t="shared" si="29"/>
        <v>5.9</v>
      </c>
      <c r="BY32" s="23">
        <v>6</v>
      </c>
      <c r="BZ32" s="194">
        <v>8</v>
      </c>
      <c r="CA32" s="74">
        <v>5</v>
      </c>
      <c r="CB32" s="7">
        <f t="shared" si="30"/>
        <v>5.5</v>
      </c>
      <c r="CC32" s="23">
        <v>7</v>
      </c>
      <c r="CD32" s="194">
        <v>7</v>
      </c>
      <c r="CE32" s="25">
        <v>7</v>
      </c>
      <c r="CF32" s="7">
        <f t="shared" si="31"/>
        <v>7</v>
      </c>
      <c r="CG32" s="500">
        <v>5</v>
      </c>
      <c r="CH32" s="501">
        <v>5</v>
      </c>
      <c r="CI32" s="446">
        <v>7.5</v>
      </c>
      <c r="CJ32" s="7">
        <f t="shared" si="32"/>
        <v>6.8</v>
      </c>
      <c r="CK32" s="23">
        <v>7.7</v>
      </c>
      <c r="CL32" s="194">
        <v>8</v>
      </c>
      <c r="CM32" s="264">
        <v>7.5</v>
      </c>
      <c r="CN32" s="7">
        <f t="shared" si="33"/>
        <v>7.6</v>
      </c>
      <c r="CO32" s="23">
        <v>5.7</v>
      </c>
      <c r="CP32" s="194">
        <v>7</v>
      </c>
      <c r="CQ32" s="265">
        <v>7</v>
      </c>
      <c r="CR32" s="7">
        <f t="shared" si="34"/>
        <v>6.7</v>
      </c>
      <c r="CS32" s="23">
        <v>6</v>
      </c>
      <c r="CT32" s="194">
        <v>6</v>
      </c>
      <c r="CU32" s="265">
        <v>5.5</v>
      </c>
      <c r="CV32" s="7">
        <f t="shared" si="35"/>
        <v>5.7</v>
      </c>
      <c r="CW32" s="23">
        <v>4</v>
      </c>
      <c r="CX32" s="194">
        <v>9</v>
      </c>
      <c r="CY32" s="264">
        <v>5</v>
      </c>
      <c r="CZ32" s="7">
        <f t="shared" si="36"/>
        <v>5.2</v>
      </c>
      <c r="DA32" s="23">
        <v>6.5</v>
      </c>
      <c r="DB32" s="194">
        <v>5</v>
      </c>
      <c r="DC32" s="265">
        <v>5.5</v>
      </c>
      <c r="DD32" s="7">
        <f t="shared" si="37"/>
        <v>5.7</v>
      </c>
      <c r="DE32" s="23">
        <v>7</v>
      </c>
      <c r="DF32" s="194">
        <v>7</v>
      </c>
      <c r="DG32" s="265">
        <v>4.5</v>
      </c>
      <c r="DH32" s="7">
        <f t="shared" si="38"/>
        <v>5.3</v>
      </c>
      <c r="DI32" s="23">
        <v>5.5</v>
      </c>
      <c r="DJ32" s="194">
        <v>8</v>
      </c>
      <c r="DK32" s="25">
        <f t="shared" si="39"/>
        <v>6.7</v>
      </c>
      <c r="DL32" s="7">
        <f t="shared" si="40"/>
        <v>6.6</v>
      </c>
      <c r="DM32" s="23">
        <v>8</v>
      </c>
      <c r="DN32" s="194">
        <v>8</v>
      </c>
      <c r="DO32" s="25">
        <v>3</v>
      </c>
      <c r="DP32" s="7">
        <f t="shared" si="41"/>
        <v>4.5</v>
      </c>
      <c r="DQ32" s="23">
        <v>6.7</v>
      </c>
      <c r="DR32" s="194">
        <v>7</v>
      </c>
      <c r="DS32" s="25">
        <v>4</v>
      </c>
      <c r="DT32" s="7">
        <f t="shared" si="42"/>
        <v>4.8</v>
      </c>
      <c r="DU32" s="23">
        <v>6.3</v>
      </c>
      <c r="DV32" s="194">
        <v>6</v>
      </c>
      <c r="DW32" s="25">
        <v>6.5</v>
      </c>
      <c r="DX32" s="7">
        <f t="shared" si="43"/>
        <v>6.4</v>
      </c>
      <c r="DY32" s="23">
        <v>7</v>
      </c>
      <c r="DZ32" s="194">
        <v>8</v>
      </c>
      <c r="EA32" s="25">
        <v>5</v>
      </c>
      <c r="EB32" s="7">
        <f t="shared" si="44"/>
        <v>5.7</v>
      </c>
      <c r="EC32" s="23">
        <v>6.7</v>
      </c>
      <c r="ED32" s="194">
        <v>7</v>
      </c>
      <c r="EE32" s="264">
        <v>7</v>
      </c>
      <c r="EF32" s="7">
        <f t="shared" si="45"/>
        <v>6.9</v>
      </c>
      <c r="EG32" s="23">
        <v>5.7</v>
      </c>
      <c r="EH32" s="194">
        <v>6</v>
      </c>
      <c r="EI32" s="264">
        <v>5.5</v>
      </c>
      <c r="EJ32" s="7">
        <f t="shared" si="46"/>
        <v>5.6</v>
      </c>
      <c r="EK32" s="23">
        <v>7.5</v>
      </c>
      <c r="EL32" s="194">
        <v>8</v>
      </c>
      <c r="EM32" s="25">
        <v>7</v>
      </c>
      <c r="EN32" s="7">
        <f t="shared" si="47"/>
        <v>7.2</v>
      </c>
      <c r="EO32" s="23">
        <v>5.7</v>
      </c>
      <c r="EP32" s="194">
        <v>6</v>
      </c>
      <c r="EQ32" s="25">
        <v>7</v>
      </c>
      <c r="ER32" s="120">
        <f t="shared" si="48"/>
        <v>6.6</v>
      </c>
      <c r="ES32" s="120">
        <v>7</v>
      </c>
      <c r="ET32" s="7"/>
      <c r="EU32" s="8">
        <f t="shared" si="4"/>
        <v>5.96</v>
      </c>
      <c r="EV32" s="126" t="str">
        <f t="shared" si="49"/>
        <v>C</v>
      </c>
      <c r="EW32" s="10">
        <f t="shared" si="129"/>
        <v>2</v>
      </c>
      <c r="EX32" s="126" t="str">
        <f t="shared" si="50"/>
        <v>C</v>
      </c>
      <c r="EY32" s="10">
        <f t="shared" si="130"/>
        <v>2</v>
      </c>
      <c r="EZ32" s="126" t="str">
        <f t="shared" si="51"/>
        <v>C</v>
      </c>
      <c r="FA32" s="10">
        <f t="shared" si="131"/>
        <v>2</v>
      </c>
      <c r="FB32" s="126" t="str">
        <f t="shared" si="52"/>
        <v>B</v>
      </c>
      <c r="FC32" s="10">
        <f t="shared" si="8"/>
        <v>3</v>
      </c>
      <c r="FD32" s="218" t="str">
        <f t="shared" si="53"/>
        <v>B</v>
      </c>
      <c r="FE32" s="217">
        <f t="shared" si="54"/>
        <v>3</v>
      </c>
      <c r="FF32" s="218" t="str">
        <f t="shared" si="55"/>
        <v>C</v>
      </c>
      <c r="FG32" s="217">
        <f t="shared" si="56"/>
        <v>2</v>
      </c>
      <c r="FH32" s="218" t="str">
        <f t="shared" si="57"/>
        <v>C</v>
      </c>
      <c r="FI32" s="217">
        <f t="shared" si="58"/>
        <v>2</v>
      </c>
      <c r="FJ32" s="218" t="str">
        <f t="shared" si="59"/>
        <v>C</v>
      </c>
      <c r="FK32" s="217">
        <f t="shared" si="60"/>
        <v>2</v>
      </c>
      <c r="FL32" s="218" t="str">
        <f t="shared" si="61"/>
        <v>C</v>
      </c>
      <c r="FM32" s="217">
        <f t="shared" si="62"/>
        <v>2</v>
      </c>
      <c r="FN32" s="218" t="str">
        <f t="shared" si="63"/>
        <v>C</v>
      </c>
      <c r="FO32" s="217">
        <f t="shared" si="64"/>
        <v>2</v>
      </c>
      <c r="FP32" s="218" t="str">
        <f t="shared" si="65"/>
        <v>C</v>
      </c>
      <c r="FQ32" s="217">
        <f t="shared" si="66"/>
        <v>2</v>
      </c>
      <c r="FR32" s="218" t="str">
        <f t="shared" si="67"/>
        <v>C</v>
      </c>
      <c r="FS32" s="217">
        <f t="shared" si="68"/>
        <v>2</v>
      </c>
      <c r="FT32" s="126" t="str">
        <f t="shared" si="69"/>
        <v>B</v>
      </c>
      <c r="FU32" s="10">
        <f t="shared" si="70"/>
        <v>3</v>
      </c>
      <c r="FV32" s="126" t="str">
        <f t="shared" si="71"/>
        <v>C</v>
      </c>
      <c r="FW32" s="10">
        <f t="shared" si="72"/>
        <v>2</v>
      </c>
      <c r="FX32" s="126" t="str">
        <f t="shared" si="73"/>
        <v>C</v>
      </c>
      <c r="FY32" s="10">
        <f t="shared" si="74"/>
        <v>2</v>
      </c>
      <c r="FZ32" s="126" t="str">
        <f t="shared" si="75"/>
        <v>C</v>
      </c>
      <c r="GA32" s="10">
        <f t="shared" si="76"/>
        <v>2</v>
      </c>
      <c r="GB32" s="126" t="str">
        <f t="shared" si="77"/>
        <v>C</v>
      </c>
      <c r="GC32" s="10">
        <f t="shared" si="78"/>
        <v>2</v>
      </c>
      <c r="GD32" s="126" t="str">
        <f t="shared" si="79"/>
        <v>C</v>
      </c>
      <c r="GE32" s="10">
        <f t="shared" si="80"/>
        <v>2</v>
      </c>
      <c r="GF32" s="126" t="str">
        <f t="shared" si="81"/>
        <v>C</v>
      </c>
      <c r="GG32" s="10">
        <f t="shared" si="82"/>
        <v>2</v>
      </c>
      <c r="GH32" s="218" t="str">
        <f t="shared" si="83"/>
        <v>B</v>
      </c>
      <c r="GI32" s="217">
        <f t="shared" si="84"/>
        <v>3</v>
      </c>
      <c r="GJ32" s="218" t="str">
        <f t="shared" si="85"/>
        <v>C</v>
      </c>
      <c r="GK32" s="217">
        <f t="shared" si="86"/>
        <v>2</v>
      </c>
      <c r="GL32" s="218" t="str">
        <f t="shared" si="87"/>
        <v>B</v>
      </c>
      <c r="GM32" s="217">
        <f t="shared" si="88"/>
        <v>3</v>
      </c>
      <c r="GN32" s="218" t="str">
        <f t="shared" si="89"/>
        <v>C</v>
      </c>
      <c r="GO32" s="217">
        <f t="shared" si="90"/>
        <v>2</v>
      </c>
      <c r="GP32" s="218" t="str">
        <f t="shared" si="91"/>
        <v>C</v>
      </c>
      <c r="GQ32" s="217">
        <f t="shared" si="92"/>
        <v>2</v>
      </c>
      <c r="GR32" s="218" t="str">
        <f t="shared" si="93"/>
        <v>D</v>
      </c>
      <c r="GS32" s="217">
        <f t="shared" si="94"/>
        <v>1</v>
      </c>
      <c r="GT32" s="218" t="str">
        <f t="shared" si="95"/>
        <v>C</v>
      </c>
      <c r="GU32" s="217">
        <f t="shared" si="96"/>
        <v>2</v>
      </c>
      <c r="GV32" s="218" t="str">
        <f t="shared" si="97"/>
        <v>D</v>
      </c>
      <c r="GW32" s="217">
        <f t="shared" si="98"/>
        <v>1</v>
      </c>
      <c r="GX32" s="218" t="str">
        <f t="shared" si="99"/>
        <v>C</v>
      </c>
      <c r="GY32" s="217">
        <f t="shared" si="100"/>
        <v>2</v>
      </c>
      <c r="GZ32" s="126" t="str">
        <f t="shared" si="101"/>
        <v>D</v>
      </c>
      <c r="HA32" s="10">
        <f t="shared" si="102"/>
        <v>1</v>
      </c>
      <c r="HB32" s="126" t="str">
        <f t="shared" si="103"/>
        <v>D</v>
      </c>
      <c r="HC32" s="10">
        <f t="shared" si="104"/>
        <v>1</v>
      </c>
      <c r="HD32" s="126" t="str">
        <f t="shared" si="105"/>
        <v>C</v>
      </c>
      <c r="HE32" s="10">
        <f t="shared" si="106"/>
        <v>2</v>
      </c>
      <c r="HF32" s="126" t="str">
        <f t="shared" si="107"/>
        <v>C</v>
      </c>
      <c r="HG32" s="10">
        <f t="shared" si="108"/>
        <v>2</v>
      </c>
      <c r="HH32" s="126" t="str">
        <f t="shared" si="109"/>
        <v>C</v>
      </c>
      <c r="HI32" s="10">
        <f t="shared" si="110"/>
        <v>2</v>
      </c>
      <c r="HJ32" s="126" t="str">
        <f t="shared" si="111"/>
        <v>C</v>
      </c>
      <c r="HK32" s="10">
        <f t="shared" si="112"/>
        <v>2</v>
      </c>
      <c r="HL32" s="126" t="str">
        <f t="shared" si="113"/>
        <v>B</v>
      </c>
      <c r="HM32" s="10">
        <f t="shared" si="114"/>
        <v>3</v>
      </c>
      <c r="HN32" s="126" t="str">
        <f t="shared" si="115"/>
        <v>C</v>
      </c>
      <c r="HO32" s="10">
        <f t="shared" si="116"/>
        <v>2</v>
      </c>
      <c r="HP32" s="126" t="str">
        <f t="shared" si="117"/>
        <v>B</v>
      </c>
      <c r="HQ32" s="10">
        <f t="shared" si="118"/>
        <v>3</v>
      </c>
      <c r="HR32" s="126" t="str">
        <f t="shared" si="119"/>
        <v>X</v>
      </c>
      <c r="HS32" s="10">
        <f t="shared" si="120"/>
        <v>0</v>
      </c>
      <c r="HT32" s="72">
        <f t="shared" si="9"/>
        <v>2.25</v>
      </c>
      <c r="HU32" s="72">
        <f t="shared" si="10"/>
        <v>2.15</v>
      </c>
      <c r="HV32" s="72">
        <f t="shared" si="11"/>
        <v>2.11</v>
      </c>
      <c r="HW32" s="72">
        <f t="shared" si="12"/>
        <v>1.96</v>
      </c>
      <c r="HX32" s="72">
        <f t="shared" si="121"/>
        <v>1.67</v>
      </c>
      <c r="HY32" s="72">
        <f t="shared" si="122"/>
        <v>2.4</v>
      </c>
      <c r="HZ32" s="73">
        <f t="shared" si="123"/>
        <v>90</v>
      </c>
      <c r="IA32" s="72">
        <f t="shared" si="124"/>
        <v>2.0299999999999998</v>
      </c>
      <c r="IB32" s="4" t="str">
        <f t="shared" si="13"/>
        <v>Trung b×nh</v>
      </c>
      <c r="IC32" s="540">
        <f t="shared" si="125"/>
        <v>2.0299999999999998</v>
      </c>
      <c r="IE32" s="5"/>
      <c r="IJ32" s="3">
        <v>5</v>
      </c>
      <c r="IK32" s="3">
        <v>5</v>
      </c>
      <c r="IM32" s="3">
        <v>6</v>
      </c>
      <c r="IN32" s="3">
        <v>6</v>
      </c>
      <c r="IQ32" s="3">
        <v>7</v>
      </c>
      <c r="IR32" s="3">
        <v>6</v>
      </c>
      <c r="IS32" s="3">
        <v>6.5</v>
      </c>
    </row>
    <row r="33" spans="1:253" ht="21.75" customHeight="1" x14ac:dyDescent="0.25">
      <c r="A33" s="6">
        <v>27</v>
      </c>
      <c r="B33" s="54" t="s">
        <v>63</v>
      </c>
      <c r="C33" s="59" t="s">
        <v>24</v>
      </c>
      <c r="D33" s="18">
        <v>36080</v>
      </c>
      <c r="E33" s="23">
        <v>7.5</v>
      </c>
      <c r="F33" s="194">
        <v>8</v>
      </c>
      <c r="G33" s="25">
        <v>7</v>
      </c>
      <c r="H33" s="7">
        <f t="shared" si="0"/>
        <v>7.2</v>
      </c>
      <c r="I33" s="23">
        <v>7</v>
      </c>
      <c r="J33" s="194">
        <v>8</v>
      </c>
      <c r="K33" s="25">
        <v>5</v>
      </c>
      <c r="L33" s="7">
        <f t="shared" si="1"/>
        <v>5.7</v>
      </c>
      <c r="M33" s="23">
        <v>8</v>
      </c>
      <c r="N33" s="194">
        <v>9</v>
      </c>
      <c r="O33" s="25">
        <v>6</v>
      </c>
      <c r="P33" s="7">
        <f t="shared" si="2"/>
        <v>6.7</v>
      </c>
      <c r="Q33" s="23">
        <v>7</v>
      </c>
      <c r="R33" s="194">
        <v>8</v>
      </c>
      <c r="S33" s="25">
        <v>7</v>
      </c>
      <c r="T33" s="7">
        <f t="shared" si="3"/>
        <v>7.1</v>
      </c>
      <c r="U33" s="23">
        <v>7.3</v>
      </c>
      <c r="V33" s="194">
        <v>10</v>
      </c>
      <c r="W33" s="25">
        <v>6</v>
      </c>
      <c r="X33" s="7">
        <f t="shared" si="14"/>
        <v>6.7</v>
      </c>
      <c r="Y33" s="23">
        <v>6.7</v>
      </c>
      <c r="Z33" s="194">
        <v>10</v>
      </c>
      <c r="AA33" s="25">
        <v>6</v>
      </c>
      <c r="AB33" s="7">
        <f t="shared" si="15"/>
        <v>6.5</v>
      </c>
      <c r="AC33" s="23">
        <v>8</v>
      </c>
      <c r="AD33" s="194">
        <v>8</v>
      </c>
      <c r="AE33" s="25">
        <v>6</v>
      </c>
      <c r="AF33" s="7">
        <f t="shared" si="16"/>
        <v>6.6</v>
      </c>
      <c r="AG33" s="23">
        <v>7</v>
      </c>
      <c r="AH33" s="194">
        <v>8</v>
      </c>
      <c r="AI33" s="25">
        <f t="shared" si="17"/>
        <v>7</v>
      </c>
      <c r="AJ33" s="7">
        <f t="shared" si="18"/>
        <v>7.1</v>
      </c>
      <c r="AK33" s="23">
        <v>5.7</v>
      </c>
      <c r="AL33" s="194">
        <v>8</v>
      </c>
      <c r="AM33" s="25">
        <v>4</v>
      </c>
      <c r="AN33" s="7">
        <f t="shared" si="19"/>
        <v>4.7</v>
      </c>
      <c r="AO33" s="23">
        <v>6.8</v>
      </c>
      <c r="AP33" s="194">
        <v>8</v>
      </c>
      <c r="AQ33" s="25">
        <v>7.5</v>
      </c>
      <c r="AR33" s="7">
        <f t="shared" si="20"/>
        <v>7.4</v>
      </c>
      <c r="AS33" s="23">
        <v>9.1</v>
      </c>
      <c r="AT33" s="194">
        <v>10</v>
      </c>
      <c r="AU33" s="25">
        <v>8.5</v>
      </c>
      <c r="AV33" s="7">
        <f t="shared" si="21"/>
        <v>8.8000000000000007</v>
      </c>
      <c r="AW33" s="23">
        <v>6.7</v>
      </c>
      <c r="AX33" s="194">
        <v>7</v>
      </c>
      <c r="AY33" s="25">
        <v>8</v>
      </c>
      <c r="AZ33" s="7">
        <f t="shared" si="22"/>
        <v>7.6</v>
      </c>
      <c r="BA33" s="23">
        <v>7.5</v>
      </c>
      <c r="BB33" s="194">
        <v>8</v>
      </c>
      <c r="BC33" s="25">
        <v>9</v>
      </c>
      <c r="BD33" s="7">
        <f t="shared" si="23"/>
        <v>8.6</v>
      </c>
      <c r="BE33" s="23">
        <v>8.5</v>
      </c>
      <c r="BF33" s="194">
        <v>10</v>
      </c>
      <c r="BG33" s="25">
        <v>8.5</v>
      </c>
      <c r="BH33" s="7">
        <f t="shared" si="24"/>
        <v>8.6999999999999993</v>
      </c>
      <c r="BI33" s="23">
        <v>6.7</v>
      </c>
      <c r="BJ33" s="194">
        <v>8</v>
      </c>
      <c r="BK33" s="25">
        <v>8</v>
      </c>
      <c r="BL33" s="7">
        <f t="shared" si="25"/>
        <v>7.7</v>
      </c>
      <c r="BM33" s="23">
        <v>8</v>
      </c>
      <c r="BN33" s="194">
        <v>9</v>
      </c>
      <c r="BO33" s="25">
        <f t="shared" si="26"/>
        <v>7</v>
      </c>
      <c r="BP33" s="7">
        <f t="shared" si="27"/>
        <v>7.4</v>
      </c>
      <c r="BQ33" s="23">
        <v>7.7</v>
      </c>
      <c r="BR33" s="194">
        <v>9</v>
      </c>
      <c r="BS33" s="25">
        <v>8</v>
      </c>
      <c r="BT33" s="7">
        <f t="shared" si="28"/>
        <v>8</v>
      </c>
      <c r="BU33" s="23">
        <v>8</v>
      </c>
      <c r="BV33" s="194">
        <v>10</v>
      </c>
      <c r="BW33" s="25">
        <v>6</v>
      </c>
      <c r="BX33" s="7">
        <f t="shared" si="29"/>
        <v>6.8</v>
      </c>
      <c r="BY33" s="23">
        <v>6</v>
      </c>
      <c r="BZ33" s="194">
        <v>8</v>
      </c>
      <c r="CA33" s="25">
        <v>5</v>
      </c>
      <c r="CB33" s="7">
        <f t="shared" si="30"/>
        <v>5.5</v>
      </c>
      <c r="CC33" s="23">
        <v>8.5</v>
      </c>
      <c r="CD33" s="194">
        <v>8</v>
      </c>
      <c r="CE33" s="25">
        <v>9</v>
      </c>
      <c r="CF33" s="7">
        <f t="shared" si="31"/>
        <v>8.8000000000000007</v>
      </c>
      <c r="CG33" s="23">
        <v>8.3000000000000007</v>
      </c>
      <c r="CH33" s="194">
        <v>9</v>
      </c>
      <c r="CI33" s="25">
        <v>5.5</v>
      </c>
      <c r="CJ33" s="7">
        <f t="shared" si="32"/>
        <v>6.4</v>
      </c>
      <c r="CK33" s="23">
        <v>8</v>
      </c>
      <c r="CL33" s="194">
        <v>8</v>
      </c>
      <c r="CM33" s="25">
        <v>9</v>
      </c>
      <c r="CN33" s="7">
        <f t="shared" si="33"/>
        <v>8.6999999999999993</v>
      </c>
      <c r="CO33" s="23">
        <v>6.7</v>
      </c>
      <c r="CP33" s="194">
        <v>8</v>
      </c>
      <c r="CQ33" s="25">
        <v>7.5</v>
      </c>
      <c r="CR33" s="7">
        <f t="shared" si="34"/>
        <v>7.4</v>
      </c>
      <c r="CS33" s="23">
        <v>7.3</v>
      </c>
      <c r="CT33" s="194">
        <v>8</v>
      </c>
      <c r="CU33" s="25">
        <v>9</v>
      </c>
      <c r="CV33" s="7">
        <f t="shared" si="35"/>
        <v>8.6</v>
      </c>
      <c r="CW33" s="23">
        <v>6</v>
      </c>
      <c r="CX33" s="194">
        <v>10</v>
      </c>
      <c r="CY33" s="25">
        <v>6</v>
      </c>
      <c r="CZ33" s="7">
        <f t="shared" si="36"/>
        <v>6.4</v>
      </c>
      <c r="DA33" s="23">
        <v>9</v>
      </c>
      <c r="DB33" s="194">
        <v>9</v>
      </c>
      <c r="DC33" s="25">
        <v>7.5</v>
      </c>
      <c r="DD33" s="7">
        <f t="shared" si="37"/>
        <v>8</v>
      </c>
      <c r="DE33" s="23">
        <v>7.5</v>
      </c>
      <c r="DF33" s="194">
        <v>9</v>
      </c>
      <c r="DG33" s="25">
        <v>8</v>
      </c>
      <c r="DH33" s="7">
        <f t="shared" si="38"/>
        <v>8</v>
      </c>
      <c r="DI33" s="23">
        <v>7.5</v>
      </c>
      <c r="DJ33" s="194">
        <v>9</v>
      </c>
      <c r="DK33" s="25">
        <f t="shared" si="39"/>
        <v>7.1</v>
      </c>
      <c r="DL33" s="7">
        <f t="shared" si="40"/>
        <v>7.4</v>
      </c>
      <c r="DM33" s="23">
        <v>7.3</v>
      </c>
      <c r="DN33" s="194">
        <v>8</v>
      </c>
      <c r="DO33" s="25">
        <v>7</v>
      </c>
      <c r="DP33" s="7">
        <f t="shared" si="41"/>
        <v>7.2</v>
      </c>
      <c r="DQ33" s="23">
        <v>6.7</v>
      </c>
      <c r="DR33" s="194">
        <v>7</v>
      </c>
      <c r="DS33" s="25">
        <v>7.5</v>
      </c>
      <c r="DT33" s="7">
        <f t="shared" si="42"/>
        <v>7.3</v>
      </c>
      <c r="DU33" s="23">
        <v>7.7</v>
      </c>
      <c r="DV33" s="194">
        <v>8</v>
      </c>
      <c r="DW33" s="25">
        <v>6.5</v>
      </c>
      <c r="DX33" s="7">
        <f t="shared" si="43"/>
        <v>6.9</v>
      </c>
      <c r="DY33" s="23">
        <v>8.5</v>
      </c>
      <c r="DZ33" s="194">
        <v>10</v>
      </c>
      <c r="EA33" s="25">
        <v>4</v>
      </c>
      <c r="EB33" s="7">
        <f t="shared" si="44"/>
        <v>5.5</v>
      </c>
      <c r="EC33" s="23">
        <v>8.6999999999999993</v>
      </c>
      <c r="ED33" s="194">
        <v>9</v>
      </c>
      <c r="EE33" s="25">
        <v>6.5</v>
      </c>
      <c r="EF33" s="7">
        <f t="shared" si="45"/>
        <v>7.2</v>
      </c>
      <c r="EG33" s="23">
        <v>8.3000000000000007</v>
      </c>
      <c r="EH33" s="194">
        <v>9</v>
      </c>
      <c r="EI33" s="25">
        <v>6.5</v>
      </c>
      <c r="EJ33" s="7">
        <f t="shared" si="46"/>
        <v>7.1</v>
      </c>
      <c r="EK33" s="23">
        <v>8</v>
      </c>
      <c r="EL33" s="194">
        <v>10</v>
      </c>
      <c r="EM33" s="25">
        <v>8</v>
      </c>
      <c r="EN33" s="7">
        <f t="shared" si="47"/>
        <v>8.1999999999999993</v>
      </c>
      <c r="EO33" s="23"/>
      <c r="EP33" s="194"/>
      <c r="EQ33" s="25"/>
      <c r="ER33" s="120">
        <f t="shared" si="48"/>
        <v>0</v>
      </c>
      <c r="ES33" s="120"/>
      <c r="ET33" s="7">
        <v>8</v>
      </c>
      <c r="EU33" s="8">
        <f t="shared" si="4"/>
        <v>6.92</v>
      </c>
      <c r="EV33" s="126" t="str">
        <f t="shared" si="49"/>
        <v>B</v>
      </c>
      <c r="EW33" s="10">
        <f t="shared" si="129"/>
        <v>3</v>
      </c>
      <c r="EX33" s="126" t="str">
        <f t="shared" si="50"/>
        <v>C</v>
      </c>
      <c r="EY33" s="10">
        <f t="shared" si="130"/>
        <v>2</v>
      </c>
      <c r="EZ33" s="126" t="str">
        <f t="shared" si="51"/>
        <v>C</v>
      </c>
      <c r="FA33" s="10">
        <f t="shared" si="131"/>
        <v>2</v>
      </c>
      <c r="FB33" s="126" t="str">
        <f t="shared" si="52"/>
        <v>B</v>
      </c>
      <c r="FC33" s="10">
        <f t="shared" ref="FC33:FC44" si="132">IF(AND(8.5&lt;=T33,T33&lt;=10),4,IF(AND(7&lt;=T33,T33&lt;=8.4),3,IF(AND(5.5&lt;=T33,T33&lt;=6.9),2,IF(AND(4&lt;=T33,T33&lt;=5.4),1,0))))</f>
        <v>3</v>
      </c>
      <c r="FD33" s="218" t="str">
        <f t="shared" si="53"/>
        <v>C</v>
      </c>
      <c r="FE33" s="217">
        <f t="shared" si="54"/>
        <v>2</v>
      </c>
      <c r="FF33" s="218" t="str">
        <f t="shared" si="55"/>
        <v>C</v>
      </c>
      <c r="FG33" s="217">
        <f t="shared" si="56"/>
        <v>2</v>
      </c>
      <c r="FH33" s="218" t="str">
        <f t="shared" si="57"/>
        <v>C</v>
      </c>
      <c r="FI33" s="217">
        <f t="shared" si="58"/>
        <v>2</v>
      </c>
      <c r="FJ33" s="218" t="str">
        <f t="shared" si="59"/>
        <v>B</v>
      </c>
      <c r="FK33" s="217">
        <f t="shared" si="60"/>
        <v>3</v>
      </c>
      <c r="FL33" s="218" t="str">
        <f t="shared" si="61"/>
        <v>D</v>
      </c>
      <c r="FM33" s="217">
        <f t="shared" si="62"/>
        <v>1</v>
      </c>
      <c r="FN33" s="218" t="str">
        <f t="shared" si="63"/>
        <v>B</v>
      </c>
      <c r="FO33" s="217">
        <f t="shared" si="64"/>
        <v>3</v>
      </c>
      <c r="FP33" s="218" t="str">
        <f t="shared" si="65"/>
        <v>A</v>
      </c>
      <c r="FQ33" s="217">
        <f t="shared" si="66"/>
        <v>4</v>
      </c>
      <c r="FR33" s="218" t="str">
        <f t="shared" si="67"/>
        <v>B</v>
      </c>
      <c r="FS33" s="217">
        <f t="shared" si="68"/>
        <v>3</v>
      </c>
      <c r="FT33" s="126" t="str">
        <f t="shared" si="69"/>
        <v>A</v>
      </c>
      <c r="FU33" s="10">
        <f t="shared" si="70"/>
        <v>4</v>
      </c>
      <c r="FV33" s="126" t="str">
        <f t="shared" si="71"/>
        <v>A</v>
      </c>
      <c r="FW33" s="10">
        <f t="shared" si="72"/>
        <v>4</v>
      </c>
      <c r="FX33" s="126" t="str">
        <f t="shared" si="73"/>
        <v>B</v>
      </c>
      <c r="FY33" s="10">
        <f t="shared" si="74"/>
        <v>3</v>
      </c>
      <c r="FZ33" s="126" t="str">
        <f t="shared" si="75"/>
        <v>B</v>
      </c>
      <c r="GA33" s="10">
        <f t="shared" si="76"/>
        <v>3</v>
      </c>
      <c r="GB33" s="126" t="str">
        <f t="shared" si="77"/>
        <v>B</v>
      </c>
      <c r="GC33" s="10">
        <f t="shared" si="78"/>
        <v>3</v>
      </c>
      <c r="GD33" s="126" t="str">
        <f t="shared" si="79"/>
        <v>C</v>
      </c>
      <c r="GE33" s="10">
        <f t="shared" si="80"/>
        <v>2</v>
      </c>
      <c r="GF33" s="126" t="str">
        <f t="shared" si="81"/>
        <v>C</v>
      </c>
      <c r="GG33" s="10">
        <f t="shared" si="82"/>
        <v>2</v>
      </c>
      <c r="GH33" s="218" t="str">
        <f t="shared" si="83"/>
        <v>A</v>
      </c>
      <c r="GI33" s="217">
        <f t="shared" si="84"/>
        <v>4</v>
      </c>
      <c r="GJ33" s="218" t="str">
        <f t="shared" si="85"/>
        <v>C</v>
      </c>
      <c r="GK33" s="217">
        <f t="shared" si="86"/>
        <v>2</v>
      </c>
      <c r="GL33" s="218" t="str">
        <f t="shared" si="87"/>
        <v>A</v>
      </c>
      <c r="GM33" s="217">
        <f t="shared" si="88"/>
        <v>4</v>
      </c>
      <c r="GN33" s="218" t="str">
        <f t="shared" si="89"/>
        <v>B</v>
      </c>
      <c r="GO33" s="217">
        <f t="shared" si="90"/>
        <v>3</v>
      </c>
      <c r="GP33" s="218" t="str">
        <f t="shared" si="91"/>
        <v>A</v>
      </c>
      <c r="GQ33" s="217">
        <f t="shared" si="92"/>
        <v>4</v>
      </c>
      <c r="GR33" s="218" t="str">
        <f t="shared" si="93"/>
        <v>C</v>
      </c>
      <c r="GS33" s="217">
        <f t="shared" si="94"/>
        <v>2</v>
      </c>
      <c r="GT33" s="218" t="str">
        <f t="shared" si="95"/>
        <v>B</v>
      </c>
      <c r="GU33" s="217">
        <f t="shared" si="96"/>
        <v>3</v>
      </c>
      <c r="GV33" s="218" t="str">
        <f t="shared" si="97"/>
        <v>B</v>
      </c>
      <c r="GW33" s="217">
        <f t="shared" si="98"/>
        <v>3</v>
      </c>
      <c r="GX33" s="218" t="str">
        <f t="shared" si="99"/>
        <v>B</v>
      </c>
      <c r="GY33" s="217">
        <f t="shared" si="100"/>
        <v>3</v>
      </c>
      <c r="GZ33" s="126" t="str">
        <f t="shared" si="101"/>
        <v>B</v>
      </c>
      <c r="HA33" s="10">
        <f t="shared" si="102"/>
        <v>3</v>
      </c>
      <c r="HB33" s="126" t="str">
        <f t="shared" si="103"/>
        <v>B</v>
      </c>
      <c r="HC33" s="10">
        <f t="shared" si="104"/>
        <v>3</v>
      </c>
      <c r="HD33" s="126" t="str">
        <f t="shared" si="105"/>
        <v>C</v>
      </c>
      <c r="HE33" s="10">
        <f t="shared" si="106"/>
        <v>2</v>
      </c>
      <c r="HF33" s="126" t="str">
        <f t="shared" si="107"/>
        <v>C</v>
      </c>
      <c r="HG33" s="10">
        <f t="shared" si="108"/>
        <v>2</v>
      </c>
      <c r="HH33" s="126" t="str">
        <f t="shared" si="109"/>
        <v>B</v>
      </c>
      <c r="HI33" s="10">
        <f t="shared" si="110"/>
        <v>3</v>
      </c>
      <c r="HJ33" s="126" t="str">
        <f t="shared" si="111"/>
        <v>B</v>
      </c>
      <c r="HK33" s="10">
        <f t="shared" si="112"/>
        <v>3</v>
      </c>
      <c r="HL33" s="126" t="str">
        <f t="shared" si="113"/>
        <v>B</v>
      </c>
      <c r="HM33" s="10">
        <f t="shared" si="114"/>
        <v>3</v>
      </c>
      <c r="HN33" s="126" t="str">
        <f t="shared" si="115"/>
        <v>X</v>
      </c>
      <c r="HO33" s="10">
        <f t="shared" si="116"/>
        <v>0</v>
      </c>
      <c r="HP33" s="126" t="str">
        <f t="shared" si="117"/>
        <v>X</v>
      </c>
      <c r="HQ33" s="10">
        <f t="shared" si="118"/>
        <v>0</v>
      </c>
      <c r="HR33" s="126" t="str">
        <f t="shared" si="119"/>
        <v>B</v>
      </c>
      <c r="HS33" s="10">
        <f t="shared" si="120"/>
        <v>3</v>
      </c>
      <c r="HT33" s="72">
        <f t="shared" si="9"/>
        <v>2.5</v>
      </c>
      <c r="HU33" s="72">
        <f t="shared" si="10"/>
        <v>2.5499999999999998</v>
      </c>
      <c r="HV33" s="72">
        <f t="shared" si="11"/>
        <v>2.89</v>
      </c>
      <c r="HW33" s="72">
        <f t="shared" si="12"/>
        <v>3</v>
      </c>
      <c r="HX33" s="72">
        <f t="shared" si="121"/>
        <v>2.73</v>
      </c>
      <c r="HY33" s="72">
        <f t="shared" si="122"/>
        <v>3</v>
      </c>
      <c r="HZ33" s="73">
        <f t="shared" si="123"/>
        <v>90</v>
      </c>
      <c r="IA33" s="72">
        <f t="shared" si="124"/>
        <v>2.79</v>
      </c>
      <c r="IB33" s="4" t="str">
        <f t="shared" si="13"/>
        <v>Kh¸</v>
      </c>
      <c r="IC33" s="540">
        <f t="shared" si="125"/>
        <v>2.79</v>
      </c>
      <c r="IE33" s="5"/>
      <c r="IJ33" s="3">
        <v>7</v>
      </c>
      <c r="IK33" s="3">
        <v>7</v>
      </c>
      <c r="IM33" s="3">
        <v>8</v>
      </c>
      <c r="IN33" s="3">
        <v>6</v>
      </c>
      <c r="IQ33" s="3">
        <v>8</v>
      </c>
      <c r="IR33" s="3">
        <v>3</v>
      </c>
      <c r="IS33" s="3">
        <v>7</v>
      </c>
    </row>
    <row r="34" spans="1:253" ht="21.75" customHeight="1" x14ac:dyDescent="0.25">
      <c r="A34" s="12">
        <v>28</v>
      </c>
      <c r="B34" s="54" t="s">
        <v>64</v>
      </c>
      <c r="C34" s="59" t="s">
        <v>25</v>
      </c>
      <c r="D34" s="18">
        <v>36129</v>
      </c>
      <c r="E34" s="23">
        <v>7.5</v>
      </c>
      <c r="F34" s="194">
        <v>9</v>
      </c>
      <c r="G34" s="25">
        <v>6</v>
      </c>
      <c r="H34" s="7">
        <f t="shared" si="0"/>
        <v>6.6</v>
      </c>
      <c r="I34" s="23">
        <v>7.5</v>
      </c>
      <c r="J34" s="194">
        <v>8</v>
      </c>
      <c r="K34" s="25">
        <v>6</v>
      </c>
      <c r="L34" s="7">
        <f t="shared" si="1"/>
        <v>6.5</v>
      </c>
      <c r="M34" s="23">
        <v>7.5</v>
      </c>
      <c r="N34" s="194">
        <v>8</v>
      </c>
      <c r="O34" s="25">
        <v>6</v>
      </c>
      <c r="P34" s="7">
        <f t="shared" si="2"/>
        <v>6.5</v>
      </c>
      <c r="Q34" s="23">
        <v>7</v>
      </c>
      <c r="R34" s="194">
        <v>8</v>
      </c>
      <c r="S34" s="101">
        <v>8</v>
      </c>
      <c r="T34" s="7">
        <f t="shared" si="3"/>
        <v>7.8</v>
      </c>
      <c r="U34" s="23">
        <v>7</v>
      </c>
      <c r="V34" s="194">
        <v>9</v>
      </c>
      <c r="W34" s="25">
        <v>7</v>
      </c>
      <c r="X34" s="7">
        <f t="shared" si="14"/>
        <v>7.2</v>
      </c>
      <c r="Y34" s="23">
        <v>6.3</v>
      </c>
      <c r="Z34" s="194">
        <v>10</v>
      </c>
      <c r="AA34" s="25">
        <v>5</v>
      </c>
      <c r="AB34" s="7">
        <f t="shared" si="15"/>
        <v>5.8</v>
      </c>
      <c r="AC34" s="23">
        <v>6.7</v>
      </c>
      <c r="AD34" s="194">
        <v>7</v>
      </c>
      <c r="AE34" s="25">
        <v>8</v>
      </c>
      <c r="AF34" s="7">
        <f t="shared" si="16"/>
        <v>7.6</v>
      </c>
      <c r="AG34" s="23">
        <v>7</v>
      </c>
      <c r="AH34" s="194">
        <v>8</v>
      </c>
      <c r="AI34" s="25">
        <f t="shared" si="17"/>
        <v>7.3</v>
      </c>
      <c r="AJ34" s="7">
        <f t="shared" si="18"/>
        <v>7.3</v>
      </c>
      <c r="AK34" s="23">
        <v>5.3</v>
      </c>
      <c r="AL34" s="194">
        <v>8</v>
      </c>
      <c r="AM34" s="25">
        <v>5.5</v>
      </c>
      <c r="AN34" s="7">
        <f t="shared" si="19"/>
        <v>5.7</v>
      </c>
      <c r="AO34" s="23">
        <v>6.8</v>
      </c>
      <c r="AP34" s="194">
        <v>8</v>
      </c>
      <c r="AQ34" s="25">
        <v>7</v>
      </c>
      <c r="AR34" s="7">
        <f t="shared" si="20"/>
        <v>7.1</v>
      </c>
      <c r="AS34" s="23">
        <v>9.6</v>
      </c>
      <c r="AT34" s="194">
        <v>10</v>
      </c>
      <c r="AU34" s="25">
        <v>8.5</v>
      </c>
      <c r="AV34" s="7">
        <f t="shared" si="21"/>
        <v>8.9</v>
      </c>
      <c r="AW34" s="23">
        <v>6.7</v>
      </c>
      <c r="AX34" s="194">
        <v>8</v>
      </c>
      <c r="AY34" s="25">
        <v>8</v>
      </c>
      <c r="AZ34" s="7">
        <f t="shared" si="22"/>
        <v>7.7</v>
      </c>
      <c r="BA34" s="23">
        <v>6.5</v>
      </c>
      <c r="BB34" s="194">
        <v>7</v>
      </c>
      <c r="BC34" s="25">
        <v>6</v>
      </c>
      <c r="BD34" s="7">
        <f t="shared" si="23"/>
        <v>6.2</v>
      </c>
      <c r="BE34" s="23">
        <v>8</v>
      </c>
      <c r="BF34" s="194">
        <v>9</v>
      </c>
      <c r="BG34" s="25">
        <v>5</v>
      </c>
      <c r="BH34" s="7">
        <f t="shared" si="24"/>
        <v>6</v>
      </c>
      <c r="BI34" s="23">
        <v>7</v>
      </c>
      <c r="BJ34" s="194">
        <v>8</v>
      </c>
      <c r="BK34" s="25">
        <v>4.5</v>
      </c>
      <c r="BL34" s="7">
        <f t="shared" si="25"/>
        <v>5.4</v>
      </c>
      <c r="BM34" s="23">
        <v>7</v>
      </c>
      <c r="BN34" s="194">
        <v>8</v>
      </c>
      <c r="BO34" s="25">
        <f t="shared" si="26"/>
        <v>6</v>
      </c>
      <c r="BP34" s="7">
        <f t="shared" si="27"/>
        <v>6.4</v>
      </c>
      <c r="BQ34" s="23">
        <v>6.3</v>
      </c>
      <c r="BR34" s="194">
        <v>8</v>
      </c>
      <c r="BS34" s="25">
        <v>8</v>
      </c>
      <c r="BT34" s="7">
        <f t="shared" si="28"/>
        <v>7.7</v>
      </c>
      <c r="BU34" s="23">
        <v>8</v>
      </c>
      <c r="BV34" s="194">
        <v>10</v>
      </c>
      <c r="BW34" s="25">
        <v>6</v>
      </c>
      <c r="BX34" s="7">
        <f t="shared" si="29"/>
        <v>6.8</v>
      </c>
      <c r="BY34" s="23">
        <v>6</v>
      </c>
      <c r="BZ34" s="194">
        <v>8</v>
      </c>
      <c r="CA34" s="25">
        <v>5</v>
      </c>
      <c r="CB34" s="7">
        <f t="shared" si="30"/>
        <v>5.5</v>
      </c>
      <c r="CC34" s="23">
        <v>8.5</v>
      </c>
      <c r="CD34" s="194">
        <v>9</v>
      </c>
      <c r="CE34" s="25">
        <v>9</v>
      </c>
      <c r="CF34" s="7">
        <f t="shared" si="31"/>
        <v>8.9</v>
      </c>
      <c r="CG34" s="23">
        <v>8.4</v>
      </c>
      <c r="CH34" s="194">
        <v>9</v>
      </c>
      <c r="CI34" s="25">
        <v>6.5</v>
      </c>
      <c r="CJ34" s="7">
        <f t="shared" si="32"/>
        <v>7.1</v>
      </c>
      <c r="CK34" s="23">
        <v>8</v>
      </c>
      <c r="CL34" s="194">
        <v>8</v>
      </c>
      <c r="CM34" s="25">
        <v>9</v>
      </c>
      <c r="CN34" s="7">
        <f t="shared" si="33"/>
        <v>8.6999999999999993</v>
      </c>
      <c r="CO34" s="23">
        <v>6</v>
      </c>
      <c r="CP34" s="194">
        <v>7</v>
      </c>
      <c r="CQ34" s="25">
        <v>9.5</v>
      </c>
      <c r="CR34" s="7">
        <f t="shared" si="34"/>
        <v>8.6</v>
      </c>
      <c r="CS34" s="23">
        <v>7.7</v>
      </c>
      <c r="CT34" s="194">
        <v>8</v>
      </c>
      <c r="CU34" s="25">
        <v>9.5</v>
      </c>
      <c r="CV34" s="7">
        <f t="shared" si="35"/>
        <v>9</v>
      </c>
      <c r="CW34" s="23">
        <v>8</v>
      </c>
      <c r="CX34" s="194">
        <v>10</v>
      </c>
      <c r="CY34" s="25">
        <v>8</v>
      </c>
      <c r="CZ34" s="7">
        <f t="shared" si="36"/>
        <v>8.1999999999999993</v>
      </c>
      <c r="DA34" s="23">
        <v>8.5</v>
      </c>
      <c r="DB34" s="194">
        <v>8</v>
      </c>
      <c r="DC34" s="25">
        <v>7</v>
      </c>
      <c r="DD34" s="7">
        <f t="shared" si="37"/>
        <v>7.4</v>
      </c>
      <c r="DE34" s="23">
        <v>6.5</v>
      </c>
      <c r="DF34" s="194">
        <v>9</v>
      </c>
      <c r="DG34" s="25">
        <v>8.5</v>
      </c>
      <c r="DH34" s="7">
        <f t="shared" si="38"/>
        <v>8.1999999999999993</v>
      </c>
      <c r="DI34" s="23">
        <v>7.5</v>
      </c>
      <c r="DJ34" s="194">
        <v>9</v>
      </c>
      <c r="DK34" s="25">
        <f t="shared" si="39"/>
        <v>5.4</v>
      </c>
      <c r="DL34" s="7">
        <f t="shared" si="40"/>
        <v>6.2</v>
      </c>
      <c r="DM34" s="23">
        <v>7.3</v>
      </c>
      <c r="DN34" s="194">
        <v>8</v>
      </c>
      <c r="DO34" s="25">
        <v>8</v>
      </c>
      <c r="DP34" s="7">
        <f t="shared" si="41"/>
        <v>7.9</v>
      </c>
      <c r="DQ34" s="23">
        <v>7.3</v>
      </c>
      <c r="DR34" s="194">
        <v>8</v>
      </c>
      <c r="DS34" s="25">
        <v>7.5</v>
      </c>
      <c r="DT34" s="7">
        <f t="shared" si="42"/>
        <v>7.5</v>
      </c>
      <c r="DU34" s="23">
        <v>6.2</v>
      </c>
      <c r="DV34" s="194">
        <v>7</v>
      </c>
      <c r="DW34" s="25">
        <v>6.5</v>
      </c>
      <c r="DX34" s="7">
        <f t="shared" si="43"/>
        <v>6.5</v>
      </c>
      <c r="DY34" s="23">
        <v>7.5</v>
      </c>
      <c r="DZ34" s="194">
        <v>8</v>
      </c>
      <c r="EA34" s="25">
        <v>4.5</v>
      </c>
      <c r="EB34" s="7">
        <f t="shared" si="44"/>
        <v>5.5</v>
      </c>
      <c r="EC34" s="23">
        <v>8.6999999999999993</v>
      </c>
      <c r="ED34" s="194">
        <v>9</v>
      </c>
      <c r="EE34" s="25">
        <v>6</v>
      </c>
      <c r="EF34" s="7">
        <f t="shared" si="45"/>
        <v>6.8</v>
      </c>
      <c r="EG34" s="23">
        <v>8</v>
      </c>
      <c r="EH34" s="194">
        <v>9</v>
      </c>
      <c r="EI34" s="25">
        <v>7</v>
      </c>
      <c r="EJ34" s="7">
        <f t="shared" si="46"/>
        <v>7.4</v>
      </c>
      <c r="EK34" s="23">
        <v>7.5</v>
      </c>
      <c r="EL34" s="194">
        <v>9</v>
      </c>
      <c r="EM34" s="25">
        <v>8</v>
      </c>
      <c r="EN34" s="7">
        <f t="shared" si="47"/>
        <v>8</v>
      </c>
      <c r="EO34" s="23"/>
      <c r="EP34" s="194"/>
      <c r="EQ34" s="25"/>
      <c r="ER34" s="120">
        <f t="shared" si="48"/>
        <v>0</v>
      </c>
      <c r="ES34" s="120"/>
      <c r="ET34" s="7">
        <v>7</v>
      </c>
      <c r="EU34" s="8">
        <f t="shared" si="4"/>
        <v>6.82</v>
      </c>
      <c r="EV34" s="126" t="str">
        <f t="shared" si="49"/>
        <v>C</v>
      </c>
      <c r="EW34" s="10">
        <f t="shared" si="129"/>
        <v>2</v>
      </c>
      <c r="EX34" s="126" t="str">
        <f t="shared" si="50"/>
        <v>C</v>
      </c>
      <c r="EY34" s="10">
        <f t="shared" si="130"/>
        <v>2</v>
      </c>
      <c r="EZ34" s="126" t="str">
        <f t="shared" si="51"/>
        <v>C</v>
      </c>
      <c r="FA34" s="10">
        <f t="shared" si="131"/>
        <v>2</v>
      </c>
      <c r="FB34" s="126" t="str">
        <f t="shared" si="52"/>
        <v>B</v>
      </c>
      <c r="FC34" s="10">
        <f t="shared" si="132"/>
        <v>3</v>
      </c>
      <c r="FD34" s="218" t="str">
        <f t="shared" si="53"/>
        <v>B</v>
      </c>
      <c r="FE34" s="217">
        <f t="shared" si="54"/>
        <v>3</v>
      </c>
      <c r="FF34" s="218" t="str">
        <f t="shared" si="55"/>
        <v>C</v>
      </c>
      <c r="FG34" s="217">
        <f t="shared" si="56"/>
        <v>2</v>
      </c>
      <c r="FH34" s="218" t="str">
        <f t="shared" si="57"/>
        <v>B</v>
      </c>
      <c r="FI34" s="217">
        <f t="shared" si="58"/>
        <v>3</v>
      </c>
      <c r="FJ34" s="218" t="str">
        <f t="shared" si="59"/>
        <v>B</v>
      </c>
      <c r="FK34" s="217">
        <f t="shared" si="60"/>
        <v>3</v>
      </c>
      <c r="FL34" s="218" t="str">
        <f t="shared" si="61"/>
        <v>C</v>
      </c>
      <c r="FM34" s="217">
        <f t="shared" si="62"/>
        <v>2</v>
      </c>
      <c r="FN34" s="218" t="str">
        <f t="shared" si="63"/>
        <v>B</v>
      </c>
      <c r="FO34" s="217">
        <f t="shared" si="64"/>
        <v>3</v>
      </c>
      <c r="FP34" s="218" t="str">
        <f t="shared" si="65"/>
        <v>A</v>
      </c>
      <c r="FQ34" s="217">
        <f t="shared" si="66"/>
        <v>4</v>
      </c>
      <c r="FR34" s="218" t="str">
        <f t="shared" si="67"/>
        <v>B</v>
      </c>
      <c r="FS34" s="217">
        <f t="shared" si="68"/>
        <v>3</v>
      </c>
      <c r="FT34" s="126" t="str">
        <f t="shared" si="69"/>
        <v>C</v>
      </c>
      <c r="FU34" s="10">
        <f t="shared" si="70"/>
        <v>2</v>
      </c>
      <c r="FV34" s="126" t="str">
        <f t="shared" si="71"/>
        <v>C</v>
      </c>
      <c r="FW34" s="10">
        <f t="shared" si="72"/>
        <v>2</v>
      </c>
      <c r="FX34" s="126" t="str">
        <f t="shared" si="73"/>
        <v>D</v>
      </c>
      <c r="FY34" s="10">
        <f t="shared" si="74"/>
        <v>1</v>
      </c>
      <c r="FZ34" s="126" t="str">
        <f t="shared" si="75"/>
        <v>C</v>
      </c>
      <c r="GA34" s="10">
        <f t="shared" si="76"/>
        <v>2</v>
      </c>
      <c r="GB34" s="126" t="str">
        <f t="shared" si="77"/>
        <v>B</v>
      </c>
      <c r="GC34" s="10">
        <f t="shared" si="78"/>
        <v>3</v>
      </c>
      <c r="GD34" s="126" t="str">
        <f t="shared" si="79"/>
        <v>C</v>
      </c>
      <c r="GE34" s="10">
        <f t="shared" si="80"/>
        <v>2</v>
      </c>
      <c r="GF34" s="126" t="str">
        <f t="shared" si="81"/>
        <v>C</v>
      </c>
      <c r="GG34" s="10">
        <f t="shared" si="82"/>
        <v>2</v>
      </c>
      <c r="GH34" s="218" t="str">
        <f t="shared" si="83"/>
        <v>A</v>
      </c>
      <c r="GI34" s="217">
        <f t="shared" si="84"/>
        <v>4</v>
      </c>
      <c r="GJ34" s="218" t="str">
        <f t="shared" si="85"/>
        <v>B</v>
      </c>
      <c r="GK34" s="217">
        <f t="shared" si="86"/>
        <v>3</v>
      </c>
      <c r="GL34" s="218" t="str">
        <f t="shared" si="87"/>
        <v>A</v>
      </c>
      <c r="GM34" s="217">
        <f t="shared" si="88"/>
        <v>4</v>
      </c>
      <c r="GN34" s="218" t="str">
        <f t="shared" si="89"/>
        <v>A</v>
      </c>
      <c r="GO34" s="217">
        <f t="shared" si="90"/>
        <v>4</v>
      </c>
      <c r="GP34" s="218" t="str">
        <f t="shared" si="91"/>
        <v>A</v>
      </c>
      <c r="GQ34" s="217">
        <f t="shared" si="92"/>
        <v>4</v>
      </c>
      <c r="GR34" s="218" t="str">
        <f t="shared" si="93"/>
        <v>B</v>
      </c>
      <c r="GS34" s="217">
        <f t="shared" si="94"/>
        <v>3</v>
      </c>
      <c r="GT34" s="218" t="str">
        <f t="shared" si="95"/>
        <v>B</v>
      </c>
      <c r="GU34" s="217">
        <f t="shared" si="96"/>
        <v>3</v>
      </c>
      <c r="GV34" s="218" t="str">
        <f t="shared" si="97"/>
        <v>B</v>
      </c>
      <c r="GW34" s="217">
        <f t="shared" si="98"/>
        <v>3</v>
      </c>
      <c r="GX34" s="218" t="str">
        <f t="shared" si="99"/>
        <v>C</v>
      </c>
      <c r="GY34" s="217">
        <f t="shared" si="100"/>
        <v>2</v>
      </c>
      <c r="GZ34" s="126" t="str">
        <f t="shared" si="101"/>
        <v>B</v>
      </c>
      <c r="HA34" s="10">
        <f t="shared" si="102"/>
        <v>3</v>
      </c>
      <c r="HB34" s="126" t="str">
        <f t="shared" si="103"/>
        <v>B</v>
      </c>
      <c r="HC34" s="10">
        <f t="shared" si="104"/>
        <v>3</v>
      </c>
      <c r="HD34" s="126" t="str">
        <f t="shared" si="105"/>
        <v>C</v>
      </c>
      <c r="HE34" s="10">
        <f t="shared" si="106"/>
        <v>2</v>
      </c>
      <c r="HF34" s="126" t="str">
        <f t="shared" si="107"/>
        <v>C</v>
      </c>
      <c r="HG34" s="10">
        <f t="shared" si="108"/>
        <v>2</v>
      </c>
      <c r="HH34" s="126" t="str">
        <f t="shared" si="109"/>
        <v>C</v>
      </c>
      <c r="HI34" s="10">
        <f t="shared" si="110"/>
        <v>2</v>
      </c>
      <c r="HJ34" s="126" t="str">
        <f t="shared" si="111"/>
        <v>B</v>
      </c>
      <c r="HK34" s="10">
        <f t="shared" si="112"/>
        <v>3</v>
      </c>
      <c r="HL34" s="126" t="str">
        <f t="shared" si="113"/>
        <v>B</v>
      </c>
      <c r="HM34" s="10">
        <f t="shared" si="114"/>
        <v>3</v>
      </c>
      <c r="HN34" s="126" t="str">
        <f t="shared" si="115"/>
        <v>X</v>
      </c>
      <c r="HO34" s="10">
        <f t="shared" si="116"/>
        <v>0</v>
      </c>
      <c r="HP34" s="126" t="str">
        <f t="shared" si="117"/>
        <v>X</v>
      </c>
      <c r="HQ34" s="10">
        <f t="shared" si="118"/>
        <v>0</v>
      </c>
      <c r="HR34" s="126" t="str">
        <f t="shared" si="119"/>
        <v>B</v>
      </c>
      <c r="HS34" s="10">
        <f t="shared" si="120"/>
        <v>3</v>
      </c>
      <c r="HT34" s="72">
        <f t="shared" si="9"/>
        <v>2.25</v>
      </c>
      <c r="HU34" s="72">
        <f t="shared" si="10"/>
        <v>2.95</v>
      </c>
      <c r="HV34" s="72">
        <f t="shared" si="11"/>
        <v>1.94</v>
      </c>
      <c r="HW34" s="72">
        <f t="shared" si="12"/>
        <v>3.29</v>
      </c>
      <c r="HX34" s="72">
        <f t="shared" si="121"/>
        <v>2.5299999999999998</v>
      </c>
      <c r="HY34" s="72">
        <f t="shared" si="122"/>
        <v>3</v>
      </c>
      <c r="HZ34" s="73">
        <f t="shared" si="123"/>
        <v>90</v>
      </c>
      <c r="IA34" s="72">
        <f t="shared" si="124"/>
        <v>2.71</v>
      </c>
      <c r="IB34" s="4" t="str">
        <f t="shared" si="13"/>
        <v>Kh¸</v>
      </c>
      <c r="IC34" s="540">
        <f t="shared" si="125"/>
        <v>2.71</v>
      </c>
      <c r="IE34" s="5"/>
      <c r="IJ34" s="3">
        <v>9</v>
      </c>
      <c r="IK34" s="3">
        <v>5.5</v>
      </c>
      <c r="IM34" s="3">
        <v>6</v>
      </c>
      <c r="IN34" s="3">
        <v>6</v>
      </c>
      <c r="IQ34" s="3">
        <v>6</v>
      </c>
      <c r="IR34" s="3">
        <v>4</v>
      </c>
      <c r="IS34" s="3">
        <v>5</v>
      </c>
    </row>
    <row r="35" spans="1:253" ht="21" customHeight="1" x14ac:dyDescent="0.25">
      <c r="A35" s="6">
        <v>29</v>
      </c>
      <c r="B35" s="295" t="s">
        <v>40</v>
      </c>
      <c r="C35" s="59" t="s">
        <v>65</v>
      </c>
      <c r="D35" s="16">
        <v>35953</v>
      </c>
      <c r="E35" s="23">
        <v>8.5</v>
      </c>
      <c r="F35" s="194">
        <v>10</v>
      </c>
      <c r="G35" s="25">
        <v>7</v>
      </c>
      <c r="H35" s="7">
        <f t="shared" si="0"/>
        <v>7.6</v>
      </c>
      <c r="I35" s="23">
        <v>9.5</v>
      </c>
      <c r="J35" s="194">
        <v>9</v>
      </c>
      <c r="K35" s="25">
        <v>9</v>
      </c>
      <c r="L35" s="7">
        <f t="shared" si="1"/>
        <v>9.1</v>
      </c>
      <c r="M35" s="23">
        <v>8.5</v>
      </c>
      <c r="N35" s="194">
        <v>9</v>
      </c>
      <c r="O35" s="25">
        <v>8</v>
      </c>
      <c r="P35" s="7">
        <f t="shared" si="2"/>
        <v>8.1999999999999993</v>
      </c>
      <c r="Q35" s="23">
        <v>7.2</v>
      </c>
      <c r="R35" s="194">
        <v>9</v>
      </c>
      <c r="S35" s="25">
        <v>7.5</v>
      </c>
      <c r="T35" s="7">
        <f t="shared" si="3"/>
        <v>7.6</v>
      </c>
      <c r="U35" s="23">
        <v>7.3</v>
      </c>
      <c r="V35" s="194">
        <v>10</v>
      </c>
      <c r="W35" s="25">
        <v>8</v>
      </c>
      <c r="X35" s="7">
        <f t="shared" si="14"/>
        <v>8.1</v>
      </c>
      <c r="Y35" s="23">
        <v>7</v>
      </c>
      <c r="Z35" s="194">
        <v>10</v>
      </c>
      <c r="AA35" s="25">
        <v>7</v>
      </c>
      <c r="AB35" s="7">
        <f t="shared" si="15"/>
        <v>7.3</v>
      </c>
      <c r="AC35" s="23">
        <v>8</v>
      </c>
      <c r="AD35" s="194">
        <v>9</v>
      </c>
      <c r="AE35" s="25">
        <v>7.5</v>
      </c>
      <c r="AF35" s="7">
        <f t="shared" si="16"/>
        <v>7.8</v>
      </c>
      <c r="AG35" s="23">
        <v>9</v>
      </c>
      <c r="AH35" s="194">
        <v>10</v>
      </c>
      <c r="AI35" s="25">
        <f t="shared" si="17"/>
        <v>7.8</v>
      </c>
      <c r="AJ35" s="7">
        <f t="shared" si="18"/>
        <v>8.3000000000000007</v>
      </c>
      <c r="AK35" s="23">
        <v>7</v>
      </c>
      <c r="AL35" s="194">
        <v>8</v>
      </c>
      <c r="AM35" s="25">
        <v>7</v>
      </c>
      <c r="AN35" s="7">
        <f t="shared" si="19"/>
        <v>7.1</v>
      </c>
      <c r="AO35" s="23">
        <v>7.8</v>
      </c>
      <c r="AP35" s="194">
        <v>9</v>
      </c>
      <c r="AQ35" s="25">
        <v>7.5</v>
      </c>
      <c r="AR35" s="7">
        <f t="shared" si="20"/>
        <v>7.7</v>
      </c>
      <c r="AS35" s="23">
        <v>9.6</v>
      </c>
      <c r="AT35" s="194">
        <v>10</v>
      </c>
      <c r="AU35" s="25">
        <v>9</v>
      </c>
      <c r="AV35" s="7">
        <f t="shared" si="21"/>
        <v>9.1999999999999993</v>
      </c>
      <c r="AW35" s="23">
        <v>7</v>
      </c>
      <c r="AX35" s="194">
        <v>7</v>
      </c>
      <c r="AY35" s="25">
        <v>4</v>
      </c>
      <c r="AZ35" s="7">
        <f t="shared" si="22"/>
        <v>4.9000000000000004</v>
      </c>
      <c r="BA35" s="23">
        <v>8</v>
      </c>
      <c r="BB35" s="194">
        <v>9</v>
      </c>
      <c r="BC35" s="25">
        <v>7</v>
      </c>
      <c r="BD35" s="7">
        <f t="shared" si="23"/>
        <v>7.4</v>
      </c>
      <c r="BE35" s="23">
        <v>8.5</v>
      </c>
      <c r="BF35" s="194">
        <v>10</v>
      </c>
      <c r="BG35" s="25">
        <v>7</v>
      </c>
      <c r="BH35" s="7">
        <f t="shared" si="24"/>
        <v>7.6</v>
      </c>
      <c r="BI35" s="23">
        <v>8</v>
      </c>
      <c r="BJ35" s="194">
        <v>8</v>
      </c>
      <c r="BK35" s="25">
        <v>7</v>
      </c>
      <c r="BL35" s="7">
        <f t="shared" si="25"/>
        <v>7.3</v>
      </c>
      <c r="BM35" s="23">
        <v>8</v>
      </c>
      <c r="BN35" s="194">
        <v>9</v>
      </c>
      <c r="BO35" s="25">
        <f t="shared" si="26"/>
        <v>7.5</v>
      </c>
      <c r="BP35" s="7">
        <f t="shared" si="27"/>
        <v>7.8</v>
      </c>
      <c r="BQ35" s="23">
        <v>6.3</v>
      </c>
      <c r="BR35" s="194">
        <v>8</v>
      </c>
      <c r="BS35" s="25">
        <v>6.5</v>
      </c>
      <c r="BT35" s="7">
        <f t="shared" si="28"/>
        <v>6.6</v>
      </c>
      <c r="BU35" s="23">
        <v>7.3</v>
      </c>
      <c r="BV35" s="194">
        <v>9</v>
      </c>
      <c r="BW35" s="25">
        <v>7</v>
      </c>
      <c r="BX35" s="7">
        <f t="shared" si="29"/>
        <v>7.3</v>
      </c>
      <c r="BY35" s="23">
        <v>6.3</v>
      </c>
      <c r="BZ35" s="194">
        <v>8</v>
      </c>
      <c r="CA35" s="25">
        <v>5</v>
      </c>
      <c r="CB35" s="7">
        <f t="shared" si="30"/>
        <v>5.6</v>
      </c>
      <c r="CC35" s="23">
        <v>8.5</v>
      </c>
      <c r="CD35" s="194">
        <v>9</v>
      </c>
      <c r="CE35" s="25">
        <v>9.5</v>
      </c>
      <c r="CF35" s="7">
        <f t="shared" si="31"/>
        <v>9.3000000000000007</v>
      </c>
      <c r="CG35" s="23">
        <v>9.1</v>
      </c>
      <c r="CH35" s="194">
        <v>10</v>
      </c>
      <c r="CI35" s="25">
        <v>7.5</v>
      </c>
      <c r="CJ35" s="7">
        <f t="shared" si="32"/>
        <v>8.1</v>
      </c>
      <c r="CK35" s="23">
        <v>8.6999999999999993</v>
      </c>
      <c r="CL35" s="194">
        <v>10</v>
      </c>
      <c r="CM35" s="25">
        <v>8</v>
      </c>
      <c r="CN35" s="7">
        <f t="shared" si="33"/>
        <v>8.3000000000000007</v>
      </c>
      <c r="CO35" s="23">
        <v>7.3</v>
      </c>
      <c r="CP35" s="194">
        <v>9</v>
      </c>
      <c r="CQ35" s="25">
        <v>8.5</v>
      </c>
      <c r="CR35" s="7">
        <f t="shared" si="34"/>
        <v>8.3000000000000007</v>
      </c>
      <c r="CS35" s="23">
        <v>8.6999999999999993</v>
      </c>
      <c r="CT35" s="194">
        <v>9</v>
      </c>
      <c r="CU35" s="25">
        <v>8.5</v>
      </c>
      <c r="CV35" s="7">
        <f t="shared" si="35"/>
        <v>8.6</v>
      </c>
      <c r="CW35" s="23">
        <v>7.7</v>
      </c>
      <c r="CX35" s="194">
        <v>10</v>
      </c>
      <c r="CY35" s="25">
        <v>8</v>
      </c>
      <c r="CZ35" s="7">
        <f t="shared" si="36"/>
        <v>8.1</v>
      </c>
      <c r="DA35" s="23">
        <v>9.6999999999999993</v>
      </c>
      <c r="DB35" s="194">
        <v>10</v>
      </c>
      <c r="DC35" s="25">
        <v>7</v>
      </c>
      <c r="DD35" s="7">
        <f t="shared" si="37"/>
        <v>7.8</v>
      </c>
      <c r="DE35" s="23">
        <v>7.5</v>
      </c>
      <c r="DF35" s="194">
        <v>8</v>
      </c>
      <c r="DG35" s="25">
        <v>9</v>
      </c>
      <c r="DH35" s="7">
        <f t="shared" si="38"/>
        <v>8.6</v>
      </c>
      <c r="DI35" s="23">
        <v>7.5</v>
      </c>
      <c r="DJ35" s="194">
        <v>9</v>
      </c>
      <c r="DK35" s="25">
        <f t="shared" si="39"/>
        <v>7.7</v>
      </c>
      <c r="DL35" s="7">
        <f t="shared" si="40"/>
        <v>7.8</v>
      </c>
      <c r="DM35" s="23">
        <v>7.3</v>
      </c>
      <c r="DN35" s="194">
        <v>8</v>
      </c>
      <c r="DO35" s="25">
        <v>7</v>
      </c>
      <c r="DP35" s="7">
        <f t="shared" si="41"/>
        <v>7.2</v>
      </c>
      <c r="DQ35" s="23">
        <v>7</v>
      </c>
      <c r="DR35" s="194">
        <v>8</v>
      </c>
      <c r="DS35" s="25">
        <v>7.5</v>
      </c>
      <c r="DT35" s="7">
        <f t="shared" si="42"/>
        <v>7.5</v>
      </c>
      <c r="DU35" s="23">
        <v>8</v>
      </c>
      <c r="DV35" s="194">
        <v>9</v>
      </c>
      <c r="DW35" s="25">
        <v>5</v>
      </c>
      <c r="DX35" s="7">
        <f t="shared" si="43"/>
        <v>6</v>
      </c>
      <c r="DY35" s="23">
        <v>7.5</v>
      </c>
      <c r="DZ35" s="194">
        <v>9</v>
      </c>
      <c r="EA35" s="25">
        <v>5</v>
      </c>
      <c r="EB35" s="7">
        <f t="shared" si="44"/>
        <v>5.9</v>
      </c>
      <c r="EC35" s="23">
        <v>8.6999999999999993</v>
      </c>
      <c r="ED35" s="194">
        <v>9</v>
      </c>
      <c r="EE35" s="25">
        <v>7</v>
      </c>
      <c r="EF35" s="7">
        <f t="shared" si="45"/>
        <v>7.5</v>
      </c>
      <c r="EG35" s="23">
        <v>8.6999999999999993</v>
      </c>
      <c r="EH35" s="194">
        <v>10</v>
      </c>
      <c r="EI35" s="25">
        <v>7.5</v>
      </c>
      <c r="EJ35" s="7">
        <f t="shared" si="46"/>
        <v>8</v>
      </c>
      <c r="EK35" s="23">
        <v>8</v>
      </c>
      <c r="EL35" s="194">
        <v>9</v>
      </c>
      <c r="EM35" s="25">
        <v>8</v>
      </c>
      <c r="EN35" s="7">
        <f t="shared" si="47"/>
        <v>8.1</v>
      </c>
      <c r="EO35" s="23"/>
      <c r="EP35" s="194"/>
      <c r="EQ35" s="25"/>
      <c r="ER35" s="120">
        <f t="shared" si="48"/>
        <v>0</v>
      </c>
      <c r="ES35" s="120"/>
      <c r="ET35" s="7">
        <v>7.5</v>
      </c>
      <c r="EU35" s="8">
        <f t="shared" si="4"/>
        <v>7.37</v>
      </c>
      <c r="EV35" s="126" t="str">
        <f t="shared" si="49"/>
        <v>B</v>
      </c>
      <c r="EW35" s="10">
        <f t="shared" si="129"/>
        <v>3</v>
      </c>
      <c r="EX35" s="126" t="str">
        <f t="shared" si="50"/>
        <v>A</v>
      </c>
      <c r="EY35" s="10">
        <f t="shared" si="130"/>
        <v>4</v>
      </c>
      <c r="EZ35" s="126" t="str">
        <f t="shared" si="51"/>
        <v>B</v>
      </c>
      <c r="FA35" s="10">
        <f t="shared" si="131"/>
        <v>3</v>
      </c>
      <c r="FB35" s="126" t="str">
        <f t="shared" si="52"/>
        <v>B</v>
      </c>
      <c r="FC35" s="10">
        <f t="shared" si="132"/>
        <v>3</v>
      </c>
      <c r="FD35" s="218" t="str">
        <f t="shared" si="53"/>
        <v>B</v>
      </c>
      <c r="FE35" s="217">
        <f t="shared" si="54"/>
        <v>3</v>
      </c>
      <c r="FF35" s="218" t="str">
        <f t="shared" si="55"/>
        <v>B</v>
      </c>
      <c r="FG35" s="217">
        <f t="shared" si="56"/>
        <v>3</v>
      </c>
      <c r="FH35" s="218" t="str">
        <f t="shared" si="57"/>
        <v>B</v>
      </c>
      <c r="FI35" s="217">
        <f t="shared" si="58"/>
        <v>3</v>
      </c>
      <c r="FJ35" s="218" t="str">
        <f t="shared" si="59"/>
        <v>B</v>
      </c>
      <c r="FK35" s="217">
        <f t="shared" si="60"/>
        <v>3</v>
      </c>
      <c r="FL35" s="218" t="str">
        <f t="shared" si="61"/>
        <v>B</v>
      </c>
      <c r="FM35" s="217">
        <f t="shared" si="62"/>
        <v>3</v>
      </c>
      <c r="FN35" s="218" t="str">
        <f t="shared" si="63"/>
        <v>B</v>
      </c>
      <c r="FO35" s="217">
        <f t="shared" si="64"/>
        <v>3</v>
      </c>
      <c r="FP35" s="218" t="str">
        <f t="shared" si="65"/>
        <v>A</v>
      </c>
      <c r="FQ35" s="217">
        <f t="shared" si="66"/>
        <v>4</v>
      </c>
      <c r="FR35" s="218" t="str">
        <f t="shared" si="67"/>
        <v>D</v>
      </c>
      <c r="FS35" s="217">
        <f t="shared" si="68"/>
        <v>1</v>
      </c>
      <c r="FT35" s="126" t="str">
        <f t="shared" si="69"/>
        <v>B</v>
      </c>
      <c r="FU35" s="10">
        <f t="shared" si="70"/>
        <v>3</v>
      </c>
      <c r="FV35" s="126" t="str">
        <f t="shared" si="71"/>
        <v>B</v>
      </c>
      <c r="FW35" s="10">
        <f t="shared" si="72"/>
        <v>3</v>
      </c>
      <c r="FX35" s="126" t="str">
        <f t="shared" si="73"/>
        <v>B</v>
      </c>
      <c r="FY35" s="10">
        <f t="shared" si="74"/>
        <v>3</v>
      </c>
      <c r="FZ35" s="126" t="str">
        <f t="shared" si="75"/>
        <v>B</v>
      </c>
      <c r="GA35" s="10">
        <f t="shared" si="76"/>
        <v>3</v>
      </c>
      <c r="GB35" s="126" t="str">
        <f t="shared" si="77"/>
        <v>C</v>
      </c>
      <c r="GC35" s="10">
        <f t="shared" si="78"/>
        <v>2</v>
      </c>
      <c r="GD35" s="126" t="str">
        <f t="shared" si="79"/>
        <v>B</v>
      </c>
      <c r="GE35" s="10">
        <f t="shared" si="80"/>
        <v>3</v>
      </c>
      <c r="GF35" s="126" t="str">
        <f t="shared" si="81"/>
        <v>C</v>
      </c>
      <c r="GG35" s="10">
        <f t="shared" si="82"/>
        <v>2</v>
      </c>
      <c r="GH35" s="218" t="str">
        <f t="shared" si="83"/>
        <v>A</v>
      </c>
      <c r="GI35" s="217">
        <f t="shared" si="84"/>
        <v>4</v>
      </c>
      <c r="GJ35" s="218" t="str">
        <f t="shared" si="85"/>
        <v>B</v>
      </c>
      <c r="GK35" s="217">
        <f t="shared" si="86"/>
        <v>3</v>
      </c>
      <c r="GL35" s="218" t="str">
        <f t="shared" si="87"/>
        <v>B</v>
      </c>
      <c r="GM35" s="217">
        <f t="shared" si="88"/>
        <v>3</v>
      </c>
      <c r="GN35" s="218" t="str">
        <f t="shared" si="89"/>
        <v>B</v>
      </c>
      <c r="GO35" s="217">
        <f t="shared" si="90"/>
        <v>3</v>
      </c>
      <c r="GP35" s="218" t="str">
        <f t="shared" si="91"/>
        <v>A</v>
      </c>
      <c r="GQ35" s="217">
        <f t="shared" si="92"/>
        <v>4</v>
      </c>
      <c r="GR35" s="218" t="str">
        <f t="shared" si="93"/>
        <v>B</v>
      </c>
      <c r="GS35" s="217">
        <f t="shared" si="94"/>
        <v>3</v>
      </c>
      <c r="GT35" s="218" t="str">
        <f t="shared" si="95"/>
        <v>B</v>
      </c>
      <c r="GU35" s="217">
        <f t="shared" si="96"/>
        <v>3</v>
      </c>
      <c r="GV35" s="218" t="str">
        <f t="shared" si="97"/>
        <v>A</v>
      </c>
      <c r="GW35" s="217">
        <f t="shared" si="98"/>
        <v>4</v>
      </c>
      <c r="GX35" s="218" t="str">
        <f t="shared" si="99"/>
        <v>B</v>
      </c>
      <c r="GY35" s="217">
        <f t="shared" si="100"/>
        <v>3</v>
      </c>
      <c r="GZ35" s="126" t="str">
        <f t="shared" si="101"/>
        <v>B</v>
      </c>
      <c r="HA35" s="10">
        <f t="shared" si="102"/>
        <v>3</v>
      </c>
      <c r="HB35" s="126" t="str">
        <f t="shared" si="103"/>
        <v>B</v>
      </c>
      <c r="HC35" s="10">
        <f t="shared" si="104"/>
        <v>3</v>
      </c>
      <c r="HD35" s="126" t="str">
        <f t="shared" si="105"/>
        <v>C</v>
      </c>
      <c r="HE35" s="10">
        <f t="shared" si="106"/>
        <v>2</v>
      </c>
      <c r="HF35" s="126" t="str">
        <f t="shared" si="107"/>
        <v>C</v>
      </c>
      <c r="HG35" s="10">
        <f t="shared" si="108"/>
        <v>2</v>
      </c>
      <c r="HH35" s="126" t="str">
        <f t="shared" si="109"/>
        <v>B</v>
      </c>
      <c r="HI35" s="10">
        <f t="shared" si="110"/>
        <v>3</v>
      </c>
      <c r="HJ35" s="126" t="str">
        <f t="shared" si="111"/>
        <v>B</v>
      </c>
      <c r="HK35" s="10">
        <f t="shared" si="112"/>
        <v>3</v>
      </c>
      <c r="HL35" s="126" t="str">
        <f t="shared" si="113"/>
        <v>B</v>
      </c>
      <c r="HM35" s="10">
        <f t="shared" si="114"/>
        <v>3</v>
      </c>
      <c r="HN35" s="126" t="str">
        <f t="shared" si="115"/>
        <v>X</v>
      </c>
      <c r="HO35" s="10">
        <f t="shared" si="116"/>
        <v>0</v>
      </c>
      <c r="HP35" s="126" t="str">
        <f t="shared" si="117"/>
        <v>X</v>
      </c>
      <c r="HQ35" s="10">
        <f t="shared" si="118"/>
        <v>0</v>
      </c>
      <c r="HR35" s="126" t="str">
        <f t="shared" si="119"/>
        <v>B</v>
      </c>
      <c r="HS35" s="10">
        <f t="shared" si="120"/>
        <v>3</v>
      </c>
      <c r="HT35" s="72">
        <f t="shared" si="9"/>
        <v>3.25</v>
      </c>
      <c r="HU35" s="72">
        <f t="shared" si="10"/>
        <v>3.2</v>
      </c>
      <c r="HV35" s="72">
        <f t="shared" si="11"/>
        <v>2.78</v>
      </c>
      <c r="HW35" s="72">
        <f t="shared" si="12"/>
        <v>3.29</v>
      </c>
      <c r="HX35" s="72">
        <f t="shared" si="121"/>
        <v>2.73</v>
      </c>
      <c r="HY35" s="72">
        <f t="shared" si="122"/>
        <v>3</v>
      </c>
      <c r="HZ35" s="73">
        <f t="shared" si="123"/>
        <v>90</v>
      </c>
      <c r="IA35" s="72">
        <f t="shared" si="124"/>
        <v>3.06</v>
      </c>
      <c r="IB35" s="4" t="str">
        <f t="shared" si="13"/>
        <v>Kh¸</v>
      </c>
      <c r="IC35" s="540">
        <f t="shared" si="125"/>
        <v>3.06</v>
      </c>
      <c r="IE35" s="5"/>
      <c r="IJ35" s="3">
        <v>8</v>
      </c>
      <c r="IK35" s="3">
        <v>7.5</v>
      </c>
      <c r="IM35" s="3">
        <v>8</v>
      </c>
      <c r="IN35" s="3">
        <v>7</v>
      </c>
      <c r="IQ35" s="3">
        <v>8</v>
      </c>
      <c r="IR35" s="3">
        <v>4.5</v>
      </c>
      <c r="IS35" s="3">
        <v>8</v>
      </c>
    </row>
    <row r="36" spans="1:253" ht="24" customHeight="1" x14ac:dyDescent="0.25">
      <c r="A36" s="12">
        <v>30</v>
      </c>
      <c r="B36" s="17" t="s">
        <v>67</v>
      </c>
      <c r="C36" s="61" t="s">
        <v>66</v>
      </c>
      <c r="D36" s="16">
        <v>35700</v>
      </c>
      <c r="E36" s="23">
        <v>6.5</v>
      </c>
      <c r="F36" s="194">
        <v>8</v>
      </c>
      <c r="G36" s="25">
        <v>5</v>
      </c>
      <c r="H36" s="7">
        <f t="shared" si="0"/>
        <v>5.6</v>
      </c>
      <c r="I36" s="23">
        <v>6.5</v>
      </c>
      <c r="J36" s="194">
        <v>8</v>
      </c>
      <c r="K36" s="25">
        <v>5</v>
      </c>
      <c r="L36" s="7">
        <f t="shared" si="1"/>
        <v>5.6</v>
      </c>
      <c r="M36" s="23">
        <v>6.5</v>
      </c>
      <c r="N36" s="194">
        <v>8</v>
      </c>
      <c r="O36" s="101">
        <v>5</v>
      </c>
      <c r="P36" s="7">
        <f t="shared" si="2"/>
        <v>5.6</v>
      </c>
      <c r="Q36" s="23">
        <v>6.5</v>
      </c>
      <c r="R36" s="194">
        <v>8</v>
      </c>
      <c r="S36" s="25">
        <v>5</v>
      </c>
      <c r="T36" s="7">
        <f t="shared" si="3"/>
        <v>5.6</v>
      </c>
      <c r="U36" s="23">
        <v>6.7</v>
      </c>
      <c r="V36" s="194">
        <v>9</v>
      </c>
      <c r="W36" s="25">
        <v>5</v>
      </c>
      <c r="X36" s="7">
        <f t="shared" si="14"/>
        <v>5.7</v>
      </c>
      <c r="Y36" s="23">
        <v>6</v>
      </c>
      <c r="Z36" s="194">
        <v>9</v>
      </c>
      <c r="AA36" s="25">
        <v>5</v>
      </c>
      <c r="AB36" s="7">
        <f t="shared" si="15"/>
        <v>5.6</v>
      </c>
      <c r="AC36" s="23">
        <v>7</v>
      </c>
      <c r="AD36" s="194">
        <v>7</v>
      </c>
      <c r="AE36" s="25">
        <v>5</v>
      </c>
      <c r="AF36" s="7">
        <f t="shared" si="16"/>
        <v>5.6</v>
      </c>
      <c r="AG36" s="23">
        <v>6.5</v>
      </c>
      <c r="AH36" s="194">
        <v>7</v>
      </c>
      <c r="AI36" s="25">
        <f t="shared" si="17"/>
        <v>5</v>
      </c>
      <c r="AJ36" s="7">
        <f t="shared" si="18"/>
        <v>5.5</v>
      </c>
      <c r="AK36" s="23">
        <v>6.3</v>
      </c>
      <c r="AL36" s="194">
        <v>6</v>
      </c>
      <c r="AM36" s="101">
        <v>5</v>
      </c>
      <c r="AN36" s="7">
        <f t="shared" si="19"/>
        <v>5.4</v>
      </c>
      <c r="AO36" s="23">
        <v>7.3</v>
      </c>
      <c r="AP36" s="194">
        <v>9</v>
      </c>
      <c r="AQ36" s="25">
        <v>5</v>
      </c>
      <c r="AR36" s="7">
        <f t="shared" si="20"/>
        <v>5.9</v>
      </c>
      <c r="AS36" s="106">
        <v>7.3</v>
      </c>
      <c r="AT36" s="274">
        <v>8</v>
      </c>
      <c r="AU36" s="101">
        <v>8</v>
      </c>
      <c r="AV36" s="7">
        <f t="shared" si="21"/>
        <v>7.9</v>
      </c>
      <c r="AW36" s="23">
        <v>7</v>
      </c>
      <c r="AX36" s="194">
        <v>8</v>
      </c>
      <c r="AY36" s="25">
        <v>6</v>
      </c>
      <c r="AZ36" s="7">
        <f t="shared" si="22"/>
        <v>6.4</v>
      </c>
      <c r="BA36" s="23">
        <v>7</v>
      </c>
      <c r="BB36" s="194">
        <v>7</v>
      </c>
      <c r="BC36" s="25">
        <v>7</v>
      </c>
      <c r="BD36" s="7">
        <f t="shared" si="23"/>
        <v>7</v>
      </c>
      <c r="BE36" s="23">
        <v>5</v>
      </c>
      <c r="BF36" s="194">
        <v>6</v>
      </c>
      <c r="BG36" s="74">
        <v>7</v>
      </c>
      <c r="BH36" s="7">
        <f t="shared" si="24"/>
        <v>6.5</v>
      </c>
      <c r="BI36" s="23">
        <v>7</v>
      </c>
      <c r="BJ36" s="194">
        <v>8</v>
      </c>
      <c r="BK36" s="74">
        <v>5.5</v>
      </c>
      <c r="BL36" s="7">
        <f t="shared" si="25"/>
        <v>6.1</v>
      </c>
      <c r="BM36" s="23">
        <v>7</v>
      </c>
      <c r="BN36" s="194">
        <v>8</v>
      </c>
      <c r="BO36" s="25">
        <f t="shared" si="26"/>
        <v>4</v>
      </c>
      <c r="BP36" s="7">
        <f t="shared" si="27"/>
        <v>5</v>
      </c>
      <c r="BQ36" s="23">
        <v>6</v>
      </c>
      <c r="BR36" s="194">
        <v>8</v>
      </c>
      <c r="BS36" s="25">
        <v>6</v>
      </c>
      <c r="BT36" s="7">
        <f t="shared" si="28"/>
        <v>6.2</v>
      </c>
      <c r="BU36" s="23">
        <v>6</v>
      </c>
      <c r="BV36" s="194">
        <v>8</v>
      </c>
      <c r="BW36" s="101">
        <v>5</v>
      </c>
      <c r="BX36" s="7">
        <f t="shared" si="29"/>
        <v>5.5</v>
      </c>
      <c r="BY36" s="104">
        <v>5.5</v>
      </c>
      <c r="BZ36" s="273">
        <v>9</v>
      </c>
      <c r="CA36" s="74">
        <v>5</v>
      </c>
      <c r="CB36" s="7">
        <f t="shared" si="30"/>
        <v>5.5</v>
      </c>
      <c r="CC36" s="23">
        <v>7</v>
      </c>
      <c r="CD36" s="194">
        <v>9</v>
      </c>
      <c r="CE36" s="25">
        <v>7</v>
      </c>
      <c r="CF36" s="7">
        <f t="shared" si="31"/>
        <v>7.2</v>
      </c>
      <c r="CG36" s="500">
        <v>7.3</v>
      </c>
      <c r="CH36" s="501">
        <v>7</v>
      </c>
      <c r="CI36" s="508">
        <v>6</v>
      </c>
      <c r="CJ36" s="7">
        <f t="shared" si="32"/>
        <v>6.4</v>
      </c>
      <c r="CK36" s="23">
        <v>6</v>
      </c>
      <c r="CL36" s="194">
        <v>7</v>
      </c>
      <c r="CM36" s="25">
        <v>8</v>
      </c>
      <c r="CN36" s="7">
        <f t="shared" si="33"/>
        <v>7.5</v>
      </c>
      <c r="CO36" s="23">
        <v>4.7</v>
      </c>
      <c r="CP36" s="194">
        <v>5</v>
      </c>
      <c r="CQ36" s="265">
        <v>5.5</v>
      </c>
      <c r="CR36" s="7">
        <f t="shared" si="34"/>
        <v>5.3</v>
      </c>
      <c r="CS36" s="23">
        <v>6</v>
      </c>
      <c r="CT36" s="194">
        <v>6</v>
      </c>
      <c r="CU36" s="25">
        <v>5.5</v>
      </c>
      <c r="CV36" s="7">
        <f t="shared" si="35"/>
        <v>5.7</v>
      </c>
      <c r="CW36" s="23">
        <v>4.3</v>
      </c>
      <c r="CX36" s="194">
        <v>10</v>
      </c>
      <c r="CY36" s="264">
        <v>5</v>
      </c>
      <c r="CZ36" s="7">
        <f t="shared" si="36"/>
        <v>5.4</v>
      </c>
      <c r="DA36" s="523">
        <v>7</v>
      </c>
      <c r="DB36" s="524">
        <v>7</v>
      </c>
      <c r="DC36" s="445">
        <v>8</v>
      </c>
      <c r="DD36" s="7">
        <f t="shared" si="37"/>
        <v>7.7</v>
      </c>
      <c r="DE36" s="23">
        <v>5.5</v>
      </c>
      <c r="DF36" s="194">
        <v>8</v>
      </c>
      <c r="DG36" s="25">
        <v>5.5</v>
      </c>
      <c r="DH36" s="7">
        <f t="shared" si="38"/>
        <v>5.8</v>
      </c>
      <c r="DI36" s="23">
        <v>5</v>
      </c>
      <c r="DJ36" s="194">
        <v>8</v>
      </c>
      <c r="DK36" s="25">
        <f t="shared" si="39"/>
        <v>4.9000000000000004</v>
      </c>
      <c r="DL36" s="7">
        <f t="shared" si="40"/>
        <v>5.2</v>
      </c>
      <c r="DM36" s="23">
        <v>7</v>
      </c>
      <c r="DN36" s="194">
        <v>8</v>
      </c>
      <c r="DO36" s="25">
        <v>6</v>
      </c>
      <c r="DP36" s="7">
        <f t="shared" si="41"/>
        <v>6.4</v>
      </c>
      <c r="DQ36" s="23">
        <v>6</v>
      </c>
      <c r="DR36" s="194">
        <v>6</v>
      </c>
      <c r="DS36" s="25">
        <v>5</v>
      </c>
      <c r="DT36" s="7">
        <f t="shared" si="42"/>
        <v>5.3</v>
      </c>
      <c r="DU36" s="23">
        <v>6.7</v>
      </c>
      <c r="DV36" s="194">
        <v>7</v>
      </c>
      <c r="DW36" s="264">
        <v>6.5</v>
      </c>
      <c r="DX36" s="7">
        <f t="shared" si="43"/>
        <v>6.6</v>
      </c>
      <c r="DY36" s="23">
        <v>7</v>
      </c>
      <c r="DZ36" s="194">
        <v>8</v>
      </c>
      <c r="EA36" s="25">
        <v>5.5</v>
      </c>
      <c r="EB36" s="7">
        <f t="shared" si="44"/>
        <v>6.1</v>
      </c>
      <c r="EC36" s="23">
        <v>6</v>
      </c>
      <c r="ED36" s="194">
        <v>7</v>
      </c>
      <c r="EE36" s="25">
        <v>4</v>
      </c>
      <c r="EF36" s="7">
        <f t="shared" si="45"/>
        <v>4.7</v>
      </c>
      <c r="EG36" s="23">
        <v>5.7</v>
      </c>
      <c r="EH36" s="194">
        <v>6</v>
      </c>
      <c r="EI36" s="265">
        <v>5</v>
      </c>
      <c r="EJ36" s="7">
        <f t="shared" si="46"/>
        <v>5.2</v>
      </c>
      <c r="EK36" s="23">
        <v>7.5</v>
      </c>
      <c r="EL36" s="194">
        <v>9</v>
      </c>
      <c r="EM36" s="25">
        <v>8</v>
      </c>
      <c r="EN36" s="7">
        <f t="shared" si="47"/>
        <v>8</v>
      </c>
      <c r="EO36" s="23">
        <v>6.3</v>
      </c>
      <c r="EP36" s="194">
        <v>7</v>
      </c>
      <c r="EQ36" s="25">
        <v>0</v>
      </c>
      <c r="ER36" s="120">
        <f t="shared" si="48"/>
        <v>2</v>
      </c>
      <c r="ES36" s="120">
        <v>5.5</v>
      </c>
      <c r="ET36" s="7"/>
      <c r="EU36" s="8">
        <f t="shared" si="4"/>
        <v>5.56</v>
      </c>
      <c r="EV36" s="126" t="str">
        <f t="shared" si="49"/>
        <v>C</v>
      </c>
      <c r="EW36" s="10">
        <f t="shared" si="129"/>
        <v>2</v>
      </c>
      <c r="EX36" s="126" t="str">
        <f t="shared" si="50"/>
        <v>C</v>
      </c>
      <c r="EY36" s="10">
        <f t="shared" si="130"/>
        <v>2</v>
      </c>
      <c r="EZ36" s="126" t="str">
        <f t="shared" si="51"/>
        <v>C</v>
      </c>
      <c r="FA36" s="10">
        <f t="shared" si="131"/>
        <v>2</v>
      </c>
      <c r="FB36" s="126" t="str">
        <f t="shared" si="52"/>
        <v>C</v>
      </c>
      <c r="FC36" s="10">
        <f t="shared" si="132"/>
        <v>2</v>
      </c>
      <c r="FD36" s="218" t="str">
        <f t="shared" si="53"/>
        <v>C</v>
      </c>
      <c r="FE36" s="217">
        <f t="shared" si="54"/>
        <v>2</v>
      </c>
      <c r="FF36" s="218" t="str">
        <f t="shared" si="55"/>
        <v>C</v>
      </c>
      <c r="FG36" s="217">
        <f t="shared" si="56"/>
        <v>2</v>
      </c>
      <c r="FH36" s="218" t="str">
        <f t="shared" si="57"/>
        <v>C</v>
      </c>
      <c r="FI36" s="217">
        <f t="shared" si="58"/>
        <v>2</v>
      </c>
      <c r="FJ36" s="218" t="str">
        <f t="shared" si="59"/>
        <v>C</v>
      </c>
      <c r="FK36" s="217">
        <f t="shared" si="60"/>
        <v>2</v>
      </c>
      <c r="FL36" s="218" t="str">
        <f t="shared" si="61"/>
        <v>D</v>
      </c>
      <c r="FM36" s="217">
        <f t="shared" si="62"/>
        <v>1</v>
      </c>
      <c r="FN36" s="218" t="str">
        <f t="shared" si="63"/>
        <v>C</v>
      </c>
      <c r="FO36" s="217">
        <f t="shared" si="64"/>
        <v>2</v>
      </c>
      <c r="FP36" s="218" t="str">
        <f t="shared" si="65"/>
        <v>B</v>
      </c>
      <c r="FQ36" s="217">
        <f t="shared" si="66"/>
        <v>3</v>
      </c>
      <c r="FR36" s="218" t="str">
        <f t="shared" si="67"/>
        <v>C</v>
      </c>
      <c r="FS36" s="217">
        <f t="shared" si="68"/>
        <v>2</v>
      </c>
      <c r="FT36" s="126" t="str">
        <f t="shared" si="69"/>
        <v>B</v>
      </c>
      <c r="FU36" s="10">
        <f t="shared" si="70"/>
        <v>3</v>
      </c>
      <c r="FV36" s="126" t="str">
        <f t="shared" si="71"/>
        <v>C</v>
      </c>
      <c r="FW36" s="10">
        <f t="shared" si="72"/>
        <v>2</v>
      </c>
      <c r="FX36" s="126" t="str">
        <f t="shared" si="73"/>
        <v>C</v>
      </c>
      <c r="FY36" s="10">
        <f t="shared" si="74"/>
        <v>2</v>
      </c>
      <c r="FZ36" s="126" t="str">
        <f t="shared" si="75"/>
        <v>D</v>
      </c>
      <c r="GA36" s="10">
        <f t="shared" si="76"/>
        <v>1</v>
      </c>
      <c r="GB36" s="126" t="str">
        <f t="shared" si="77"/>
        <v>C</v>
      </c>
      <c r="GC36" s="10">
        <f t="shared" si="78"/>
        <v>2</v>
      </c>
      <c r="GD36" s="126" t="str">
        <f t="shared" si="79"/>
        <v>C</v>
      </c>
      <c r="GE36" s="10">
        <f t="shared" si="80"/>
        <v>2</v>
      </c>
      <c r="GF36" s="126" t="str">
        <f t="shared" si="81"/>
        <v>C</v>
      </c>
      <c r="GG36" s="10">
        <f t="shared" si="82"/>
        <v>2</v>
      </c>
      <c r="GH36" s="218" t="str">
        <f t="shared" si="83"/>
        <v>B</v>
      </c>
      <c r="GI36" s="217">
        <f t="shared" si="84"/>
        <v>3</v>
      </c>
      <c r="GJ36" s="218" t="str">
        <f t="shared" si="85"/>
        <v>C</v>
      </c>
      <c r="GK36" s="217">
        <f t="shared" si="86"/>
        <v>2</v>
      </c>
      <c r="GL36" s="218" t="str">
        <f t="shared" si="87"/>
        <v>B</v>
      </c>
      <c r="GM36" s="217">
        <f t="shared" si="88"/>
        <v>3</v>
      </c>
      <c r="GN36" s="218" t="str">
        <f t="shared" si="89"/>
        <v>D</v>
      </c>
      <c r="GO36" s="217">
        <f t="shared" si="90"/>
        <v>1</v>
      </c>
      <c r="GP36" s="218" t="str">
        <f t="shared" si="91"/>
        <v>C</v>
      </c>
      <c r="GQ36" s="217">
        <f t="shared" si="92"/>
        <v>2</v>
      </c>
      <c r="GR36" s="218" t="str">
        <f t="shared" si="93"/>
        <v>D</v>
      </c>
      <c r="GS36" s="217">
        <f t="shared" si="94"/>
        <v>1</v>
      </c>
      <c r="GT36" s="218" t="str">
        <f t="shared" si="95"/>
        <v>B</v>
      </c>
      <c r="GU36" s="217">
        <f t="shared" si="96"/>
        <v>3</v>
      </c>
      <c r="GV36" s="218" t="str">
        <f t="shared" si="97"/>
        <v>C</v>
      </c>
      <c r="GW36" s="217">
        <f t="shared" si="98"/>
        <v>2</v>
      </c>
      <c r="GX36" s="218" t="str">
        <f t="shared" si="99"/>
        <v>D</v>
      </c>
      <c r="GY36" s="217">
        <f t="shared" si="100"/>
        <v>1</v>
      </c>
      <c r="GZ36" s="126" t="str">
        <f t="shared" si="101"/>
        <v>C</v>
      </c>
      <c r="HA36" s="10">
        <f t="shared" si="102"/>
        <v>2</v>
      </c>
      <c r="HB36" s="126" t="str">
        <f t="shared" si="103"/>
        <v>D</v>
      </c>
      <c r="HC36" s="10">
        <f t="shared" si="104"/>
        <v>1</v>
      </c>
      <c r="HD36" s="126" t="str">
        <f t="shared" si="105"/>
        <v>C</v>
      </c>
      <c r="HE36" s="10">
        <f t="shared" si="106"/>
        <v>2</v>
      </c>
      <c r="HF36" s="126" t="str">
        <f t="shared" si="107"/>
        <v>C</v>
      </c>
      <c r="HG36" s="10">
        <f t="shared" si="108"/>
        <v>2</v>
      </c>
      <c r="HH36" s="126" t="str">
        <f t="shared" si="109"/>
        <v>D</v>
      </c>
      <c r="HI36" s="10">
        <f t="shared" si="110"/>
        <v>1</v>
      </c>
      <c r="HJ36" s="126" t="str">
        <f t="shared" si="111"/>
        <v>D</v>
      </c>
      <c r="HK36" s="10">
        <f t="shared" si="112"/>
        <v>1</v>
      </c>
      <c r="HL36" s="126" t="str">
        <f t="shared" si="113"/>
        <v>B</v>
      </c>
      <c r="HM36" s="10">
        <f t="shared" si="114"/>
        <v>3</v>
      </c>
      <c r="HN36" s="126" t="str">
        <f t="shared" si="115"/>
        <v>F</v>
      </c>
      <c r="HO36" s="10">
        <f t="shared" si="116"/>
        <v>0</v>
      </c>
      <c r="HP36" s="126" t="str">
        <f t="shared" si="117"/>
        <v>C</v>
      </c>
      <c r="HQ36" s="10">
        <f t="shared" si="118"/>
        <v>2</v>
      </c>
      <c r="HR36" s="126" t="str">
        <f t="shared" si="119"/>
        <v>X</v>
      </c>
      <c r="HS36" s="10">
        <f t="shared" si="120"/>
        <v>0</v>
      </c>
      <c r="HT36" s="72">
        <f t="shared" si="9"/>
        <v>2</v>
      </c>
      <c r="HU36" s="72">
        <f t="shared" si="10"/>
        <v>2.1</v>
      </c>
      <c r="HV36" s="72">
        <f t="shared" si="11"/>
        <v>1.94</v>
      </c>
      <c r="HW36" s="72">
        <f t="shared" si="12"/>
        <v>1.88</v>
      </c>
      <c r="HX36" s="72">
        <f t="shared" si="121"/>
        <v>1.47</v>
      </c>
      <c r="HY36" s="72">
        <f t="shared" si="122"/>
        <v>0.8</v>
      </c>
      <c r="HZ36" s="73">
        <f t="shared" si="123"/>
        <v>87</v>
      </c>
      <c r="IA36" s="72">
        <f t="shared" si="124"/>
        <v>1.89</v>
      </c>
      <c r="IB36" s="4" t="str">
        <f t="shared" si="13"/>
        <v>Trung b×nh yÕu</v>
      </c>
      <c r="IC36" s="540">
        <f t="shared" si="125"/>
        <v>1.89</v>
      </c>
      <c r="IE36" s="5"/>
      <c r="IJ36" s="3">
        <v>5</v>
      </c>
      <c r="IK36" s="3">
        <v>5</v>
      </c>
      <c r="IM36" s="3">
        <v>3</v>
      </c>
      <c r="IN36" s="3">
        <v>5</v>
      </c>
      <c r="IQ36" s="3">
        <v>6</v>
      </c>
      <c r="IR36" s="3">
        <v>3</v>
      </c>
      <c r="IS36" s="3">
        <v>4</v>
      </c>
    </row>
    <row r="37" spans="1:253" ht="24" customHeight="1" x14ac:dyDescent="0.25">
      <c r="A37" s="6">
        <v>31</v>
      </c>
      <c r="B37" s="295" t="s">
        <v>68</v>
      </c>
      <c r="C37" s="59" t="s">
        <v>69</v>
      </c>
      <c r="D37" s="16">
        <v>35693</v>
      </c>
      <c r="E37" s="23">
        <v>8.5</v>
      </c>
      <c r="F37" s="194">
        <v>10</v>
      </c>
      <c r="G37" s="25">
        <v>7</v>
      </c>
      <c r="H37" s="7">
        <f t="shared" si="0"/>
        <v>7.6</v>
      </c>
      <c r="I37" s="23">
        <v>7.5</v>
      </c>
      <c r="J37" s="194">
        <v>8</v>
      </c>
      <c r="K37" s="25">
        <v>7.5</v>
      </c>
      <c r="L37" s="7">
        <f t="shared" si="1"/>
        <v>7.6</v>
      </c>
      <c r="M37" s="23">
        <v>7.5</v>
      </c>
      <c r="N37" s="194">
        <v>8</v>
      </c>
      <c r="O37" s="101">
        <v>6</v>
      </c>
      <c r="P37" s="7">
        <f t="shared" si="2"/>
        <v>6.5</v>
      </c>
      <c r="Q37" s="23">
        <v>7.2</v>
      </c>
      <c r="R37" s="194">
        <v>9</v>
      </c>
      <c r="S37" s="25">
        <v>8</v>
      </c>
      <c r="T37" s="7">
        <f t="shared" si="3"/>
        <v>7.9</v>
      </c>
      <c r="U37" s="23">
        <v>7.7</v>
      </c>
      <c r="V37" s="194">
        <v>10</v>
      </c>
      <c r="W37" s="25">
        <v>7</v>
      </c>
      <c r="X37" s="7">
        <f t="shared" si="14"/>
        <v>7.4</v>
      </c>
      <c r="Y37" s="23">
        <v>7</v>
      </c>
      <c r="Z37" s="194">
        <v>10</v>
      </c>
      <c r="AA37" s="25">
        <v>8</v>
      </c>
      <c r="AB37" s="7">
        <f t="shared" si="15"/>
        <v>8</v>
      </c>
      <c r="AC37" s="23">
        <v>8</v>
      </c>
      <c r="AD37" s="194">
        <v>8</v>
      </c>
      <c r="AE37" s="25">
        <v>7.5</v>
      </c>
      <c r="AF37" s="7">
        <f t="shared" si="16"/>
        <v>7.7</v>
      </c>
      <c r="AG37" s="23">
        <v>7.5</v>
      </c>
      <c r="AH37" s="194">
        <v>9</v>
      </c>
      <c r="AI37" s="25">
        <f t="shared" si="17"/>
        <v>6.5</v>
      </c>
      <c r="AJ37" s="7">
        <f t="shared" si="18"/>
        <v>7</v>
      </c>
      <c r="AK37" s="23">
        <v>5.7</v>
      </c>
      <c r="AL37" s="194">
        <v>9</v>
      </c>
      <c r="AM37" s="25">
        <v>5.5</v>
      </c>
      <c r="AN37" s="7">
        <f t="shared" si="19"/>
        <v>5.9</v>
      </c>
      <c r="AO37" s="23">
        <v>6.3</v>
      </c>
      <c r="AP37" s="194">
        <v>8</v>
      </c>
      <c r="AQ37" s="25">
        <v>6</v>
      </c>
      <c r="AR37" s="7">
        <f t="shared" si="20"/>
        <v>6.3</v>
      </c>
      <c r="AS37" s="23">
        <v>8.1</v>
      </c>
      <c r="AT37" s="194">
        <v>8</v>
      </c>
      <c r="AU37" s="101">
        <v>7</v>
      </c>
      <c r="AV37" s="7">
        <f t="shared" si="21"/>
        <v>7.3</v>
      </c>
      <c r="AW37" s="23">
        <v>7.3</v>
      </c>
      <c r="AX37" s="194">
        <v>8</v>
      </c>
      <c r="AY37" s="25">
        <v>7</v>
      </c>
      <c r="AZ37" s="7">
        <f t="shared" si="22"/>
        <v>7.2</v>
      </c>
      <c r="BA37" s="23">
        <v>8.5</v>
      </c>
      <c r="BB37" s="194">
        <v>10</v>
      </c>
      <c r="BC37" s="25">
        <v>7</v>
      </c>
      <c r="BD37" s="7">
        <f t="shared" si="23"/>
        <v>7.6</v>
      </c>
      <c r="BE37" s="23">
        <v>6.5</v>
      </c>
      <c r="BF37" s="194">
        <v>7</v>
      </c>
      <c r="BG37" s="25">
        <v>5</v>
      </c>
      <c r="BH37" s="7">
        <f t="shared" si="24"/>
        <v>5.5</v>
      </c>
      <c r="BI37" s="23">
        <v>7</v>
      </c>
      <c r="BJ37" s="194">
        <v>8</v>
      </c>
      <c r="BK37" s="101">
        <v>5</v>
      </c>
      <c r="BL37" s="7">
        <f t="shared" si="25"/>
        <v>5.7</v>
      </c>
      <c r="BM37" s="23">
        <v>7</v>
      </c>
      <c r="BN37" s="194">
        <v>8</v>
      </c>
      <c r="BO37" s="25">
        <f t="shared" si="26"/>
        <v>6</v>
      </c>
      <c r="BP37" s="7">
        <f t="shared" si="27"/>
        <v>6.4</v>
      </c>
      <c r="BQ37" s="23">
        <v>7</v>
      </c>
      <c r="BR37" s="194">
        <v>8</v>
      </c>
      <c r="BS37" s="25">
        <v>6.5</v>
      </c>
      <c r="BT37" s="7">
        <f t="shared" si="28"/>
        <v>6.8</v>
      </c>
      <c r="BU37" s="23">
        <v>7</v>
      </c>
      <c r="BV37" s="194">
        <v>9</v>
      </c>
      <c r="BW37" s="25">
        <v>6</v>
      </c>
      <c r="BX37" s="7">
        <f t="shared" si="29"/>
        <v>6.5</v>
      </c>
      <c r="BY37" s="23">
        <v>6</v>
      </c>
      <c r="BZ37" s="194">
        <v>8</v>
      </c>
      <c r="CA37" s="74">
        <v>5</v>
      </c>
      <c r="CB37" s="7">
        <f t="shared" si="30"/>
        <v>5.5</v>
      </c>
      <c r="CC37" s="23">
        <v>6</v>
      </c>
      <c r="CD37" s="194">
        <v>8</v>
      </c>
      <c r="CE37" s="25">
        <v>8</v>
      </c>
      <c r="CF37" s="7">
        <f t="shared" si="31"/>
        <v>7.6</v>
      </c>
      <c r="CG37" s="23">
        <v>7.1</v>
      </c>
      <c r="CH37" s="194">
        <v>8</v>
      </c>
      <c r="CI37" s="25">
        <v>6</v>
      </c>
      <c r="CJ37" s="7">
        <f t="shared" si="32"/>
        <v>6.4</v>
      </c>
      <c r="CK37" s="23">
        <v>6.3</v>
      </c>
      <c r="CL37" s="194">
        <v>7</v>
      </c>
      <c r="CM37" s="264">
        <v>6.5</v>
      </c>
      <c r="CN37" s="7">
        <f t="shared" si="33"/>
        <v>6.5</v>
      </c>
      <c r="CO37" s="23">
        <v>5</v>
      </c>
      <c r="CP37" s="194">
        <v>6</v>
      </c>
      <c r="CQ37" s="25">
        <v>7</v>
      </c>
      <c r="CR37" s="7">
        <f t="shared" si="34"/>
        <v>6.5</v>
      </c>
      <c r="CS37" s="23">
        <v>5.7</v>
      </c>
      <c r="CT37" s="194">
        <v>7</v>
      </c>
      <c r="CU37" s="25">
        <v>5.5</v>
      </c>
      <c r="CV37" s="7">
        <f t="shared" si="35"/>
        <v>5.7</v>
      </c>
      <c r="CW37" s="23">
        <v>6</v>
      </c>
      <c r="CX37" s="194">
        <v>10</v>
      </c>
      <c r="CY37" s="25">
        <v>6</v>
      </c>
      <c r="CZ37" s="7">
        <f t="shared" si="36"/>
        <v>6.4</v>
      </c>
      <c r="DA37" s="23">
        <v>6.2</v>
      </c>
      <c r="DB37" s="194">
        <v>7</v>
      </c>
      <c r="DC37" s="265">
        <v>7</v>
      </c>
      <c r="DD37" s="7">
        <f t="shared" si="37"/>
        <v>6.8</v>
      </c>
      <c r="DE37" s="23">
        <v>7.5</v>
      </c>
      <c r="DF37" s="194">
        <v>9</v>
      </c>
      <c r="DG37" s="25">
        <v>8.5</v>
      </c>
      <c r="DH37" s="7">
        <f t="shared" si="38"/>
        <v>8.4</v>
      </c>
      <c r="DI37" s="23">
        <v>5.5</v>
      </c>
      <c r="DJ37" s="194">
        <v>8</v>
      </c>
      <c r="DK37" s="25">
        <f t="shared" si="39"/>
        <v>5.5</v>
      </c>
      <c r="DL37" s="7">
        <f t="shared" si="40"/>
        <v>5.8</v>
      </c>
      <c r="DM37" s="23">
        <v>8</v>
      </c>
      <c r="DN37" s="194">
        <v>8</v>
      </c>
      <c r="DO37" s="25">
        <v>5</v>
      </c>
      <c r="DP37" s="7">
        <f t="shared" si="41"/>
        <v>5.9</v>
      </c>
      <c r="DQ37" s="23">
        <v>5.3</v>
      </c>
      <c r="DR37" s="194">
        <v>6</v>
      </c>
      <c r="DS37" s="25">
        <v>4</v>
      </c>
      <c r="DT37" s="7">
        <f t="shared" si="42"/>
        <v>4.5</v>
      </c>
      <c r="DU37" s="23">
        <v>6.7</v>
      </c>
      <c r="DV37" s="194">
        <v>7</v>
      </c>
      <c r="DW37" s="25">
        <v>5</v>
      </c>
      <c r="DX37" s="7">
        <f t="shared" si="43"/>
        <v>5.5</v>
      </c>
      <c r="DY37" s="23">
        <v>6</v>
      </c>
      <c r="DZ37" s="194">
        <v>7</v>
      </c>
      <c r="EA37" s="265">
        <v>6.5</v>
      </c>
      <c r="EB37" s="7">
        <f t="shared" si="44"/>
        <v>6.5</v>
      </c>
      <c r="EC37" s="23">
        <v>6</v>
      </c>
      <c r="ED37" s="194">
        <v>7</v>
      </c>
      <c r="EE37" s="265">
        <v>7</v>
      </c>
      <c r="EF37" s="7">
        <f t="shared" si="45"/>
        <v>6.8</v>
      </c>
      <c r="EG37" s="23">
        <v>6.3</v>
      </c>
      <c r="EH37" s="194">
        <v>7</v>
      </c>
      <c r="EI37" s="265">
        <v>6</v>
      </c>
      <c r="EJ37" s="7">
        <f t="shared" si="46"/>
        <v>6.2</v>
      </c>
      <c r="EK37" s="23">
        <v>7.5</v>
      </c>
      <c r="EL37" s="194">
        <v>9</v>
      </c>
      <c r="EM37" s="25">
        <v>9</v>
      </c>
      <c r="EN37" s="7">
        <f t="shared" si="47"/>
        <v>8.6999999999999993</v>
      </c>
      <c r="EO37" s="23">
        <v>7.8</v>
      </c>
      <c r="EP37" s="194">
        <v>8</v>
      </c>
      <c r="EQ37" s="25">
        <v>6.5</v>
      </c>
      <c r="ER37" s="120">
        <f t="shared" si="48"/>
        <v>6.9</v>
      </c>
      <c r="ES37" s="120">
        <v>7.5</v>
      </c>
      <c r="ET37" s="7"/>
      <c r="EU37" s="8">
        <f t="shared" si="4"/>
        <v>6.38</v>
      </c>
      <c r="EV37" s="126" t="str">
        <f t="shared" si="49"/>
        <v>B</v>
      </c>
      <c r="EW37" s="10">
        <f t="shared" si="129"/>
        <v>3</v>
      </c>
      <c r="EX37" s="126" t="str">
        <f t="shared" si="50"/>
        <v>B</v>
      </c>
      <c r="EY37" s="10">
        <f t="shared" si="130"/>
        <v>3</v>
      </c>
      <c r="EZ37" s="126" t="str">
        <f t="shared" si="51"/>
        <v>C</v>
      </c>
      <c r="FA37" s="10">
        <f t="shared" si="131"/>
        <v>2</v>
      </c>
      <c r="FB37" s="126" t="str">
        <f t="shared" si="52"/>
        <v>B</v>
      </c>
      <c r="FC37" s="10">
        <f t="shared" si="132"/>
        <v>3</v>
      </c>
      <c r="FD37" s="218" t="str">
        <f t="shared" si="53"/>
        <v>B</v>
      </c>
      <c r="FE37" s="217">
        <f t="shared" si="54"/>
        <v>3</v>
      </c>
      <c r="FF37" s="218" t="str">
        <f t="shared" si="55"/>
        <v>B</v>
      </c>
      <c r="FG37" s="217">
        <f t="shared" si="56"/>
        <v>3</v>
      </c>
      <c r="FH37" s="218" t="str">
        <f t="shared" si="57"/>
        <v>B</v>
      </c>
      <c r="FI37" s="217">
        <f t="shared" si="58"/>
        <v>3</v>
      </c>
      <c r="FJ37" s="218" t="str">
        <f t="shared" si="59"/>
        <v>B</v>
      </c>
      <c r="FK37" s="217">
        <f t="shared" si="60"/>
        <v>3</v>
      </c>
      <c r="FL37" s="218" t="str">
        <f t="shared" si="61"/>
        <v>C</v>
      </c>
      <c r="FM37" s="217">
        <f t="shared" si="62"/>
        <v>2</v>
      </c>
      <c r="FN37" s="218" t="str">
        <f t="shared" si="63"/>
        <v>C</v>
      </c>
      <c r="FO37" s="217">
        <f t="shared" si="64"/>
        <v>2</v>
      </c>
      <c r="FP37" s="218" t="str">
        <f t="shared" si="65"/>
        <v>B</v>
      </c>
      <c r="FQ37" s="217">
        <f t="shared" si="66"/>
        <v>3</v>
      </c>
      <c r="FR37" s="218" t="str">
        <f t="shared" si="67"/>
        <v>B</v>
      </c>
      <c r="FS37" s="217">
        <f t="shared" si="68"/>
        <v>3</v>
      </c>
      <c r="FT37" s="126" t="str">
        <f t="shared" si="69"/>
        <v>B</v>
      </c>
      <c r="FU37" s="10">
        <f t="shared" si="70"/>
        <v>3</v>
      </c>
      <c r="FV37" s="126" t="str">
        <f t="shared" si="71"/>
        <v>C</v>
      </c>
      <c r="FW37" s="10">
        <f t="shared" si="72"/>
        <v>2</v>
      </c>
      <c r="FX37" s="126" t="str">
        <f t="shared" si="73"/>
        <v>C</v>
      </c>
      <c r="FY37" s="10">
        <f t="shared" si="74"/>
        <v>2</v>
      </c>
      <c r="FZ37" s="126" t="str">
        <f t="shared" si="75"/>
        <v>C</v>
      </c>
      <c r="GA37" s="10">
        <f t="shared" si="76"/>
        <v>2</v>
      </c>
      <c r="GB37" s="126" t="str">
        <f t="shared" si="77"/>
        <v>C</v>
      </c>
      <c r="GC37" s="10">
        <f t="shared" si="78"/>
        <v>2</v>
      </c>
      <c r="GD37" s="126" t="str">
        <f t="shared" si="79"/>
        <v>C</v>
      </c>
      <c r="GE37" s="10">
        <f t="shared" si="80"/>
        <v>2</v>
      </c>
      <c r="GF37" s="126" t="str">
        <f t="shared" si="81"/>
        <v>C</v>
      </c>
      <c r="GG37" s="10">
        <f t="shared" si="82"/>
        <v>2</v>
      </c>
      <c r="GH37" s="218" t="str">
        <f t="shared" si="83"/>
        <v>B</v>
      </c>
      <c r="GI37" s="217">
        <f t="shared" si="84"/>
        <v>3</v>
      </c>
      <c r="GJ37" s="218" t="str">
        <f t="shared" si="85"/>
        <v>C</v>
      </c>
      <c r="GK37" s="217">
        <f t="shared" si="86"/>
        <v>2</v>
      </c>
      <c r="GL37" s="218" t="str">
        <f t="shared" si="87"/>
        <v>C</v>
      </c>
      <c r="GM37" s="217">
        <f t="shared" si="88"/>
        <v>2</v>
      </c>
      <c r="GN37" s="218" t="str">
        <f t="shared" si="89"/>
        <v>C</v>
      </c>
      <c r="GO37" s="217">
        <f t="shared" si="90"/>
        <v>2</v>
      </c>
      <c r="GP37" s="218" t="str">
        <f t="shared" si="91"/>
        <v>C</v>
      </c>
      <c r="GQ37" s="217">
        <f t="shared" si="92"/>
        <v>2</v>
      </c>
      <c r="GR37" s="218" t="str">
        <f t="shared" si="93"/>
        <v>C</v>
      </c>
      <c r="GS37" s="217">
        <f t="shared" si="94"/>
        <v>2</v>
      </c>
      <c r="GT37" s="218" t="str">
        <f t="shared" si="95"/>
        <v>C</v>
      </c>
      <c r="GU37" s="217">
        <f t="shared" si="96"/>
        <v>2</v>
      </c>
      <c r="GV37" s="218" t="str">
        <f t="shared" si="97"/>
        <v>B</v>
      </c>
      <c r="GW37" s="217">
        <f t="shared" si="98"/>
        <v>3</v>
      </c>
      <c r="GX37" s="218" t="str">
        <f t="shared" si="99"/>
        <v>C</v>
      </c>
      <c r="GY37" s="217">
        <f t="shared" si="100"/>
        <v>2</v>
      </c>
      <c r="GZ37" s="126" t="str">
        <f t="shared" si="101"/>
        <v>C</v>
      </c>
      <c r="HA37" s="10">
        <f t="shared" si="102"/>
        <v>2</v>
      </c>
      <c r="HB37" s="126" t="str">
        <f t="shared" si="103"/>
        <v>D</v>
      </c>
      <c r="HC37" s="10">
        <f t="shared" si="104"/>
        <v>1</v>
      </c>
      <c r="HD37" s="126" t="str">
        <f t="shared" si="105"/>
        <v>C</v>
      </c>
      <c r="HE37" s="10">
        <f t="shared" si="106"/>
        <v>2</v>
      </c>
      <c r="HF37" s="126" t="str">
        <f t="shared" si="107"/>
        <v>C</v>
      </c>
      <c r="HG37" s="10">
        <f t="shared" si="108"/>
        <v>2</v>
      </c>
      <c r="HH37" s="126" t="str">
        <f t="shared" si="109"/>
        <v>C</v>
      </c>
      <c r="HI37" s="10">
        <f t="shared" si="110"/>
        <v>2</v>
      </c>
      <c r="HJ37" s="126" t="str">
        <f t="shared" si="111"/>
        <v>C</v>
      </c>
      <c r="HK37" s="10">
        <f t="shared" si="112"/>
        <v>2</v>
      </c>
      <c r="HL37" s="126" t="str">
        <f t="shared" si="113"/>
        <v>A</v>
      </c>
      <c r="HM37" s="10">
        <f t="shared" si="114"/>
        <v>4</v>
      </c>
      <c r="HN37" s="126" t="str">
        <f t="shared" si="115"/>
        <v>C</v>
      </c>
      <c r="HO37" s="10">
        <f t="shared" si="116"/>
        <v>2</v>
      </c>
      <c r="HP37" s="126" t="str">
        <f t="shared" si="117"/>
        <v>B</v>
      </c>
      <c r="HQ37" s="10">
        <f t="shared" si="118"/>
        <v>3</v>
      </c>
      <c r="HR37" s="126" t="str">
        <f t="shared" si="119"/>
        <v>X</v>
      </c>
      <c r="HS37" s="10">
        <f t="shared" si="120"/>
        <v>0</v>
      </c>
      <c r="HT37" s="72">
        <f t="shared" si="9"/>
        <v>2.75</v>
      </c>
      <c r="HU37" s="72">
        <f t="shared" si="10"/>
        <v>2.8</v>
      </c>
      <c r="HV37" s="72">
        <f t="shared" si="11"/>
        <v>2.11</v>
      </c>
      <c r="HW37" s="72">
        <f t="shared" si="12"/>
        <v>2.17</v>
      </c>
      <c r="HX37" s="72">
        <f t="shared" si="121"/>
        <v>1.87</v>
      </c>
      <c r="HY37" s="72">
        <f t="shared" si="122"/>
        <v>2.4</v>
      </c>
      <c r="HZ37" s="73">
        <f t="shared" si="123"/>
        <v>90</v>
      </c>
      <c r="IA37" s="72">
        <f t="shared" si="124"/>
        <v>2.31</v>
      </c>
      <c r="IB37" s="4" t="str">
        <f t="shared" si="13"/>
        <v>Trung b×nh</v>
      </c>
      <c r="IC37" s="540">
        <f t="shared" si="125"/>
        <v>2.31</v>
      </c>
      <c r="IE37" s="5"/>
      <c r="IJ37" s="3">
        <v>7</v>
      </c>
      <c r="IK37" s="3">
        <v>6</v>
      </c>
      <c r="IM37" s="3">
        <v>7</v>
      </c>
      <c r="IN37" s="3">
        <v>5</v>
      </c>
      <c r="IQ37" s="3">
        <v>7.5</v>
      </c>
      <c r="IR37" s="3">
        <v>5</v>
      </c>
      <c r="IS37" s="3">
        <v>3</v>
      </c>
    </row>
    <row r="38" spans="1:253" ht="21" customHeight="1" x14ac:dyDescent="0.25">
      <c r="A38" s="12">
        <v>32</v>
      </c>
      <c r="B38" s="17" t="s">
        <v>56</v>
      </c>
      <c r="C38" s="59" t="s">
        <v>72</v>
      </c>
      <c r="D38" s="16">
        <v>35787</v>
      </c>
      <c r="E38" s="23">
        <v>7.5</v>
      </c>
      <c r="F38" s="194">
        <v>8</v>
      </c>
      <c r="G38" s="25">
        <v>8</v>
      </c>
      <c r="H38" s="7">
        <f t="shared" si="0"/>
        <v>7.9</v>
      </c>
      <c r="I38" s="23">
        <v>9</v>
      </c>
      <c r="J38" s="194">
        <v>8</v>
      </c>
      <c r="K38" s="25">
        <v>8</v>
      </c>
      <c r="L38" s="7">
        <f t="shared" si="1"/>
        <v>8.1999999999999993</v>
      </c>
      <c r="M38" s="23">
        <v>7.5</v>
      </c>
      <c r="N38" s="194">
        <v>8</v>
      </c>
      <c r="O38" s="25">
        <v>6</v>
      </c>
      <c r="P38" s="7">
        <f t="shared" si="2"/>
        <v>6.5</v>
      </c>
      <c r="Q38" s="23">
        <v>7</v>
      </c>
      <c r="R38" s="194">
        <v>8</v>
      </c>
      <c r="S38" s="25">
        <v>7.5</v>
      </c>
      <c r="T38" s="7">
        <f t="shared" si="3"/>
        <v>7.5</v>
      </c>
      <c r="U38" s="23">
        <v>7</v>
      </c>
      <c r="V38" s="194">
        <v>10</v>
      </c>
      <c r="W38" s="25">
        <v>6</v>
      </c>
      <c r="X38" s="7">
        <f t="shared" si="14"/>
        <v>6.6</v>
      </c>
      <c r="Y38" s="23">
        <v>6.7</v>
      </c>
      <c r="Z38" s="194">
        <v>10</v>
      </c>
      <c r="AA38" s="25">
        <v>9</v>
      </c>
      <c r="AB38" s="7">
        <f t="shared" si="15"/>
        <v>8.6</v>
      </c>
      <c r="AC38" s="23">
        <v>8</v>
      </c>
      <c r="AD38" s="194">
        <v>8</v>
      </c>
      <c r="AE38" s="25">
        <v>5</v>
      </c>
      <c r="AF38" s="7">
        <f t="shared" si="16"/>
        <v>5.9</v>
      </c>
      <c r="AG38" s="23">
        <v>8</v>
      </c>
      <c r="AH38" s="194">
        <v>9</v>
      </c>
      <c r="AI38" s="25">
        <f t="shared" si="17"/>
        <v>7.3</v>
      </c>
      <c r="AJ38" s="7">
        <f t="shared" si="18"/>
        <v>7.6</v>
      </c>
      <c r="AK38" s="23">
        <v>5.7</v>
      </c>
      <c r="AL38" s="194">
        <v>9</v>
      </c>
      <c r="AM38" s="25">
        <v>5</v>
      </c>
      <c r="AN38" s="7">
        <f t="shared" si="19"/>
        <v>5.5</v>
      </c>
      <c r="AO38" s="23">
        <v>6.3</v>
      </c>
      <c r="AP38" s="194">
        <v>8</v>
      </c>
      <c r="AQ38" s="25">
        <v>6.5</v>
      </c>
      <c r="AR38" s="7">
        <f t="shared" si="20"/>
        <v>6.6</v>
      </c>
      <c r="AS38" s="23">
        <v>7.4</v>
      </c>
      <c r="AT38" s="194">
        <v>8</v>
      </c>
      <c r="AU38" s="25">
        <v>7.5</v>
      </c>
      <c r="AV38" s="7">
        <f t="shared" si="21"/>
        <v>7.5</v>
      </c>
      <c r="AW38" s="23">
        <v>7</v>
      </c>
      <c r="AX38" s="194">
        <v>7</v>
      </c>
      <c r="AY38" s="25">
        <v>8</v>
      </c>
      <c r="AZ38" s="7">
        <f t="shared" si="22"/>
        <v>7.7</v>
      </c>
      <c r="BA38" s="23">
        <v>8</v>
      </c>
      <c r="BB38" s="194">
        <v>9</v>
      </c>
      <c r="BC38" s="25">
        <v>7</v>
      </c>
      <c r="BD38" s="7">
        <f t="shared" si="23"/>
        <v>7.4</v>
      </c>
      <c r="BE38" s="23">
        <v>7.5</v>
      </c>
      <c r="BF38" s="194">
        <v>9</v>
      </c>
      <c r="BG38" s="25">
        <v>6</v>
      </c>
      <c r="BH38" s="7">
        <f t="shared" si="24"/>
        <v>6.6</v>
      </c>
      <c r="BI38" s="23">
        <v>7</v>
      </c>
      <c r="BJ38" s="194">
        <v>8</v>
      </c>
      <c r="BK38" s="25">
        <v>7</v>
      </c>
      <c r="BL38" s="7">
        <f t="shared" si="25"/>
        <v>7.1</v>
      </c>
      <c r="BM38" s="23">
        <v>7</v>
      </c>
      <c r="BN38" s="194">
        <v>8</v>
      </c>
      <c r="BO38" s="25">
        <f t="shared" si="26"/>
        <v>6.3</v>
      </c>
      <c r="BP38" s="7">
        <f t="shared" si="27"/>
        <v>6.6</v>
      </c>
      <c r="BQ38" s="23">
        <v>7.3</v>
      </c>
      <c r="BR38" s="194">
        <v>8</v>
      </c>
      <c r="BS38" s="25">
        <v>7.5</v>
      </c>
      <c r="BT38" s="7">
        <f t="shared" si="28"/>
        <v>7.5</v>
      </c>
      <c r="BU38" s="23">
        <v>6</v>
      </c>
      <c r="BV38" s="194">
        <v>8</v>
      </c>
      <c r="BW38" s="101">
        <v>5</v>
      </c>
      <c r="BX38" s="7">
        <f t="shared" si="29"/>
        <v>5.5</v>
      </c>
      <c r="BY38" s="23">
        <v>5</v>
      </c>
      <c r="BZ38" s="194">
        <v>8</v>
      </c>
      <c r="CA38" s="74">
        <v>5</v>
      </c>
      <c r="CB38" s="7">
        <f t="shared" si="30"/>
        <v>5.3</v>
      </c>
      <c r="CC38" s="23">
        <v>8.5</v>
      </c>
      <c r="CD38" s="194">
        <v>8</v>
      </c>
      <c r="CE38" s="25">
        <v>9.5</v>
      </c>
      <c r="CF38" s="7">
        <f t="shared" si="31"/>
        <v>9.1999999999999993</v>
      </c>
      <c r="CG38" s="23">
        <v>6.6</v>
      </c>
      <c r="CH38" s="194">
        <v>7</v>
      </c>
      <c r="CI38" s="25">
        <v>5.5</v>
      </c>
      <c r="CJ38" s="7">
        <f t="shared" si="32"/>
        <v>5.9</v>
      </c>
      <c r="CK38" s="23">
        <v>8.3000000000000007</v>
      </c>
      <c r="CL38" s="194">
        <v>8</v>
      </c>
      <c r="CM38" s="25">
        <v>8</v>
      </c>
      <c r="CN38" s="7">
        <f t="shared" si="33"/>
        <v>8.1</v>
      </c>
      <c r="CO38" s="23">
        <v>6.3</v>
      </c>
      <c r="CP38" s="194">
        <v>7</v>
      </c>
      <c r="CQ38" s="25">
        <v>6</v>
      </c>
      <c r="CR38" s="7">
        <f t="shared" si="34"/>
        <v>6.2</v>
      </c>
      <c r="CS38" s="23">
        <v>7</v>
      </c>
      <c r="CT38" s="194">
        <v>7</v>
      </c>
      <c r="CU38" s="25">
        <v>6</v>
      </c>
      <c r="CV38" s="7">
        <f t="shared" si="35"/>
        <v>6.3</v>
      </c>
      <c r="CW38" s="23">
        <v>6.3</v>
      </c>
      <c r="CX38" s="194">
        <v>10</v>
      </c>
      <c r="CY38" s="25">
        <v>8</v>
      </c>
      <c r="CZ38" s="7">
        <f t="shared" si="36"/>
        <v>7.9</v>
      </c>
      <c r="DA38" s="23">
        <v>8.6999999999999993</v>
      </c>
      <c r="DB38" s="194">
        <v>9</v>
      </c>
      <c r="DC38" s="25">
        <v>5</v>
      </c>
      <c r="DD38" s="7">
        <f t="shared" si="37"/>
        <v>6.1</v>
      </c>
      <c r="DE38" s="23">
        <v>7.5</v>
      </c>
      <c r="DF38" s="194">
        <v>9</v>
      </c>
      <c r="DG38" s="25">
        <v>9</v>
      </c>
      <c r="DH38" s="7">
        <f t="shared" si="38"/>
        <v>8.6999999999999993</v>
      </c>
      <c r="DI38" s="23">
        <v>7</v>
      </c>
      <c r="DJ38" s="194">
        <v>9</v>
      </c>
      <c r="DK38" s="25">
        <f t="shared" si="39"/>
        <v>6.9</v>
      </c>
      <c r="DL38" s="7">
        <f t="shared" si="40"/>
        <v>7.1</v>
      </c>
      <c r="DM38" s="23">
        <v>7.7</v>
      </c>
      <c r="DN38" s="194">
        <v>8</v>
      </c>
      <c r="DO38" s="25">
        <v>7</v>
      </c>
      <c r="DP38" s="7">
        <f t="shared" si="41"/>
        <v>7.2</v>
      </c>
      <c r="DQ38" s="23">
        <v>7.3</v>
      </c>
      <c r="DR38" s="194">
        <v>8</v>
      </c>
      <c r="DS38" s="25">
        <v>7.5</v>
      </c>
      <c r="DT38" s="7">
        <f t="shared" si="42"/>
        <v>7.5</v>
      </c>
      <c r="DU38" s="23">
        <v>7.8</v>
      </c>
      <c r="DV38" s="194">
        <v>8</v>
      </c>
      <c r="DW38" s="25">
        <v>6</v>
      </c>
      <c r="DX38" s="7">
        <f t="shared" si="43"/>
        <v>6.6</v>
      </c>
      <c r="DY38" s="23">
        <v>7.5</v>
      </c>
      <c r="DZ38" s="194">
        <v>8</v>
      </c>
      <c r="EA38" s="25">
        <v>4.5</v>
      </c>
      <c r="EB38" s="7">
        <f t="shared" si="44"/>
        <v>5.5</v>
      </c>
      <c r="EC38" s="23">
        <v>7.3</v>
      </c>
      <c r="ED38" s="194">
        <v>8</v>
      </c>
      <c r="EE38" s="25">
        <v>6</v>
      </c>
      <c r="EF38" s="7">
        <f t="shared" si="45"/>
        <v>6.5</v>
      </c>
      <c r="EG38" s="23">
        <v>7</v>
      </c>
      <c r="EH38" s="194">
        <v>8</v>
      </c>
      <c r="EI38" s="265">
        <v>6</v>
      </c>
      <c r="EJ38" s="7">
        <f t="shared" si="46"/>
        <v>6.4</v>
      </c>
      <c r="EK38" s="23">
        <v>7.5</v>
      </c>
      <c r="EL38" s="194">
        <v>8</v>
      </c>
      <c r="EM38" s="25">
        <v>8</v>
      </c>
      <c r="EN38" s="7">
        <f t="shared" si="47"/>
        <v>7.9</v>
      </c>
      <c r="EO38" s="23"/>
      <c r="EP38" s="194"/>
      <c r="EQ38" s="25"/>
      <c r="ER38" s="120">
        <f t="shared" si="48"/>
        <v>0</v>
      </c>
      <c r="ES38" s="120"/>
      <c r="ET38" s="7">
        <v>8</v>
      </c>
      <c r="EU38" s="8">
        <f t="shared" si="4"/>
        <v>6.64</v>
      </c>
      <c r="EV38" s="126" t="str">
        <f t="shared" si="49"/>
        <v>B</v>
      </c>
      <c r="EW38" s="10">
        <f t="shared" si="129"/>
        <v>3</v>
      </c>
      <c r="EX38" s="126" t="str">
        <f t="shared" si="50"/>
        <v>B</v>
      </c>
      <c r="EY38" s="10">
        <f t="shared" si="130"/>
        <v>3</v>
      </c>
      <c r="EZ38" s="126" t="str">
        <f t="shared" si="51"/>
        <v>C</v>
      </c>
      <c r="FA38" s="10">
        <f t="shared" si="131"/>
        <v>2</v>
      </c>
      <c r="FB38" s="126" t="str">
        <f t="shared" si="52"/>
        <v>B</v>
      </c>
      <c r="FC38" s="10">
        <f t="shared" si="132"/>
        <v>3</v>
      </c>
      <c r="FD38" s="218" t="str">
        <f t="shared" si="53"/>
        <v>C</v>
      </c>
      <c r="FE38" s="217">
        <f t="shared" si="54"/>
        <v>2</v>
      </c>
      <c r="FF38" s="218" t="str">
        <f t="shared" si="55"/>
        <v>A</v>
      </c>
      <c r="FG38" s="217">
        <f t="shared" si="56"/>
        <v>4</v>
      </c>
      <c r="FH38" s="218" t="str">
        <f t="shared" si="57"/>
        <v>C</v>
      </c>
      <c r="FI38" s="217">
        <f t="shared" si="58"/>
        <v>2</v>
      </c>
      <c r="FJ38" s="218" t="str">
        <f t="shared" si="59"/>
        <v>B</v>
      </c>
      <c r="FK38" s="217">
        <f t="shared" si="60"/>
        <v>3</v>
      </c>
      <c r="FL38" s="218" t="str">
        <f t="shared" si="61"/>
        <v>C</v>
      </c>
      <c r="FM38" s="217">
        <f t="shared" si="62"/>
        <v>2</v>
      </c>
      <c r="FN38" s="218" t="str">
        <f t="shared" si="63"/>
        <v>C</v>
      </c>
      <c r="FO38" s="217">
        <f t="shared" si="64"/>
        <v>2</v>
      </c>
      <c r="FP38" s="218" t="str">
        <f t="shared" si="65"/>
        <v>B</v>
      </c>
      <c r="FQ38" s="217">
        <f t="shared" si="66"/>
        <v>3</v>
      </c>
      <c r="FR38" s="218" t="str">
        <f t="shared" si="67"/>
        <v>B</v>
      </c>
      <c r="FS38" s="217">
        <f t="shared" si="68"/>
        <v>3</v>
      </c>
      <c r="FT38" s="126" t="str">
        <f t="shared" si="69"/>
        <v>B</v>
      </c>
      <c r="FU38" s="10">
        <f t="shared" si="70"/>
        <v>3</v>
      </c>
      <c r="FV38" s="126" t="str">
        <f t="shared" si="71"/>
        <v>C</v>
      </c>
      <c r="FW38" s="10">
        <f t="shared" si="72"/>
        <v>2</v>
      </c>
      <c r="FX38" s="126" t="str">
        <f t="shared" si="73"/>
        <v>B</v>
      </c>
      <c r="FY38" s="10">
        <f t="shared" si="74"/>
        <v>3</v>
      </c>
      <c r="FZ38" s="126" t="str">
        <f t="shared" si="75"/>
        <v>C</v>
      </c>
      <c r="GA38" s="10">
        <f t="shared" si="76"/>
        <v>2</v>
      </c>
      <c r="GB38" s="126" t="str">
        <f t="shared" si="77"/>
        <v>B</v>
      </c>
      <c r="GC38" s="10">
        <f t="shared" si="78"/>
        <v>3</v>
      </c>
      <c r="GD38" s="126" t="str">
        <f t="shared" si="79"/>
        <v>C</v>
      </c>
      <c r="GE38" s="10">
        <f t="shared" si="80"/>
        <v>2</v>
      </c>
      <c r="GF38" s="126" t="str">
        <f t="shared" si="81"/>
        <v>D</v>
      </c>
      <c r="GG38" s="10">
        <f t="shared" si="82"/>
        <v>1</v>
      </c>
      <c r="GH38" s="218" t="str">
        <f t="shared" si="83"/>
        <v>A</v>
      </c>
      <c r="GI38" s="217">
        <f t="shared" si="84"/>
        <v>4</v>
      </c>
      <c r="GJ38" s="218" t="str">
        <f t="shared" si="85"/>
        <v>C</v>
      </c>
      <c r="GK38" s="217">
        <f t="shared" si="86"/>
        <v>2</v>
      </c>
      <c r="GL38" s="218" t="str">
        <f t="shared" si="87"/>
        <v>B</v>
      </c>
      <c r="GM38" s="217">
        <f t="shared" si="88"/>
        <v>3</v>
      </c>
      <c r="GN38" s="218" t="str">
        <f t="shared" si="89"/>
        <v>C</v>
      </c>
      <c r="GO38" s="217">
        <f t="shared" si="90"/>
        <v>2</v>
      </c>
      <c r="GP38" s="218" t="str">
        <f t="shared" si="91"/>
        <v>C</v>
      </c>
      <c r="GQ38" s="217">
        <f t="shared" si="92"/>
        <v>2</v>
      </c>
      <c r="GR38" s="218" t="str">
        <f t="shared" si="93"/>
        <v>B</v>
      </c>
      <c r="GS38" s="217">
        <f t="shared" si="94"/>
        <v>3</v>
      </c>
      <c r="GT38" s="218" t="str">
        <f t="shared" si="95"/>
        <v>C</v>
      </c>
      <c r="GU38" s="217">
        <f t="shared" si="96"/>
        <v>2</v>
      </c>
      <c r="GV38" s="218" t="str">
        <f t="shared" si="97"/>
        <v>A</v>
      </c>
      <c r="GW38" s="217">
        <f t="shared" si="98"/>
        <v>4</v>
      </c>
      <c r="GX38" s="218" t="str">
        <f t="shared" si="99"/>
        <v>B</v>
      </c>
      <c r="GY38" s="217">
        <f t="shared" si="100"/>
        <v>3</v>
      </c>
      <c r="GZ38" s="126" t="str">
        <f t="shared" si="101"/>
        <v>B</v>
      </c>
      <c r="HA38" s="10">
        <f t="shared" si="102"/>
        <v>3</v>
      </c>
      <c r="HB38" s="126" t="str">
        <f t="shared" si="103"/>
        <v>B</v>
      </c>
      <c r="HC38" s="10">
        <f t="shared" si="104"/>
        <v>3</v>
      </c>
      <c r="HD38" s="126" t="str">
        <f t="shared" si="105"/>
        <v>C</v>
      </c>
      <c r="HE38" s="10">
        <f t="shared" si="106"/>
        <v>2</v>
      </c>
      <c r="HF38" s="126" t="str">
        <f t="shared" si="107"/>
        <v>C</v>
      </c>
      <c r="HG38" s="10">
        <f t="shared" si="108"/>
        <v>2</v>
      </c>
      <c r="HH38" s="126" t="str">
        <f t="shared" si="109"/>
        <v>C</v>
      </c>
      <c r="HI38" s="10">
        <f t="shared" si="110"/>
        <v>2</v>
      </c>
      <c r="HJ38" s="126" t="str">
        <f t="shared" si="111"/>
        <v>C</v>
      </c>
      <c r="HK38" s="10">
        <f t="shared" si="112"/>
        <v>2</v>
      </c>
      <c r="HL38" s="126" t="str">
        <f t="shared" si="113"/>
        <v>B</v>
      </c>
      <c r="HM38" s="10">
        <f t="shared" si="114"/>
        <v>3</v>
      </c>
      <c r="HN38" s="126" t="str">
        <f t="shared" si="115"/>
        <v>X</v>
      </c>
      <c r="HO38" s="10">
        <f t="shared" si="116"/>
        <v>0</v>
      </c>
      <c r="HP38" s="126" t="str">
        <f t="shared" si="117"/>
        <v>X</v>
      </c>
      <c r="HQ38" s="10">
        <f t="shared" si="118"/>
        <v>0</v>
      </c>
      <c r="HR38" s="126" t="str">
        <f t="shared" si="119"/>
        <v>B</v>
      </c>
      <c r="HS38" s="10">
        <f t="shared" si="120"/>
        <v>3</v>
      </c>
      <c r="HT38" s="72">
        <f t="shared" si="9"/>
        <v>2.75</v>
      </c>
      <c r="HU38" s="72">
        <f t="shared" si="10"/>
        <v>2.65</v>
      </c>
      <c r="HV38" s="72">
        <f t="shared" si="11"/>
        <v>2.2799999999999998</v>
      </c>
      <c r="HW38" s="72">
        <f t="shared" si="12"/>
        <v>2.67</v>
      </c>
      <c r="HX38" s="72">
        <f t="shared" si="121"/>
        <v>2.33</v>
      </c>
      <c r="HY38" s="72">
        <f t="shared" si="122"/>
        <v>3</v>
      </c>
      <c r="HZ38" s="73">
        <f t="shared" si="123"/>
        <v>90</v>
      </c>
      <c r="IA38" s="72">
        <f t="shared" si="124"/>
        <v>2.56</v>
      </c>
      <c r="IB38" s="4" t="str">
        <f t="shared" si="13"/>
        <v>Kh¸</v>
      </c>
      <c r="IC38" s="540">
        <f t="shared" si="125"/>
        <v>2.56</v>
      </c>
      <c r="IE38" s="5"/>
      <c r="IJ38" s="3">
        <v>7.5</v>
      </c>
      <c r="IK38" s="3">
        <v>7</v>
      </c>
      <c r="IM38" s="3">
        <v>6.5</v>
      </c>
      <c r="IN38" s="3">
        <v>6</v>
      </c>
      <c r="IQ38" s="3">
        <v>7.5</v>
      </c>
      <c r="IR38" s="3">
        <v>3</v>
      </c>
      <c r="IS38" s="3">
        <v>7</v>
      </c>
    </row>
    <row r="39" spans="1:253" ht="24" customHeight="1" x14ac:dyDescent="0.25">
      <c r="A39" s="6">
        <v>33</v>
      </c>
      <c r="B39" s="54" t="s">
        <v>29</v>
      </c>
      <c r="C39" s="59" t="s">
        <v>74</v>
      </c>
      <c r="D39" s="18">
        <v>35876</v>
      </c>
      <c r="E39" s="23">
        <v>7</v>
      </c>
      <c r="F39" s="194">
        <v>8</v>
      </c>
      <c r="G39" s="25">
        <v>8</v>
      </c>
      <c r="H39" s="7">
        <f t="shared" si="0"/>
        <v>7.8</v>
      </c>
      <c r="I39" s="23">
        <v>6</v>
      </c>
      <c r="J39" s="194">
        <v>8</v>
      </c>
      <c r="K39" s="101">
        <v>6</v>
      </c>
      <c r="L39" s="7">
        <f t="shared" si="1"/>
        <v>6.2</v>
      </c>
      <c r="M39" s="23">
        <v>7</v>
      </c>
      <c r="N39" s="194">
        <v>8</v>
      </c>
      <c r="O39" s="25">
        <v>5</v>
      </c>
      <c r="P39" s="7">
        <f t="shared" si="2"/>
        <v>5.7</v>
      </c>
      <c r="Q39" s="23">
        <v>7</v>
      </c>
      <c r="R39" s="194">
        <v>8</v>
      </c>
      <c r="S39" s="25">
        <v>6</v>
      </c>
      <c r="T39" s="7">
        <f t="shared" si="3"/>
        <v>6.4</v>
      </c>
      <c r="U39" s="23">
        <v>7</v>
      </c>
      <c r="V39" s="194">
        <v>10</v>
      </c>
      <c r="W39" s="25">
        <v>7</v>
      </c>
      <c r="X39" s="7">
        <f t="shared" si="14"/>
        <v>7.3</v>
      </c>
      <c r="Y39" s="23">
        <v>6.3</v>
      </c>
      <c r="Z39" s="194">
        <v>10</v>
      </c>
      <c r="AA39" s="25">
        <v>6</v>
      </c>
      <c r="AB39" s="7">
        <f t="shared" si="15"/>
        <v>6.5</v>
      </c>
      <c r="AC39" s="23">
        <v>7</v>
      </c>
      <c r="AD39" s="194">
        <v>7</v>
      </c>
      <c r="AE39" s="25">
        <v>6</v>
      </c>
      <c r="AF39" s="7">
        <f t="shared" si="16"/>
        <v>6.3</v>
      </c>
      <c r="AG39" s="23">
        <v>7.5</v>
      </c>
      <c r="AH39" s="194">
        <v>8</v>
      </c>
      <c r="AI39" s="25">
        <f t="shared" si="17"/>
        <v>6.5</v>
      </c>
      <c r="AJ39" s="7">
        <f t="shared" si="18"/>
        <v>6.9</v>
      </c>
      <c r="AK39" s="23">
        <v>6</v>
      </c>
      <c r="AL39" s="194">
        <v>9</v>
      </c>
      <c r="AM39" s="25">
        <v>6</v>
      </c>
      <c r="AN39" s="7">
        <f t="shared" si="19"/>
        <v>6.3</v>
      </c>
      <c r="AO39" s="23">
        <v>6.5</v>
      </c>
      <c r="AP39" s="194">
        <v>8</v>
      </c>
      <c r="AQ39" s="25">
        <v>6</v>
      </c>
      <c r="AR39" s="7">
        <f t="shared" si="20"/>
        <v>6.3</v>
      </c>
      <c r="AS39" s="23">
        <v>6.6</v>
      </c>
      <c r="AT39" s="194">
        <v>7</v>
      </c>
      <c r="AU39" s="25">
        <v>5</v>
      </c>
      <c r="AV39" s="7">
        <f t="shared" si="21"/>
        <v>5.5</v>
      </c>
      <c r="AW39" s="23">
        <v>6.7</v>
      </c>
      <c r="AX39" s="194">
        <v>7</v>
      </c>
      <c r="AY39" s="25">
        <v>8</v>
      </c>
      <c r="AZ39" s="7">
        <f t="shared" si="22"/>
        <v>7.6</v>
      </c>
      <c r="BA39" s="23">
        <v>8</v>
      </c>
      <c r="BB39" s="194">
        <v>8</v>
      </c>
      <c r="BC39" s="25">
        <v>6</v>
      </c>
      <c r="BD39" s="7">
        <f t="shared" si="23"/>
        <v>6.6</v>
      </c>
      <c r="BE39" s="23">
        <v>5.5</v>
      </c>
      <c r="BF39" s="194">
        <v>7</v>
      </c>
      <c r="BG39" s="74">
        <v>7.5</v>
      </c>
      <c r="BH39" s="7">
        <f t="shared" si="24"/>
        <v>7.1</v>
      </c>
      <c r="BI39" s="23">
        <v>6.7</v>
      </c>
      <c r="BJ39" s="194">
        <v>8</v>
      </c>
      <c r="BK39" s="25">
        <v>5</v>
      </c>
      <c r="BL39" s="7">
        <f t="shared" si="25"/>
        <v>5.6</v>
      </c>
      <c r="BM39" s="23">
        <v>7.5</v>
      </c>
      <c r="BN39" s="194">
        <v>8</v>
      </c>
      <c r="BO39" s="25">
        <f t="shared" si="26"/>
        <v>6</v>
      </c>
      <c r="BP39" s="7">
        <f t="shared" si="27"/>
        <v>6.5</v>
      </c>
      <c r="BQ39" s="23">
        <v>5.7</v>
      </c>
      <c r="BR39" s="194">
        <v>7</v>
      </c>
      <c r="BS39" s="25">
        <v>6</v>
      </c>
      <c r="BT39" s="7">
        <f t="shared" si="28"/>
        <v>6</v>
      </c>
      <c r="BU39" s="23">
        <v>6.3</v>
      </c>
      <c r="BV39" s="194">
        <v>8</v>
      </c>
      <c r="BW39" s="74">
        <v>4.5</v>
      </c>
      <c r="BX39" s="7">
        <f t="shared" si="29"/>
        <v>5.2</v>
      </c>
      <c r="BY39" s="23">
        <v>5.8</v>
      </c>
      <c r="BZ39" s="194">
        <v>8</v>
      </c>
      <c r="CA39" s="74">
        <v>5</v>
      </c>
      <c r="CB39" s="7">
        <f t="shared" si="30"/>
        <v>5.5</v>
      </c>
      <c r="CC39" s="23">
        <v>7</v>
      </c>
      <c r="CD39" s="194">
        <v>8</v>
      </c>
      <c r="CE39" s="25">
        <v>9.5</v>
      </c>
      <c r="CF39" s="7">
        <f t="shared" si="31"/>
        <v>8.9</v>
      </c>
      <c r="CG39" s="23">
        <v>4.9000000000000004</v>
      </c>
      <c r="CH39" s="194">
        <v>6</v>
      </c>
      <c r="CI39" s="25">
        <v>5</v>
      </c>
      <c r="CJ39" s="7">
        <f t="shared" si="32"/>
        <v>5.0999999999999996</v>
      </c>
      <c r="CK39" s="23">
        <v>7.3</v>
      </c>
      <c r="CL39" s="194">
        <v>8</v>
      </c>
      <c r="CM39" s="25">
        <v>9</v>
      </c>
      <c r="CN39" s="7">
        <f t="shared" si="33"/>
        <v>8.6</v>
      </c>
      <c r="CO39" s="23">
        <v>5.3</v>
      </c>
      <c r="CP39" s="194">
        <v>7</v>
      </c>
      <c r="CQ39" s="25">
        <v>7.5</v>
      </c>
      <c r="CR39" s="7">
        <f t="shared" si="34"/>
        <v>7</v>
      </c>
      <c r="CS39" s="23">
        <v>6.3</v>
      </c>
      <c r="CT39" s="194">
        <v>7</v>
      </c>
      <c r="CU39" s="25">
        <v>5</v>
      </c>
      <c r="CV39" s="7">
        <f t="shared" si="35"/>
        <v>5.5</v>
      </c>
      <c r="CW39" s="23">
        <v>5.7</v>
      </c>
      <c r="CX39" s="194">
        <v>10</v>
      </c>
      <c r="CY39" s="25">
        <v>6</v>
      </c>
      <c r="CZ39" s="7">
        <f t="shared" si="36"/>
        <v>6.3</v>
      </c>
      <c r="DA39" s="23">
        <v>7.2</v>
      </c>
      <c r="DB39" s="194">
        <v>7</v>
      </c>
      <c r="DC39" s="25">
        <v>7</v>
      </c>
      <c r="DD39" s="7">
        <f t="shared" si="37"/>
        <v>7</v>
      </c>
      <c r="DE39" s="23">
        <v>6.5</v>
      </c>
      <c r="DF39" s="194">
        <v>9</v>
      </c>
      <c r="DG39" s="25">
        <v>8.5</v>
      </c>
      <c r="DH39" s="7">
        <f t="shared" si="38"/>
        <v>8.1999999999999993</v>
      </c>
      <c r="DI39" s="23">
        <v>7.5</v>
      </c>
      <c r="DJ39" s="194">
        <v>9</v>
      </c>
      <c r="DK39" s="25">
        <f t="shared" si="39"/>
        <v>6</v>
      </c>
      <c r="DL39" s="7">
        <f t="shared" si="40"/>
        <v>6.6</v>
      </c>
      <c r="DM39" s="23">
        <v>7</v>
      </c>
      <c r="DN39" s="194">
        <v>8</v>
      </c>
      <c r="DO39" s="310">
        <v>5</v>
      </c>
      <c r="DP39" s="7">
        <f t="shared" si="41"/>
        <v>5.7</v>
      </c>
      <c r="DQ39" s="23">
        <v>5.7</v>
      </c>
      <c r="DR39" s="194">
        <v>6</v>
      </c>
      <c r="DS39" s="25">
        <v>5</v>
      </c>
      <c r="DT39" s="7">
        <f t="shared" si="42"/>
        <v>5.2</v>
      </c>
      <c r="DU39" s="23">
        <v>5.2</v>
      </c>
      <c r="DV39" s="194">
        <v>6</v>
      </c>
      <c r="DW39" s="25">
        <v>6.5</v>
      </c>
      <c r="DX39" s="7">
        <f t="shared" si="43"/>
        <v>6.2</v>
      </c>
      <c r="DY39" s="23">
        <v>6.5</v>
      </c>
      <c r="DZ39" s="194">
        <v>7</v>
      </c>
      <c r="EA39" s="25">
        <v>3.5</v>
      </c>
      <c r="EB39" s="7">
        <f t="shared" si="44"/>
        <v>4.5</v>
      </c>
      <c r="EC39" s="23">
        <v>6.3</v>
      </c>
      <c r="ED39" s="194">
        <v>7</v>
      </c>
      <c r="EE39" s="25">
        <v>6</v>
      </c>
      <c r="EF39" s="7">
        <f t="shared" si="45"/>
        <v>6.2</v>
      </c>
      <c r="EG39" s="23">
        <v>7.3</v>
      </c>
      <c r="EH39" s="194">
        <v>8</v>
      </c>
      <c r="EI39" s="265">
        <v>6</v>
      </c>
      <c r="EJ39" s="7">
        <f t="shared" si="46"/>
        <v>6.5</v>
      </c>
      <c r="EK39" s="23">
        <v>7.5</v>
      </c>
      <c r="EL39" s="194">
        <v>9</v>
      </c>
      <c r="EM39" s="25">
        <v>7</v>
      </c>
      <c r="EN39" s="7">
        <f t="shared" si="47"/>
        <v>7.3</v>
      </c>
      <c r="EO39" s="23">
        <v>7.5</v>
      </c>
      <c r="EP39" s="194">
        <v>8</v>
      </c>
      <c r="EQ39" s="25">
        <v>7.5</v>
      </c>
      <c r="ER39" s="120">
        <f t="shared" si="48"/>
        <v>7.6</v>
      </c>
      <c r="ES39" s="120">
        <v>7</v>
      </c>
      <c r="ET39" s="7"/>
      <c r="EU39" s="8">
        <f t="shared" ref="EU39:EU44" si="133">ROUND((SUMPRODUCT($E$6:$ET$6,E39:ET39)/SUM($E$6:$ET$6)),2)</f>
        <v>6.08</v>
      </c>
      <c r="EV39" s="126" t="str">
        <f t="shared" si="49"/>
        <v>B</v>
      </c>
      <c r="EW39" s="10">
        <f t="shared" si="129"/>
        <v>3</v>
      </c>
      <c r="EX39" s="126" t="str">
        <f t="shared" si="50"/>
        <v>C</v>
      </c>
      <c r="EY39" s="10">
        <f t="shared" si="130"/>
        <v>2</v>
      </c>
      <c r="EZ39" s="126" t="str">
        <f t="shared" si="51"/>
        <v>C</v>
      </c>
      <c r="FA39" s="10">
        <f t="shared" si="131"/>
        <v>2</v>
      </c>
      <c r="FB39" s="126" t="str">
        <f t="shared" si="52"/>
        <v>C</v>
      </c>
      <c r="FC39" s="10">
        <f t="shared" si="132"/>
        <v>2</v>
      </c>
      <c r="FD39" s="218" t="str">
        <f t="shared" si="53"/>
        <v>B</v>
      </c>
      <c r="FE39" s="217">
        <f t="shared" si="54"/>
        <v>3</v>
      </c>
      <c r="FF39" s="218" t="str">
        <f t="shared" si="55"/>
        <v>C</v>
      </c>
      <c r="FG39" s="217">
        <f t="shared" si="56"/>
        <v>2</v>
      </c>
      <c r="FH39" s="218" t="str">
        <f t="shared" si="57"/>
        <v>C</v>
      </c>
      <c r="FI39" s="217">
        <f t="shared" si="58"/>
        <v>2</v>
      </c>
      <c r="FJ39" s="218" t="str">
        <f t="shared" si="59"/>
        <v>C</v>
      </c>
      <c r="FK39" s="217">
        <f t="shared" si="60"/>
        <v>2</v>
      </c>
      <c r="FL39" s="218" t="str">
        <f t="shared" si="61"/>
        <v>C</v>
      </c>
      <c r="FM39" s="217">
        <f t="shared" si="62"/>
        <v>2</v>
      </c>
      <c r="FN39" s="218" t="str">
        <f t="shared" si="63"/>
        <v>C</v>
      </c>
      <c r="FO39" s="217">
        <f t="shared" si="64"/>
        <v>2</v>
      </c>
      <c r="FP39" s="218" t="str">
        <f t="shared" si="65"/>
        <v>C</v>
      </c>
      <c r="FQ39" s="217">
        <f t="shared" si="66"/>
        <v>2</v>
      </c>
      <c r="FR39" s="218" t="str">
        <f t="shared" si="67"/>
        <v>B</v>
      </c>
      <c r="FS39" s="217">
        <f t="shared" si="68"/>
        <v>3</v>
      </c>
      <c r="FT39" s="126" t="str">
        <f t="shared" si="69"/>
        <v>C</v>
      </c>
      <c r="FU39" s="10">
        <f t="shared" si="70"/>
        <v>2</v>
      </c>
      <c r="FV39" s="126" t="str">
        <f t="shared" si="71"/>
        <v>B</v>
      </c>
      <c r="FW39" s="10">
        <f t="shared" si="72"/>
        <v>3</v>
      </c>
      <c r="FX39" s="126" t="str">
        <f t="shared" si="73"/>
        <v>C</v>
      </c>
      <c r="FY39" s="10">
        <f t="shared" si="74"/>
        <v>2</v>
      </c>
      <c r="FZ39" s="126" t="str">
        <f t="shared" si="75"/>
        <v>C</v>
      </c>
      <c r="GA39" s="10">
        <f t="shared" si="76"/>
        <v>2</v>
      </c>
      <c r="GB39" s="126" t="str">
        <f t="shared" si="77"/>
        <v>C</v>
      </c>
      <c r="GC39" s="10">
        <f t="shared" si="78"/>
        <v>2</v>
      </c>
      <c r="GD39" s="126" t="str">
        <f t="shared" si="79"/>
        <v>D</v>
      </c>
      <c r="GE39" s="10">
        <f t="shared" si="80"/>
        <v>1</v>
      </c>
      <c r="GF39" s="126" t="str">
        <f t="shared" si="81"/>
        <v>C</v>
      </c>
      <c r="GG39" s="10">
        <f t="shared" si="82"/>
        <v>2</v>
      </c>
      <c r="GH39" s="218" t="str">
        <f t="shared" si="83"/>
        <v>A</v>
      </c>
      <c r="GI39" s="217">
        <f t="shared" si="84"/>
        <v>4</v>
      </c>
      <c r="GJ39" s="218" t="str">
        <f t="shared" si="85"/>
        <v>D</v>
      </c>
      <c r="GK39" s="217">
        <f t="shared" si="86"/>
        <v>1</v>
      </c>
      <c r="GL39" s="218" t="str">
        <f t="shared" si="87"/>
        <v>A</v>
      </c>
      <c r="GM39" s="217">
        <f t="shared" si="88"/>
        <v>4</v>
      </c>
      <c r="GN39" s="218" t="str">
        <f t="shared" si="89"/>
        <v>B</v>
      </c>
      <c r="GO39" s="217">
        <f t="shared" si="90"/>
        <v>3</v>
      </c>
      <c r="GP39" s="218" t="str">
        <f t="shared" si="91"/>
        <v>C</v>
      </c>
      <c r="GQ39" s="217">
        <f t="shared" si="92"/>
        <v>2</v>
      </c>
      <c r="GR39" s="218" t="str">
        <f t="shared" si="93"/>
        <v>C</v>
      </c>
      <c r="GS39" s="217">
        <f t="shared" si="94"/>
        <v>2</v>
      </c>
      <c r="GT39" s="218" t="str">
        <f t="shared" si="95"/>
        <v>B</v>
      </c>
      <c r="GU39" s="217">
        <f t="shared" si="96"/>
        <v>3</v>
      </c>
      <c r="GV39" s="218" t="str">
        <f t="shared" si="97"/>
        <v>B</v>
      </c>
      <c r="GW39" s="217">
        <f t="shared" si="98"/>
        <v>3</v>
      </c>
      <c r="GX39" s="218" t="str">
        <f t="shared" si="99"/>
        <v>C</v>
      </c>
      <c r="GY39" s="217">
        <f t="shared" si="100"/>
        <v>2</v>
      </c>
      <c r="GZ39" s="126" t="str">
        <f t="shared" si="101"/>
        <v>C</v>
      </c>
      <c r="HA39" s="10">
        <f t="shared" si="102"/>
        <v>2</v>
      </c>
      <c r="HB39" s="126" t="str">
        <f t="shared" si="103"/>
        <v>D</v>
      </c>
      <c r="HC39" s="10">
        <f t="shared" si="104"/>
        <v>1</v>
      </c>
      <c r="HD39" s="126" t="str">
        <f t="shared" si="105"/>
        <v>C</v>
      </c>
      <c r="HE39" s="10">
        <f t="shared" si="106"/>
        <v>2</v>
      </c>
      <c r="HF39" s="126" t="str">
        <f t="shared" si="107"/>
        <v>D</v>
      </c>
      <c r="HG39" s="10">
        <f t="shared" si="108"/>
        <v>1</v>
      </c>
      <c r="HH39" s="126" t="str">
        <f t="shared" si="109"/>
        <v>C</v>
      </c>
      <c r="HI39" s="10">
        <f t="shared" si="110"/>
        <v>2</v>
      </c>
      <c r="HJ39" s="126" t="str">
        <f t="shared" si="111"/>
        <v>C</v>
      </c>
      <c r="HK39" s="10">
        <f t="shared" si="112"/>
        <v>2</v>
      </c>
      <c r="HL39" s="126" t="str">
        <f t="shared" si="113"/>
        <v>B</v>
      </c>
      <c r="HM39" s="10">
        <f t="shared" si="114"/>
        <v>3</v>
      </c>
      <c r="HN39" s="126" t="str">
        <f t="shared" si="115"/>
        <v>B</v>
      </c>
      <c r="HO39" s="10">
        <f t="shared" si="116"/>
        <v>3</v>
      </c>
      <c r="HP39" s="126" t="str">
        <f t="shared" si="117"/>
        <v>B</v>
      </c>
      <c r="HQ39" s="10">
        <f t="shared" si="118"/>
        <v>3</v>
      </c>
      <c r="HR39" s="126" t="str">
        <f t="shared" si="119"/>
        <v>X</v>
      </c>
      <c r="HS39" s="10">
        <f t="shared" si="120"/>
        <v>0</v>
      </c>
      <c r="HT39" s="72">
        <f t="shared" ref="HT39:HT44" si="134">ROUND((SUMPRODUCT($EV$6:$FC$6,EV39:FC39)/SUM($EV$6:$FC$6)),2)</f>
        <v>2.25</v>
      </c>
      <c r="HU39" s="72">
        <f t="shared" ref="HU39:HU44" si="135">ROUND((SUMPRODUCT($FD$6:$FQ$6,FD39:FQ39)/SUM($FD$6:$FQ$6)),2)</f>
        <v>2.15</v>
      </c>
      <c r="HV39" s="72">
        <f t="shared" ref="HV39:HV44" si="136">ROUND((SUMPRODUCT($FT$6:$GG$6,FT39:GG39)/SUM($FT$6:$GG$6)),2)</f>
        <v>1.89</v>
      </c>
      <c r="HW39" s="72">
        <f t="shared" ref="HW39:HW44" si="137">ROUND((SUMPRODUCT($GH$6:$GY$6,GH39:GY39)/SUM($GH$6:$GY$6)),2)</f>
        <v>2.46</v>
      </c>
      <c r="HX39" s="72">
        <f t="shared" si="121"/>
        <v>1.73</v>
      </c>
      <c r="HY39" s="72">
        <f t="shared" si="122"/>
        <v>3</v>
      </c>
      <c r="HZ39" s="73">
        <f t="shared" si="123"/>
        <v>90</v>
      </c>
      <c r="IA39" s="72">
        <f t="shared" si="124"/>
        <v>2.17</v>
      </c>
      <c r="IB39" s="4" t="str">
        <f t="shared" si="13"/>
        <v>Trung b×nh</v>
      </c>
      <c r="IC39" s="540">
        <f t="shared" si="125"/>
        <v>2.17</v>
      </c>
      <c r="IE39" s="5"/>
      <c r="IJ39" s="3">
        <v>7.5</v>
      </c>
      <c r="IK39" s="3">
        <v>5.5</v>
      </c>
      <c r="IM39" s="3">
        <v>8</v>
      </c>
      <c r="IN39" s="3">
        <v>4</v>
      </c>
      <c r="IQ39" s="3">
        <v>7</v>
      </c>
      <c r="IR39" s="3">
        <v>5</v>
      </c>
      <c r="IS39" s="3">
        <v>5</v>
      </c>
    </row>
    <row r="40" spans="1:253" ht="24" customHeight="1" x14ac:dyDescent="0.25">
      <c r="A40" s="12">
        <v>34</v>
      </c>
      <c r="B40" s="295" t="s">
        <v>75</v>
      </c>
      <c r="C40" s="59" t="s">
        <v>76</v>
      </c>
      <c r="D40" s="18">
        <v>35881</v>
      </c>
      <c r="E40" s="23">
        <v>8</v>
      </c>
      <c r="F40" s="194">
        <v>9</v>
      </c>
      <c r="G40" s="25">
        <v>6</v>
      </c>
      <c r="H40" s="7">
        <f t="shared" si="0"/>
        <v>6.7</v>
      </c>
      <c r="I40" s="520">
        <v>8</v>
      </c>
      <c r="J40" s="521">
        <v>9</v>
      </c>
      <c r="K40" s="522">
        <v>8</v>
      </c>
      <c r="L40" s="7">
        <f t="shared" si="1"/>
        <v>8.1</v>
      </c>
      <c r="M40" s="23">
        <v>7</v>
      </c>
      <c r="N40" s="194">
        <v>8</v>
      </c>
      <c r="O40" s="25">
        <v>5</v>
      </c>
      <c r="P40" s="7">
        <f t="shared" si="2"/>
        <v>5.7</v>
      </c>
      <c r="Q40" s="23">
        <v>6.5</v>
      </c>
      <c r="R40" s="194">
        <v>8</v>
      </c>
      <c r="S40" s="25">
        <v>7</v>
      </c>
      <c r="T40" s="7">
        <f t="shared" si="3"/>
        <v>7</v>
      </c>
      <c r="U40" s="23">
        <v>6</v>
      </c>
      <c r="V40" s="194">
        <v>8</v>
      </c>
      <c r="W40" s="25">
        <v>8</v>
      </c>
      <c r="X40" s="7">
        <f t="shared" si="14"/>
        <v>7.6</v>
      </c>
      <c r="Y40" s="23">
        <v>6.3</v>
      </c>
      <c r="Z40" s="194">
        <v>9</v>
      </c>
      <c r="AA40" s="25">
        <v>6</v>
      </c>
      <c r="AB40" s="7">
        <f t="shared" si="15"/>
        <v>6.4</v>
      </c>
      <c r="AC40" s="23">
        <v>7</v>
      </c>
      <c r="AD40" s="194">
        <v>7</v>
      </c>
      <c r="AE40" s="25">
        <v>3</v>
      </c>
      <c r="AF40" s="7">
        <f t="shared" si="16"/>
        <v>4.2</v>
      </c>
      <c r="AG40" s="23">
        <v>6.5</v>
      </c>
      <c r="AH40" s="194">
        <v>7</v>
      </c>
      <c r="AI40" s="25">
        <f t="shared" si="17"/>
        <v>5.5</v>
      </c>
      <c r="AJ40" s="7">
        <f t="shared" si="18"/>
        <v>5.9</v>
      </c>
      <c r="AK40" s="23">
        <v>6.7</v>
      </c>
      <c r="AL40" s="194">
        <v>9</v>
      </c>
      <c r="AM40" s="25">
        <v>3</v>
      </c>
      <c r="AN40" s="7">
        <f t="shared" si="19"/>
        <v>4.3</v>
      </c>
      <c r="AO40" s="23">
        <v>6.5</v>
      </c>
      <c r="AP40" s="194">
        <v>8</v>
      </c>
      <c r="AQ40" s="25">
        <v>5</v>
      </c>
      <c r="AR40" s="7">
        <f t="shared" si="20"/>
        <v>5.6</v>
      </c>
      <c r="AS40" s="23">
        <v>5.4</v>
      </c>
      <c r="AT40" s="194">
        <v>7</v>
      </c>
      <c r="AU40" s="25">
        <v>6</v>
      </c>
      <c r="AV40" s="7">
        <f t="shared" si="21"/>
        <v>6</v>
      </c>
      <c r="AW40" s="23">
        <v>7</v>
      </c>
      <c r="AX40" s="194">
        <v>8</v>
      </c>
      <c r="AY40" s="25">
        <v>7</v>
      </c>
      <c r="AZ40" s="7">
        <f t="shared" si="22"/>
        <v>7.1</v>
      </c>
      <c r="BA40" s="23">
        <v>7</v>
      </c>
      <c r="BB40" s="194">
        <v>7</v>
      </c>
      <c r="BC40" s="25">
        <v>7</v>
      </c>
      <c r="BD40" s="7">
        <f t="shared" si="23"/>
        <v>7</v>
      </c>
      <c r="BE40" s="523">
        <v>7.8</v>
      </c>
      <c r="BF40" s="524">
        <v>8</v>
      </c>
      <c r="BG40" s="445">
        <v>6</v>
      </c>
      <c r="BH40" s="7">
        <f t="shared" si="24"/>
        <v>6.6</v>
      </c>
      <c r="BI40" s="23">
        <v>6.7</v>
      </c>
      <c r="BJ40" s="194">
        <v>7</v>
      </c>
      <c r="BK40" s="74">
        <v>4</v>
      </c>
      <c r="BL40" s="7">
        <f t="shared" si="25"/>
        <v>4.8</v>
      </c>
      <c r="BM40" s="23">
        <v>6.5</v>
      </c>
      <c r="BN40" s="194">
        <v>7</v>
      </c>
      <c r="BO40" s="25">
        <f t="shared" si="26"/>
        <v>5.5</v>
      </c>
      <c r="BP40" s="7">
        <f t="shared" si="27"/>
        <v>5.9</v>
      </c>
      <c r="BQ40" s="520">
        <v>8</v>
      </c>
      <c r="BR40" s="521">
        <v>9</v>
      </c>
      <c r="BS40" s="522">
        <v>8</v>
      </c>
      <c r="BT40" s="7">
        <f t="shared" si="28"/>
        <v>8.1</v>
      </c>
      <c r="BU40" s="106">
        <v>6.3</v>
      </c>
      <c r="BV40" s="274">
        <v>7</v>
      </c>
      <c r="BW40" s="101">
        <v>5</v>
      </c>
      <c r="BX40" s="7">
        <f t="shared" si="29"/>
        <v>5.5</v>
      </c>
      <c r="BY40" s="520">
        <v>6</v>
      </c>
      <c r="BZ40" s="521">
        <v>7</v>
      </c>
      <c r="CA40" s="522">
        <v>5</v>
      </c>
      <c r="CB40" s="7">
        <f t="shared" si="30"/>
        <v>5.4</v>
      </c>
      <c r="CC40" s="23">
        <v>7.5</v>
      </c>
      <c r="CD40" s="194">
        <v>7</v>
      </c>
      <c r="CE40" s="25">
        <v>6</v>
      </c>
      <c r="CF40" s="7">
        <f t="shared" si="31"/>
        <v>6.4</v>
      </c>
      <c r="CG40" s="23">
        <v>4.0999999999999996</v>
      </c>
      <c r="CH40" s="194">
        <v>5</v>
      </c>
      <c r="CI40" s="265">
        <v>6.5</v>
      </c>
      <c r="CJ40" s="7">
        <f t="shared" si="32"/>
        <v>5.9</v>
      </c>
      <c r="CK40" s="23">
        <v>3.3</v>
      </c>
      <c r="CL40" s="194">
        <v>6</v>
      </c>
      <c r="CM40" s="264">
        <v>7</v>
      </c>
      <c r="CN40" s="7">
        <f t="shared" si="33"/>
        <v>6.2</v>
      </c>
      <c r="CO40" s="23">
        <v>5</v>
      </c>
      <c r="CP40" s="194">
        <v>6</v>
      </c>
      <c r="CQ40" s="265">
        <v>7</v>
      </c>
      <c r="CR40" s="7">
        <f t="shared" si="34"/>
        <v>6.5</v>
      </c>
      <c r="CS40" s="23">
        <v>6.7</v>
      </c>
      <c r="CT40" s="194">
        <v>7</v>
      </c>
      <c r="CU40" s="25">
        <v>5</v>
      </c>
      <c r="CV40" s="7">
        <f t="shared" si="35"/>
        <v>5.5</v>
      </c>
      <c r="CW40" s="23">
        <v>5.7</v>
      </c>
      <c r="CX40" s="194">
        <v>9</v>
      </c>
      <c r="CY40" s="25">
        <v>5</v>
      </c>
      <c r="CZ40" s="7">
        <f t="shared" si="36"/>
        <v>5.5</v>
      </c>
      <c r="DA40" s="23">
        <v>4.5</v>
      </c>
      <c r="DB40" s="194">
        <v>6</v>
      </c>
      <c r="DC40" s="265">
        <v>7.5</v>
      </c>
      <c r="DD40" s="7">
        <f t="shared" si="37"/>
        <v>6.8</v>
      </c>
      <c r="DE40" s="523">
        <v>7.5</v>
      </c>
      <c r="DF40" s="524">
        <v>9</v>
      </c>
      <c r="DG40" s="530">
        <v>8</v>
      </c>
      <c r="DH40" s="7">
        <f t="shared" si="38"/>
        <v>8</v>
      </c>
      <c r="DI40" s="23">
        <v>6.5</v>
      </c>
      <c r="DJ40" s="194">
        <v>8</v>
      </c>
      <c r="DK40" s="25">
        <f t="shared" si="39"/>
        <v>4</v>
      </c>
      <c r="DL40" s="7">
        <f t="shared" si="40"/>
        <v>4.9000000000000004</v>
      </c>
      <c r="DM40" s="23">
        <v>8</v>
      </c>
      <c r="DN40" s="194">
        <v>8</v>
      </c>
      <c r="DO40" s="25">
        <v>7</v>
      </c>
      <c r="DP40" s="7">
        <f t="shared" si="41"/>
        <v>7.3</v>
      </c>
      <c r="DQ40" s="23">
        <v>6</v>
      </c>
      <c r="DR40" s="194">
        <v>6</v>
      </c>
      <c r="DS40" s="310">
        <v>5</v>
      </c>
      <c r="DT40" s="7">
        <f t="shared" si="42"/>
        <v>5.3</v>
      </c>
      <c r="DU40" s="23">
        <v>5.8</v>
      </c>
      <c r="DV40" s="194">
        <v>6</v>
      </c>
      <c r="DW40" s="265">
        <v>5</v>
      </c>
      <c r="DX40" s="7">
        <f t="shared" si="43"/>
        <v>5.3</v>
      </c>
      <c r="DY40" s="23">
        <v>5.5</v>
      </c>
      <c r="DZ40" s="194">
        <v>6</v>
      </c>
      <c r="EA40" s="264">
        <v>6</v>
      </c>
      <c r="EB40" s="7">
        <f t="shared" si="44"/>
        <v>5.9</v>
      </c>
      <c r="EC40" s="23">
        <v>7</v>
      </c>
      <c r="ED40" s="194">
        <v>8</v>
      </c>
      <c r="EE40" s="264">
        <v>5</v>
      </c>
      <c r="EF40" s="7">
        <f t="shared" si="45"/>
        <v>5.7</v>
      </c>
      <c r="EG40" s="23">
        <v>5.7</v>
      </c>
      <c r="EH40" s="194">
        <v>6</v>
      </c>
      <c r="EI40" s="265">
        <v>6.5</v>
      </c>
      <c r="EJ40" s="7">
        <f t="shared" si="46"/>
        <v>6.3</v>
      </c>
      <c r="EK40" s="23">
        <v>7</v>
      </c>
      <c r="EL40" s="194">
        <v>8</v>
      </c>
      <c r="EM40" s="25">
        <v>7</v>
      </c>
      <c r="EN40" s="7">
        <f t="shared" si="47"/>
        <v>7.1</v>
      </c>
      <c r="EO40" s="23">
        <v>7.2</v>
      </c>
      <c r="EP40" s="194">
        <v>7</v>
      </c>
      <c r="EQ40" s="25">
        <v>4.5</v>
      </c>
      <c r="ER40" s="120">
        <f t="shared" si="48"/>
        <v>5.3</v>
      </c>
      <c r="ES40" s="120">
        <v>5.5</v>
      </c>
      <c r="ET40" s="7"/>
      <c r="EU40" s="8">
        <f t="shared" si="133"/>
        <v>5.76</v>
      </c>
      <c r="EV40" s="126" t="str">
        <f t="shared" si="49"/>
        <v>C</v>
      </c>
      <c r="EW40" s="10">
        <f t="shared" si="129"/>
        <v>2</v>
      </c>
      <c r="EX40" s="126" t="str">
        <f t="shared" si="50"/>
        <v>B</v>
      </c>
      <c r="EY40" s="10">
        <f t="shared" si="130"/>
        <v>3</v>
      </c>
      <c r="EZ40" s="126" t="str">
        <f t="shared" si="51"/>
        <v>C</v>
      </c>
      <c r="FA40" s="10">
        <f t="shared" si="131"/>
        <v>2</v>
      </c>
      <c r="FB40" s="126" t="str">
        <f t="shared" si="52"/>
        <v>B</v>
      </c>
      <c r="FC40" s="10">
        <f t="shared" si="132"/>
        <v>3</v>
      </c>
      <c r="FD40" s="218" t="str">
        <f t="shared" si="53"/>
        <v>B</v>
      </c>
      <c r="FE40" s="217">
        <f t="shared" si="54"/>
        <v>3</v>
      </c>
      <c r="FF40" s="218" t="str">
        <f t="shared" si="55"/>
        <v>C</v>
      </c>
      <c r="FG40" s="217">
        <f t="shared" si="56"/>
        <v>2</v>
      </c>
      <c r="FH40" s="218" t="str">
        <f t="shared" si="57"/>
        <v>D</v>
      </c>
      <c r="FI40" s="217">
        <f t="shared" si="58"/>
        <v>1</v>
      </c>
      <c r="FJ40" s="218" t="str">
        <f t="shared" si="59"/>
        <v>C</v>
      </c>
      <c r="FK40" s="217">
        <f t="shared" si="60"/>
        <v>2</v>
      </c>
      <c r="FL40" s="218" t="str">
        <f t="shared" si="61"/>
        <v>D</v>
      </c>
      <c r="FM40" s="217">
        <f t="shared" si="62"/>
        <v>1</v>
      </c>
      <c r="FN40" s="218" t="str">
        <f t="shared" si="63"/>
        <v>C</v>
      </c>
      <c r="FO40" s="217">
        <f t="shared" si="64"/>
        <v>2</v>
      </c>
      <c r="FP40" s="218" t="str">
        <f t="shared" si="65"/>
        <v>C</v>
      </c>
      <c r="FQ40" s="217">
        <f t="shared" si="66"/>
        <v>2</v>
      </c>
      <c r="FR40" s="218" t="str">
        <f t="shared" si="67"/>
        <v>B</v>
      </c>
      <c r="FS40" s="217">
        <f t="shared" si="68"/>
        <v>3</v>
      </c>
      <c r="FT40" s="126" t="str">
        <f t="shared" si="69"/>
        <v>B</v>
      </c>
      <c r="FU40" s="10">
        <f t="shared" si="70"/>
        <v>3</v>
      </c>
      <c r="FV40" s="126" t="str">
        <f t="shared" si="71"/>
        <v>C</v>
      </c>
      <c r="FW40" s="10">
        <f t="shared" si="72"/>
        <v>2</v>
      </c>
      <c r="FX40" s="126" t="str">
        <f t="shared" si="73"/>
        <v>D</v>
      </c>
      <c r="FY40" s="10">
        <f t="shared" si="74"/>
        <v>1</v>
      </c>
      <c r="FZ40" s="126" t="str">
        <f t="shared" si="75"/>
        <v>C</v>
      </c>
      <c r="GA40" s="10">
        <f t="shared" si="76"/>
        <v>2</v>
      </c>
      <c r="GB40" s="126" t="str">
        <f t="shared" si="77"/>
        <v>B</v>
      </c>
      <c r="GC40" s="10">
        <f t="shared" si="78"/>
        <v>3</v>
      </c>
      <c r="GD40" s="126" t="str">
        <f t="shared" si="79"/>
        <v>C</v>
      </c>
      <c r="GE40" s="10">
        <f t="shared" si="80"/>
        <v>2</v>
      </c>
      <c r="GF40" s="126" t="str">
        <f t="shared" si="81"/>
        <v>D</v>
      </c>
      <c r="GG40" s="10">
        <f t="shared" si="82"/>
        <v>1</v>
      </c>
      <c r="GH40" s="218" t="str">
        <f t="shared" si="83"/>
        <v>C</v>
      </c>
      <c r="GI40" s="217">
        <f t="shared" si="84"/>
        <v>2</v>
      </c>
      <c r="GJ40" s="218" t="str">
        <f t="shared" si="85"/>
        <v>C</v>
      </c>
      <c r="GK40" s="217">
        <f t="shared" si="86"/>
        <v>2</v>
      </c>
      <c r="GL40" s="218" t="str">
        <f t="shared" si="87"/>
        <v>C</v>
      </c>
      <c r="GM40" s="217">
        <f t="shared" si="88"/>
        <v>2</v>
      </c>
      <c r="GN40" s="218" t="str">
        <f t="shared" si="89"/>
        <v>C</v>
      </c>
      <c r="GO40" s="217">
        <f t="shared" si="90"/>
        <v>2</v>
      </c>
      <c r="GP40" s="218" t="str">
        <f t="shared" si="91"/>
        <v>C</v>
      </c>
      <c r="GQ40" s="217">
        <f t="shared" si="92"/>
        <v>2</v>
      </c>
      <c r="GR40" s="218" t="str">
        <f t="shared" si="93"/>
        <v>C</v>
      </c>
      <c r="GS40" s="217">
        <f t="shared" si="94"/>
        <v>2</v>
      </c>
      <c r="GT40" s="218" t="str">
        <f t="shared" si="95"/>
        <v>C</v>
      </c>
      <c r="GU40" s="217">
        <f t="shared" si="96"/>
        <v>2</v>
      </c>
      <c r="GV40" s="218" t="str">
        <f t="shared" si="97"/>
        <v>B</v>
      </c>
      <c r="GW40" s="217">
        <f t="shared" si="98"/>
        <v>3</v>
      </c>
      <c r="GX40" s="218" t="str">
        <f t="shared" si="99"/>
        <v>D</v>
      </c>
      <c r="GY40" s="217">
        <f t="shared" si="100"/>
        <v>1</v>
      </c>
      <c r="GZ40" s="126" t="str">
        <f t="shared" si="101"/>
        <v>B</v>
      </c>
      <c r="HA40" s="10">
        <f t="shared" si="102"/>
        <v>3</v>
      </c>
      <c r="HB40" s="126" t="str">
        <f t="shared" si="103"/>
        <v>D</v>
      </c>
      <c r="HC40" s="10">
        <f t="shared" si="104"/>
        <v>1</v>
      </c>
      <c r="HD40" s="126" t="str">
        <f t="shared" si="105"/>
        <v>D</v>
      </c>
      <c r="HE40" s="10">
        <f t="shared" si="106"/>
        <v>1</v>
      </c>
      <c r="HF40" s="126" t="str">
        <f t="shared" si="107"/>
        <v>C</v>
      </c>
      <c r="HG40" s="10">
        <f t="shared" si="108"/>
        <v>2</v>
      </c>
      <c r="HH40" s="126" t="str">
        <f t="shared" si="109"/>
        <v>C</v>
      </c>
      <c r="HI40" s="10">
        <f t="shared" si="110"/>
        <v>2</v>
      </c>
      <c r="HJ40" s="126" t="str">
        <f t="shared" si="111"/>
        <v>C</v>
      </c>
      <c r="HK40" s="10">
        <f t="shared" si="112"/>
        <v>2</v>
      </c>
      <c r="HL40" s="126" t="str">
        <f t="shared" si="113"/>
        <v>B</v>
      </c>
      <c r="HM40" s="10">
        <f t="shared" si="114"/>
        <v>3</v>
      </c>
      <c r="HN40" s="126" t="str">
        <f t="shared" si="115"/>
        <v>D</v>
      </c>
      <c r="HO40" s="10">
        <f t="shared" si="116"/>
        <v>1</v>
      </c>
      <c r="HP40" s="126" t="str">
        <f t="shared" si="117"/>
        <v>C</v>
      </c>
      <c r="HQ40" s="10">
        <f t="shared" si="118"/>
        <v>2</v>
      </c>
      <c r="HR40" s="126" t="str">
        <f t="shared" si="119"/>
        <v>X</v>
      </c>
      <c r="HS40" s="10">
        <f t="shared" si="120"/>
        <v>0</v>
      </c>
      <c r="HT40" s="72">
        <f t="shared" si="134"/>
        <v>2.5</v>
      </c>
      <c r="HU40" s="72">
        <f t="shared" si="135"/>
        <v>1.9</v>
      </c>
      <c r="HV40" s="72">
        <f t="shared" si="136"/>
        <v>1.94</v>
      </c>
      <c r="HW40" s="72">
        <f t="shared" si="137"/>
        <v>1.96</v>
      </c>
      <c r="HX40" s="72">
        <f t="shared" si="121"/>
        <v>1.93</v>
      </c>
      <c r="HY40" s="72">
        <f t="shared" si="122"/>
        <v>1.4</v>
      </c>
      <c r="HZ40" s="73">
        <f t="shared" si="123"/>
        <v>90</v>
      </c>
      <c r="IA40" s="72">
        <f t="shared" si="124"/>
        <v>1.96</v>
      </c>
      <c r="IB40" s="4" t="str">
        <f t="shared" si="13"/>
        <v>Trung b×nh yÕu</v>
      </c>
      <c r="IC40" s="540">
        <f t="shared" si="125"/>
        <v>1.95</v>
      </c>
      <c r="IE40" s="5"/>
      <c r="IJ40" s="3">
        <v>7</v>
      </c>
      <c r="IK40" s="3">
        <v>4</v>
      </c>
      <c r="IM40" s="3">
        <v>7</v>
      </c>
      <c r="IN40" s="3">
        <v>4</v>
      </c>
      <c r="IQ40" s="3">
        <v>4</v>
      </c>
      <c r="IR40" s="3">
        <v>4</v>
      </c>
      <c r="IS40" s="3">
        <v>4</v>
      </c>
    </row>
    <row r="41" spans="1:253" ht="24" customHeight="1" x14ac:dyDescent="0.25">
      <c r="A41" s="6">
        <v>35</v>
      </c>
      <c r="B41" s="295" t="s">
        <v>77</v>
      </c>
      <c r="C41" s="59" t="s">
        <v>18</v>
      </c>
      <c r="D41" s="16">
        <v>36089</v>
      </c>
      <c r="E41" s="23">
        <v>7</v>
      </c>
      <c r="F41" s="194">
        <v>8</v>
      </c>
      <c r="G41" s="25">
        <v>8</v>
      </c>
      <c r="H41" s="7">
        <f t="shared" si="0"/>
        <v>7.8</v>
      </c>
      <c r="I41" s="23">
        <v>6.5</v>
      </c>
      <c r="J41" s="194">
        <v>8</v>
      </c>
      <c r="K41" s="25">
        <v>8</v>
      </c>
      <c r="L41" s="7">
        <f t="shared" si="1"/>
        <v>7.7</v>
      </c>
      <c r="M41" s="23">
        <v>7</v>
      </c>
      <c r="N41" s="194">
        <v>8</v>
      </c>
      <c r="O41" s="25">
        <v>5</v>
      </c>
      <c r="P41" s="7">
        <f t="shared" si="2"/>
        <v>5.7</v>
      </c>
      <c r="Q41" s="23">
        <v>6.5</v>
      </c>
      <c r="R41" s="194">
        <v>8</v>
      </c>
      <c r="S41" s="25">
        <v>7</v>
      </c>
      <c r="T41" s="7">
        <f t="shared" si="3"/>
        <v>7</v>
      </c>
      <c r="U41" s="23">
        <v>6.3</v>
      </c>
      <c r="V41" s="194">
        <v>8</v>
      </c>
      <c r="W41" s="25">
        <v>6</v>
      </c>
      <c r="X41" s="7">
        <f t="shared" si="14"/>
        <v>6.3</v>
      </c>
      <c r="Y41" s="23">
        <v>6.7</v>
      </c>
      <c r="Z41" s="194">
        <v>10</v>
      </c>
      <c r="AA41" s="25">
        <v>5</v>
      </c>
      <c r="AB41" s="7">
        <f t="shared" si="15"/>
        <v>5.8</v>
      </c>
      <c r="AC41" s="23">
        <v>7</v>
      </c>
      <c r="AD41" s="194">
        <v>7</v>
      </c>
      <c r="AE41" s="25">
        <v>7</v>
      </c>
      <c r="AF41" s="7">
        <f t="shared" si="16"/>
        <v>7</v>
      </c>
      <c r="AG41" s="23">
        <v>7</v>
      </c>
      <c r="AH41" s="194">
        <v>8</v>
      </c>
      <c r="AI41" s="25">
        <f t="shared" si="17"/>
        <v>5.5</v>
      </c>
      <c r="AJ41" s="7">
        <f t="shared" si="18"/>
        <v>6.1</v>
      </c>
      <c r="AK41" s="23">
        <v>6.3</v>
      </c>
      <c r="AL41" s="194">
        <v>9</v>
      </c>
      <c r="AM41" s="25">
        <v>6</v>
      </c>
      <c r="AN41" s="7">
        <f t="shared" si="19"/>
        <v>6.4</v>
      </c>
      <c r="AO41" s="23">
        <v>6.3</v>
      </c>
      <c r="AP41" s="194">
        <v>7</v>
      </c>
      <c r="AQ41" s="25">
        <v>5</v>
      </c>
      <c r="AR41" s="7">
        <f t="shared" si="20"/>
        <v>5.5</v>
      </c>
      <c r="AS41" s="23">
        <v>7.1</v>
      </c>
      <c r="AT41" s="194">
        <v>7</v>
      </c>
      <c r="AU41" s="25">
        <v>6</v>
      </c>
      <c r="AV41" s="7">
        <f t="shared" si="21"/>
        <v>6.3</v>
      </c>
      <c r="AW41" s="23">
        <v>6.7</v>
      </c>
      <c r="AX41" s="194">
        <v>7</v>
      </c>
      <c r="AY41" s="25">
        <v>7</v>
      </c>
      <c r="AZ41" s="7">
        <f t="shared" si="22"/>
        <v>6.9</v>
      </c>
      <c r="BA41" s="23">
        <v>7.5</v>
      </c>
      <c r="BB41" s="194">
        <v>8</v>
      </c>
      <c r="BC41" s="25">
        <v>6</v>
      </c>
      <c r="BD41" s="7">
        <f t="shared" si="23"/>
        <v>6.5</v>
      </c>
      <c r="BE41" s="23">
        <v>6.5</v>
      </c>
      <c r="BF41" s="194">
        <v>7</v>
      </c>
      <c r="BG41" s="25">
        <v>5</v>
      </c>
      <c r="BH41" s="7">
        <f t="shared" si="24"/>
        <v>5.5</v>
      </c>
      <c r="BI41" s="23">
        <v>7</v>
      </c>
      <c r="BJ41" s="194">
        <v>8</v>
      </c>
      <c r="BK41" s="101">
        <v>5.5</v>
      </c>
      <c r="BL41" s="7">
        <f t="shared" si="25"/>
        <v>6.1</v>
      </c>
      <c r="BM41" s="23">
        <v>6.5</v>
      </c>
      <c r="BN41" s="194">
        <v>7</v>
      </c>
      <c r="BO41" s="25">
        <f t="shared" si="26"/>
        <v>5.8</v>
      </c>
      <c r="BP41" s="7">
        <f t="shared" si="27"/>
        <v>6.1</v>
      </c>
      <c r="BQ41" s="23">
        <v>6</v>
      </c>
      <c r="BR41" s="194">
        <v>8</v>
      </c>
      <c r="BS41" s="25">
        <v>7</v>
      </c>
      <c r="BT41" s="7">
        <f t="shared" si="28"/>
        <v>6.9</v>
      </c>
      <c r="BU41" s="23">
        <v>5.3</v>
      </c>
      <c r="BV41" s="194">
        <v>6</v>
      </c>
      <c r="BW41" s="25">
        <v>5.5</v>
      </c>
      <c r="BX41" s="7">
        <f t="shared" si="29"/>
        <v>5.5</v>
      </c>
      <c r="BY41" s="23">
        <v>5</v>
      </c>
      <c r="BZ41" s="194">
        <v>8</v>
      </c>
      <c r="CA41" s="74">
        <v>5</v>
      </c>
      <c r="CB41" s="7">
        <f t="shared" si="30"/>
        <v>5.3</v>
      </c>
      <c r="CC41" s="23">
        <v>6.5</v>
      </c>
      <c r="CD41" s="194">
        <v>8</v>
      </c>
      <c r="CE41" s="25">
        <v>9</v>
      </c>
      <c r="CF41" s="7">
        <f t="shared" si="31"/>
        <v>8.4</v>
      </c>
      <c r="CG41" s="23">
        <v>5.8</v>
      </c>
      <c r="CH41" s="194">
        <v>7</v>
      </c>
      <c r="CI41" s="25">
        <v>5.5</v>
      </c>
      <c r="CJ41" s="7">
        <f t="shared" si="32"/>
        <v>5.7</v>
      </c>
      <c r="CK41" s="23">
        <v>8</v>
      </c>
      <c r="CL41" s="194">
        <v>8</v>
      </c>
      <c r="CM41" s="25">
        <v>6</v>
      </c>
      <c r="CN41" s="7">
        <f t="shared" si="33"/>
        <v>6.6</v>
      </c>
      <c r="CO41" s="23">
        <v>5.7</v>
      </c>
      <c r="CP41" s="194">
        <v>7</v>
      </c>
      <c r="CQ41" s="25">
        <v>8.5</v>
      </c>
      <c r="CR41" s="7">
        <f t="shared" si="34"/>
        <v>7.8</v>
      </c>
      <c r="CS41" s="23">
        <v>6</v>
      </c>
      <c r="CT41" s="194">
        <v>7</v>
      </c>
      <c r="CU41" s="25">
        <v>7.5</v>
      </c>
      <c r="CV41" s="7">
        <f t="shared" si="35"/>
        <v>7.2</v>
      </c>
      <c r="CW41" s="23">
        <v>5.3</v>
      </c>
      <c r="CX41" s="194">
        <v>10</v>
      </c>
      <c r="CY41" s="25">
        <v>5</v>
      </c>
      <c r="CZ41" s="7">
        <f t="shared" si="36"/>
        <v>5.6</v>
      </c>
      <c r="DA41" s="23">
        <v>7.7</v>
      </c>
      <c r="DB41" s="194">
        <v>8</v>
      </c>
      <c r="DC41" s="25">
        <v>9</v>
      </c>
      <c r="DD41" s="7">
        <f t="shared" si="37"/>
        <v>8.6</v>
      </c>
      <c r="DE41" s="23">
        <v>7</v>
      </c>
      <c r="DF41" s="194">
        <v>9</v>
      </c>
      <c r="DG41" s="25">
        <v>5</v>
      </c>
      <c r="DH41" s="7">
        <f t="shared" si="38"/>
        <v>5.8</v>
      </c>
      <c r="DI41" s="23">
        <v>6.5</v>
      </c>
      <c r="DJ41" s="194">
        <v>8</v>
      </c>
      <c r="DK41" s="25">
        <f t="shared" si="39"/>
        <v>6.1</v>
      </c>
      <c r="DL41" s="7">
        <f t="shared" si="40"/>
        <v>6.4</v>
      </c>
      <c r="DM41" s="23">
        <v>7</v>
      </c>
      <c r="DN41" s="194">
        <v>8</v>
      </c>
      <c r="DO41" s="25">
        <v>7</v>
      </c>
      <c r="DP41" s="7">
        <f t="shared" si="41"/>
        <v>7.1</v>
      </c>
      <c r="DQ41" s="23">
        <v>6.7</v>
      </c>
      <c r="DR41" s="194">
        <v>7</v>
      </c>
      <c r="DS41" s="25">
        <v>5.5</v>
      </c>
      <c r="DT41" s="7">
        <f t="shared" si="42"/>
        <v>5.9</v>
      </c>
      <c r="DU41" s="23">
        <v>6.8</v>
      </c>
      <c r="DV41" s="194">
        <v>7</v>
      </c>
      <c r="DW41" s="25">
        <v>7</v>
      </c>
      <c r="DX41" s="7">
        <f t="shared" si="43"/>
        <v>7</v>
      </c>
      <c r="DY41" s="23">
        <v>7.5</v>
      </c>
      <c r="DZ41" s="194">
        <v>8</v>
      </c>
      <c r="EA41" s="265">
        <v>7</v>
      </c>
      <c r="EB41" s="7">
        <f t="shared" si="44"/>
        <v>7.2</v>
      </c>
      <c r="EC41" s="23">
        <v>8</v>
      </c>
      <c r="ED41" s="194">
        <v>9</v>
      </c>
      <c r="EE41" s="25">
        <v>6</v>
      </c>
      <c r="EF41" s="7">
        <f t="shared" si="45"/>
        <v>6.7</v>
      </c>
      <c r="EG41" s="23">
        <v>7</v>
      </c>
      <c r="EH41" s="194">
        <v>8</v>
      </c>
      <c r="EI41" s="25">
        <v>6</v>
      </c>
      <c r="EJ41" s="7">
        <f t="shared" si="46"/>
        <v>6.4</v>
      </c>
      <c r="EK41" s="23">
        <v>7.5</v>
      </c>
      <c r="EL41" s="194">
        <v>9</v>
      </c>
      <c r="EM41" s="25">
        <v>7</v>
      </c>
      <c r="EN41" s="7">
        <f t="shared" si="47"/>
        <v>7.3</v>
      </c>
      <c r="EO41" s="23">
        <v>7.5</v>
      </c>
      <c r="EP41" s="194">
        <v>8</v>
      </c>
      <c r="EQ41" s="25">
        <v>8.5</v>
      </c>
      <c r="ER41" s="120">
        <f t="shared" si="48"/>
        <v>8.3000000000000007</v>
      </c>
      <c r="ES41" s="120">
        <v>7</v>
      </c>
      <c r="ET41" s="7"/>
      <c r="EU41" s="8">
        <f t="shared" si="133"/>
        <v>6.25</v>
      </c>
      <c r="EV41" s="126" t="str">
        <f t="shared" si="49"/>
        <v>B</v>
      </c>
      <c r="EW41" s="10">
        <f t="shared" si="129"/>
        <v>3</v>
      </c>
      <c r="EX41" s="126" t="str">
        <f t="shared" si="50"/>
        <v>B</v>
      </c>
      <c r="EY41" s="10">
        <f t="shared" si="130"/>
        <v>3</v>
      </c>
      <c r="EZ41" s="126" t="str">
        <f t="shared" si="51"/>
        <v>C</v>
      </c>
      <c r="FA41" s="10">
        <f t="shared" si="131"/>
        <v>2</v>
      </c>
      <c r="FB41" s="126" t="str">
        <f t="shared" si="52"/>
        <v>B</v>
      </c>
      <c r="FC41" s="10">
        <f t="shared" si="132"/>
        <v>3</v>
      </c>
      <c r="FD41" s="218" t="str">
        <f t="shared" si="53"/>
        <v>C</v>
      </c>
      <c r="FE41" s="217">
        <f t="shared" si="54"/>
        <v>2</v>
      </c>
      <c r="FF41" s="218" t="str">
        <f t="shared" si="55"/>
        <v>C</v>
      </c>
      <c r="FG41" s="217">
        <f t="shared" si="56"/>
        <v>2</v>
      </c>
      <c r="FH41" s="218" t="str">
        <f t="shared" si="57"/>
        <v>B</v>
      </c>
      <c r="FI41" s="217">
        <f t="shared" si="58"/>
        <v>3</v>
      </c>
      <c r="FJ41" s="218" t="str">
        <f t="shared" si="59"/>
        <v>C</v>
      </c>
      <c r="FK41" s="217">
        <f t="shared" si="60"/>
        <v>2</v>
      </c>
      <c r="FL41" s="218" t="str">
        <f t="shared" si="61"/>
        <v>C</v>
      </c>
      <c r="FM41" s="217">
        <f t="shared" si="62"/>
        <v>2</v>
      </c>
      <c r="FN41" s="218" t="str">
        <f t="shared" si="63"/>
        <v>C</v>
      </c>
      <c r="FO41" s="217">
        <f t="shared" si="64"/>
        <v>2</v>
      </c>
      <c r="FP41" s="218" t="str">
        <f t="shared" si="65"/>
        <v>C</v>
      </c>
      <c r="FQ41" s="217">
        <f t="shared" si="66"/>
        <v>2</v>
      </c>
      <c r="FR41" s="218" t="str">
        <f t="shared" si="67"/>
        <v>C</v>
      </c>
      <c r="FS41" s="217">
        <f t="shared" si="68"/>
        <v>2</v>
      </c>
      <c r="FT41" s="126" t="str">
        <f t="shared" si="69"/>
        <v>C</v>
      </c>
      <c r="FU41" s="10">
        <f t="shared" si="70"/>
        <v>2</v>
      </c>
      <c r="FV41" s="126" t="str">
        <f t="shared" si="71"/>
        <v>C</v>
      </c>
      <c r="FW41" s="10">
        <f t="shared" si="72"/>
        <v>2</v>
      </c>
      <c r="FX41" s="126" t="str">
        <f t="shared" si="73"/>
        <v>C</v>
      </c>
      <c r="FY41" s="10">
        <f t="shared" si="74"/>
        <v>2</v>
      </c>
      <c r="FZ41" s="126" t="str">
        <f t="shared" si="75"/>
        <v>C</v>
      </c>
      <c r="GA41" s="10">
        <f t="shared" si="76"/>
        <v>2</v>
      </c>
      <c r="GB41" s="126" t="str">
        <f t="shared" si="77"/>
        <v>C</v>
      </c>
      <c r="GC41" s="10">
        <f t="shared" si="78"/>
        <v>2</v>
      </c>
      <c r="GD41" s="126" t="str">
        <f t="shared" si="79"/>
        <v>C</v>
      </c>
      <c r="GE41" s="10">
        <f t="shared" si="80"/>
        <v>2</v>
      </c>
      <c r="GF41" s="126" t="str">
        <f t="shared" si="81"/>
        <v>D</v>
      </c>
      <c r="GG41" s="10">
        <f t="shared" si="82"/>
        <v>1</v>
      </c>
      <c r="GH41" s="218" t="str">
        <f t="shared" si="83"/>
        <v>B</v>
      </c>
      <c r="GI41" s="217">
        <f t="shared" si="84"/>
        <v>3</v>
      </c>
      <c r="GJ41" s="218" t="str">
        <f t="shared" si="85"/>
        <v>C</v>
      </c>
      <c r="GK41" s="217">
        <f t="shared" si="86"/>
        <v>2</v>
      </c>
      <c r="GL41" s="218" t="str">
        <f t="shared" si="87"/>
        <v>C</v>
      </c>
      <c r="GM41" s="217">
        <f t="shared" si="88"/>
        <v>2</v>
      </c>
      <c r="GN41" s="218" t="str">
        <f t="shared" si="89"/>
        <v>B</v>
      </c>
      <c r="GO41" s="217">
        <f t="shared" si="90"/>
        <v>3</v>
      </c>
      <c r="GP41" s="218" t="str">
        <f t="shared" si="91"/>
        <v>B</v>
      </c>
      <c r="GQ41" s="217">
        <f t="shared" si="92"/>
        <v>3</v>
      </c>
      <c r="GR41" s="218" t="str">
        <f t="shared" si="93"/>
        <v>C</v>
      </c>
      <c r="GS41" s="217">
        <f t="shared" si="94"/>
        <v>2</v>
      </c>
      <c r="GT41" s="218" t="str">
        <f t="shared" si="95"/>
        <v>A</v>
      </c>
      <c r="GU41" s="217">
        <f t="shared" si="96"/>
        <v>4</v>
      </c>
      <c r="GV41" s="218" t="str">
        <f t="shared" si="97"/>
        <v>C</v>
      </c>
      <c r="GW41" s="217">
        <f t="shared" si="98"/>
        <v>2</v>
      </c>
      <c r="GX41" s="218" t="str">
        <f t="shared" si="99"/>
        <v>C</v>
      </c>
      <c r="GY41" s="217">
        <f t="shared" si="100"/>
        <v>2</v>
      </c>
      <c r="GZ41" s="126" t="str">
        <f t="shared" si="101"/>
        <v>B</v>
      </c>
      <c r="HA41" s="10">
        <f t="shared" si="102"/>
        <v>3</v>
      </c>
      <c r="HB41" s="126" t="str">
        <f t="shared" si="103"/>
        <v>C</v>
      </c>
      <c r="HC41" s="10">
        <f t="shared" si="104"/>
        <v>2</v>
      </c>
      <c r="HD41" s="126" t="str">
        <f t="shared" si="105"/>
        <v>B</v>
      </c>
      <c r="HE41" s="10">
        <f t="shared" si="106"/>
        <v>3</v>
      </c>
      <c r="HF41" s="126" t="str">
        <f t="shared" si="107"/>
        <v>B</v>
      </c>
      <c r="HG41" s="10">
        <f t="shared" si="108"/>
        <v>3</v>
      </c>
      <c r="HH41" s="126" t="str">
        <f t="shared" si="109"/>
        <v>C</v>
      </c>
      <c r="HI41" s="10">
        <f t="shared" si="110"/>
        <v>2</v>
      </c>
      <c r="HJ41" s="126" t="str">
        <f t="shared" si="111"/>
        <v>C</v>
      </c>
      <c r="HK41" s="10">
        <f t="shared" si="112"/>
        <v>2</v>
      </c>
      <c r="HL41" s="126" t="str">
        <f t="shared" si="113"/>
        <v>B</v>
      </c>
      <c r="HM41" s="10">
        <f t="shared" si="114"/>
        <v>3</v>
      </c>
      <c r="HN41" s="126" t="str">
        <f t="shared" si="115"/>
        <v>B</v>
      </c>
      <c r="HO41" s="10">
        <f t="shared" si="116"/>
        <v>3</v>
      </c>
      <c r="HP41" s="126" t="str">
        <f t="shared" si="117"/>
        <v>B</v>
      </c>
      <c r="HQ41" s="10">
        <f t="shared" si="118"/>
        <v>3</v>
      </c>
      <c r="HR41" s="126" t="str">
        <f t="shared" si="119"/>
        <v>X</v>
      </c>
      <c r="HS41" s="10">
        <f t="shared" si="120"/>
        <v>0</v>
      </c>
      <c r="HT41" s="72">
        <f t="shared" si="134"/>
        <v>2.75</v>
      </c>
      <c r="HU41" s="72">
        <f t="shared" si="135"/>
        <v>2.15</v>
      </c>
      <c r="HV41" s="72">
        <f t="shared" si="136"/>
        <v>1.89</v>
      </c>
      <c r="HW41" s="72">
        <f t="shared" si="137"/>
        <v>2.5</v>
      </c>
      <c r="HX41" s="72">
        <f t="shared" si="121"/>
        <v>2.4700000000000002</v>
      </c>
      <c r="HY41" s="72">
        <f t="shared" si="122"/>
        <v>3</v>
      </c>
      <c r="HZ41" s="73">
        <f t="shared" si="123"/>
        <v>90</v>
      </c>
      <c r="IA41" s="72">
        <f t="shared" si="124"/>
        <v>2.34</v>
      </c>
      <c r="IB41" s="4" t="str">
        <f t="shared" si="13"/>
        <v>Trung b×nh</v>
      </c>
      <c r="IC41" s="540">
        <f t="shared" si="125"/>
        <v>2.35</v>
      </c>
      <c r="IE41" s="5"/>
      <c r="IJ41" s="3">
        <v>7</v>
      </c>
      <c r="IK41" s="3">
        <v>4</v>
      </c>
      <c r="IM41" s="3">
        <v>7.5</v>
      </c>
      <c r="IN41" s="3">
        <v>4</v>
      </c>
      <c r="IQ41" s="3">
        <v>7.5</v>
      </c>
      <c r="IR41" s="3">
        <v>3</v>
      </c>
      <c r="IS41" s="3">
        <v>5</v>
      </c>
    </row>
    <row r="42" spans="1:253" ht="24" customHeight="1" x14ac:dyDescent="0.25">
      <c r="A42" s="12">
        <v>36</v>
      </c>
      <c r="B42" s="30" t="s">
        <v>78</v>
      </c>
      <c r="C42" s="61" t="s">
        <v>18</v>
      </c>
      <c r="D42" s="18">
        <v>36159</v>
      </c>
      <c r="E42" s="23">
        <v>6.5</v>
      </c>
      <c r="F42" s="194">
        <v>7</v>
      </c>
      <c r="G42" s="25">
        <v>6</v>
      </c>
      <c r="H42" s="7">
        <f t="shared" si="0"/>
        <v>6.2</v>
      </c>
      <c r="I42" s="523">
        <v>6</v>
      </c>
      <c r="J42" s="524">
        <v>8</v>
      </c>
      <c r="K42" s="445">
        <v>8.5</v>
      </c>
      <c r="L42" s="7">
        <f t="shared" si="1"/>
        <v>8</v>
      </c>
      <c r="M42" s="23">
        <v>6.5</v>
      </c>
      <c r="N42" s="194">
        <v>8</v>
      </c>
      <c r="O42" s="74">
        <v>6</v>
      </c>
      <c r="P42" s="7">
        <f t="shared" si="2"/>
        <v>6.3</v>
      </c>
      <c r="Q42" s="23">
        <v>6.5</v>
      </c>
      <c r="R42" s="194">
        <v>8</v>
      </c>
      <c r="S42" s="25">
        <v>5</v>
      </c>
      <c r="T42" s="7">
        <f t="shared" si="3"/>
        <v>5.6</v>
      </c>
      <c r="U42" s="23">
        <v>6.3</v>
      </c>
      <c r="V42" s="194">
        <v>7</v>
      </c>
      <c r="W42" s="25">
        <v>6</v>
      </c>
      <c r="X42" s="7">
        <f t="shared" si="14"/>
        <v>6.2</v>
      </c>
      <c r="Y42" s="23">
        <v>5.7</v>
      </c>
      <c r="Z42" s="194">
        <v>6</v>
      </c>
      <c r="AA42" s="25">
        <v>7</v>
      </c>
      <c r="AB42" s="7">
        <f t="shared" si="15"/>
        <v>6.6</v>
      </c>
      <c r="AC42" s="23">
        <v>6</v>
      </c>
      <c r="AD42" s="194">
        <v>6</v>
      </c>
      <c r="AE42" s="74">
        <v>5</v>
      </c>
      <c r="AF42" s="7">
        <f t="shared" si="16"/>
        <v>5.3</v>
      </c>
      <c r="AG42" s="23">
        <v>7.5</v>
      </c>
      <c r="AH42" s="194">
        <v>8</v>
      </c>
      <c r="AI42" s="25">
        <f t="shared" si="17"/>
        <v>6.5</v>
      </c>
      <c r="AJ42" s="7">
        <f t="shared" si="18"/>
        <v>6.9</v>
      </c>
      <c r="AK42" s="23">
        <v>7.7</v>
      </c>
      <c r="AL42" s="194">
        <v>8</v>
      </c>
      <c r="AM42" s="25">
        <v>5.5</v>
      </c>
      <c r="AN42" s="7">
        <f t="shared" si="19"/>
        <v>6.2</v>
      </c>
      <c r="AO42" s="23">
        <v>6.5</v>
      </c>
      <c r="AP42" s="194">
        <v>7</v>
      </c>
      <c r="AQ42" s="101">
        <v>4.5</v>
      </c>
      <c r="AR42" s="7">
        <f t="shared" si="20"/>
        <v>5.2</v>
      </c>
      <c r="AS42" s="106">
        <v>7.6</v>
      </c>
      <c r="AT42" s="274">
        <v>8</v>
      </c>
      <c r="AU42" s="101">
        <v>8.5</v>
      </c>
      <c r="AV42" s="7">
        <f t="shared" si="21"/>
        <v>8.3000000000000007</v>
      </c>
      <c r="AW42" s="23">
        <v>7</v>
      </c>
      <c r="AX42" s="194">
        <v>7</v>
      </c>
      <c r="AY42" s="25">
        <v>8</v>
      </c>
      <c r="AZ42" s="7">
        <f t="shared" si="22"/>
        <v>7.7</v>
      </c>
      <c r="BA42" s="23">
        <v>6</v>
      </c>
      <c r="BB42" s="194">
        <v>7</v>
      </c>
      <c r="BC42" s="25">
        <v>7</v>
      </c>
      <c r="BD42" s="7">
        <f t="shared" si="23"/>
        <v>6.8</v>
      </c>
      <c r="BE42" s="23">
        <v>5</v>
      </c>
      <c r="BF42" s="194">
        <v>6</v>
      </c>
      <c r="BG42" s="25">
        <v>6.5</v>
      </c>
      <c r="BH42" s="7">
        <f t="shared" si="24"/>
        <v>6.2</v>
      </c>
      <c r="BI42" s="23">
        <v>6.7</v>
      </c>
      <c r="BJ42" s="194">
        <v>8</v>
      </c>
      <c r="BK42" s="74">
        <v>5.5</v>
      </c>
      <c r="BL42" s="7">
        <f t="shared" si="25"/>
        <v>6</v>
      </c>
      <c r="BM42" s="23">
        <v>6.5</v>
      </c>
      <c r="BN42" s="194">
        <v>7</v>
      </c>
      <c r="BO42" s="25">
        <f t="shared" si="26"/>
        <v>6</v>
      </c>
      <c r="BP42" s="7">
        <f t="shared" si="27"/>
        <v>6.2</v>
      </c>
      <c r="BQ42" s="23">
        <v>6</v>
      </c>
      <c r="BR42" s="194">
        <v>7</v>
      </c>
      <c r="BS42" s="25">
        <v>5.5</v>
      </c>
      <c r="BT42" s="7">
        <f t="shared" si="28"/>
        <v>5.8</v>
      </c>
      <c r="BU42" s="23">
        <v>5.3</v>
      </c>
      <c r="BV42" s="194">
        <v>5</v>
      </c>
      <c r="BW42" s="101">
        <v>6</v>
      </c>
      <c r="BX42" s="7">
        <f t="shared" si="29"/>
        <v>5.8</v>
      </c>
      <c r="BY42" s="23">
        <v>6</v>
      </c>
      <c r="BZ42" s="194">
        <v>8</v>
      </c>
      <c r="CA42" s="25">
        <v>5</v>
      </c>
      <c r="CB42" s="7">
        <f t="shared" si="30"/>
        <v>5.5</v>
      </c>
      <c r="CC42" s="23">
        <v>8</v>
      </c>
      <c r="CD42" s="194">
        <v>8</v>
      </c>
      <c r="CE42" s="25">
        <v>6</v>
      </c>
      <c r="CF42" s="7">
        <f t="shared" si="31"/>
        <v>6.6</v>
      </c>
      <c r="CG42" s="23">
        <v>5.8</v>
      </c>
      <c r="CH42" s="194">
        <v>7</v>
      </c>
      <c r="CI42" s="25">
        <v>5.5</v>
      </c>
      <c r="CJ42" s="7">
        <f t="shared" si="32"/>
        <v>5.7</v>
      </c>
      <c r="CK42" s="23">
        <v>7</v>
      </c>
      <c r="CL42" s="194">
        <v>8</v>
      </c>
      <c r="CM42" s="25">
        <v>7</v>
      </c>
      <c r="CN42" s="7">
        <f t="shared" si="33"/>
        <v>7.1</v>
      </c>
      <c r="CO42" s="23">
        <v>6</v>
      </c>
      <c r="CP42" s="194">
        <v>7</v>
      </c>
      <c r="CQ42" s="25">
        <v>7</v>
      </c>
      <c r="CR42" s="7">
        <f t="shared" si="34"/>
        <v>6.8</v>
      </c>
      <c r="CS42" s="23">
        <v>6</v>
      </c>
      <c r="CT42" s="194">
        <v>6</v>
      </c>
      <c r="CU42" s="265">
        <v>5</v>
      </c>
      <c r="CV42" s="7">
        <f t="shared" si="35"/>
        <v>5.3</v>
      </c>
      <c r="CW42" s="23">
        <v>6</v>
      </c>
      <c r="CX42" s="194">
        <v>10</v>
      </c>
      <c r="CY42" s="25">
        <v>6</v>
      </c>
      <c r="CZ42" s="7">
        <f t="shared" si="36"/>
        <v>6.4</v>
      </c>
      <c r="DA42" s="23">
        <v>4.7</v>
      </c>
      <c r="DB42" s="194">
        <v>5</v>
      </c>
      <c r="DC42" s="265">
        <v>6</v>
      </c>
      <c r="DD42" s="7">
        <f t="shared" si="37"/>
        <v>5.6</v>
      </c>
      <c r="DE42" s="523">
        <v>6.5</v>
      </c>
      <c r="DF42" s="524">
        <v>8</v>
      </c>
      <c r="DG42" s="530">
        <v>8</v>
      </c>
      <c r="DH42" s="7">
        <f t="shared" si="38"/>
        <v>7.7</v>
      </c>
      <c r="DI42" s="23">
        <v>6</v>
      </c>
      <c r="DJ42" s="194">
        <v>8</v>
      </c>
      <c r="DK42" s="25">
        <f t="shared" si="39"/>
        <v>6.5</v>
      </c>
      <c r="DL42" s="7">
        <f t="shared" si="40"/>
        <v>6.6</v>
      </c>
      <c r="DM42" s="23">
        <v>7</v>
      </c>
      <c r="DN42" s="194">
        <v>7</v>
      </c>
      <c r="DO42" s="25">
        <v>6</v>
      </c>
      <c r="DP42" s="7">
        <f t="shared" si="41"/>
        <v>6.3</v>
      </c>
      <c r="DQ42" s="23">
        <v>6.7</v>
      </c>
      <c r="DR42" s="194">
        <v>7</v>
      </c>
      <c r="DS42" s="25">
        <v>6</v>
      </c>
      <c r="DT42" s="7">
        <f t="shared" si="42"/>
        <v>6.2</v>
      </c>
      <c r="DU42" s="23">
        <v>7.7</v>
      </c>
      <c r="DV42" s="194">
        <v>8</v>
      </c>
      <c r="DW42" s="265">
        <v>6.5</v>
      </c>
      <c r="DX42" s="7">
        <f t="shared" si="43"/>
        <v>6.9</v>
      </c>
      <c r="DY42" s="23">
        <v>7</v>
      </c>
      <c r="DZ42" s="194">
        <v>8</v>
      </c>
      <c r="EA42" s="265">
        <v>5</v>
      </c>
      <c r="EB42" s="7">
        <f t="shared" si="44"/>
        <v>5.7</v>
      </c>
      <c r="EC42" s="23">
        <v>6.3</v>
      </c>
      <c r="ED42" s="194">
        <v>7</v>
      </c>
      <c r="EE42" s="25">
        <v>5</v>
      </c>
      <c r="EF42" s="7">
        <f t="shared" si="45"/>
        <v>5.5</v>
      </c>
      <c r="EG42" s="23">
        <v>6.7</v>
      </c>
      <c r="EH42" s="194">
        <v>8</v>
      </c>
      <c r="EI42" s="265">
        <v>6</v>
      </c>
      <c r="EJ42" s="7">
        <f t="shared" si="46"/>
        <v>6.3</v>
      </c>
      <c r="EK42" s="23">
        <v>7.5</v>
      </c>
      <c r="EL42" s="194">
        <v>8</v>
      </c>
      <c r="EM42" s="25">
        <v>8</v>
      </c>
      <c r="EN42" s="7">
        <f t="shared" si="47"/>
        <v>7.9</v>
      </c>
      <c r="EO42" s="23">
        <v>7.3</v>
      </c>
      <c r="EP42" s="194">
        <v>7</v>
      </c>
      <c r="EQ42" s="25">
        <v>7.5</v>
      </c>
      <c r="ER42" s="120">
        <f t="shared" si="48"/>
        <v>7.4</v>
      </c>
      <c r="ES42" s="120">
        <v>7</v>
      </c>
      <c r="ET42" s="7"/>
      <c r="EU42" s="8">
        <f t="shared" si="133"/>
        <v>6.08</v>
      </c>
      <c r="EV42" s="126" t="str">
        <f t="shared" si="49"/>
        <v>C</v>
      </c>
      <c r="EW42" s="10">
        <f t="shared" si="129"/>
        <v>2</v>
      </c>
      <c r="EX42" s="126" t="str">
        <f t="shared" si="50"/>
        <v>B</v>
      </c>
      <c r="EY42" s="10">
        <f t="shared" si="130"/>
        <v>3</v>
      </c>
      <c r="EZ42" s="126" t="str">
        <f t="shared" si="51"/>
        <v>C</v>
      </c>
      <c r="FA42" s="10">
        <f t="shared" si="131"/>
        <v>2</v>
      </c>
      <c r="FB42" s="126" t="str">
        <f t="shared" si="52"/>
        <v>C</v>
      </c>
      <c r="FC42" s="10">
        <f t="shared" si="132"/>
        <v>2</v>
      </c>
      <c r="FD42" s="218" t="str">
        <f t="shared" si="53"/>
        <v>C</v>
      </c>
      <c r="FE42" s="217">
        <f t="shared" si="54"/>
        <v>2</v>
      </c>
      <c r="FF42" s="218" t="str">
        <f t="shared" si="55"/>
        <v>C</v>
      </c>
      <c r="FG42" s="217">
        <f t="shared" si="56"/>
        <v>2</v>
      </c>
      <c r="FH42" s="218" t="str">
        <f t="shared" si="57"/>
        <v>D</v>
      </c>
      <c r="FI42" s="217">
        <f t="shared" si="58"/>
        <v>1</v>
      </c>
      <c r="FJ42" s="218" t="str">
        <f t="shared" si="59"/>
        <v>C</v>
      </c>
      <c r="FK42" s="217">
        <f t="shared" si="60"/>
        <v>2</v>
      </c>
      <c r="FL42" s="218" t="str">
        <f t="shared" si="61"/>
        <v>C</v>
      </c>
      <c r="FM42" s="217">
        <f t="shared" si="62"/>
        <v>2</v>
      </c>
      <c r="FN42" s="218" t="str">
        <f t="shared" si="63"/>
        <v>D</v>
      </c>
      <c r="FO42" s="217">
        <f t="shared" si="64"/>
        <v>1</v>
      </c>
      <c r="FP42" s="218" t="str">
        <f t="shared" si="65"/>
        <v>B</v>
      </c>
      <c r="FQ42" s="217">
        <f t="shared" si="66"/>
        <v>3</v>
      </c>
      <c r="FR42" s="218" t="str">
        <f t="shared" si="67"/>
        <v>B</v>
      </c>
      <c r="FS42" s="217">
        <f t="shared" si="68"/>
        <v>3</v>
      </c>
      <c r="FT42" s="126" t="str">
        <f t="shared" si="69"/>
        <v>C</v>
      </c>
      <c r="FU42" s="10">
        <f t="shared" si="70"/>
        <v>2</v>
      </c>
      <c r="FV42" s="126" t="str">
        <f t="shared" si="71"/>
        <v>C</v>
      </c>
      <c r="FW42" s="10">
        <f t="shared" si="72"/>
        <v>2</v>
      </c>
      <c r="FX42" s="126" t="str">
        <f t="shared" si="73"/>
        <v>C</v>
      </c>
      <c r="FY42" s="10">
        <f t="shared" si="74"/>
        <v>2</v>
      </c>
      <c r="FZ42" s="126" t="str">
        <f t="shared" si="75"/>
        <v>C</v>
      </c>
      <c r="GA42" s="10">
        <f t="shared" si="76"/>
        <v>2</v>
      </c>
      <c r="GB42" s="126" t="str">
        <f t="shared" si="77"/>
        <v>C</v>
      </c>
      <c r="GC42" s="10">
        <f t="shared" si="78"/>
        <v>2</v>
      </c>
      <c r="GD42" s="126" t="str">
        <f t="shared" si="79"/>
        <v>C</v>
      </c>
      <c r="GE42" s="10">
        <f t="shared" si="80"/>
        <v>2</v>
      </c>
      <c r="GF42" s="126" t="str">
        <f t="shared" si="81"/>
        <v>C</v>
      </c>
      <c r="GG42" s="10">
        <f t="shared" si="82"/>
        <v>2</v>
      </c>
      <c r="GH42" s="218" t="str">
        <f t="shared" si="83"/>
        <v>C</v>
      </c>
      <c r="GI42" s="217">
        <f t="shared" si="84"/>
        <v>2</v>
      </c>
      <c r="GJ42" s="218" t="str">
        <f t="shared" si="85"/>
        <v>C</v>
      </c>
      <c r="GK42" s="217">
        <f t="shared" si="86"/>
        <v>2</v>
      </c>
      <c r="GL42" s="218" t="str">
        <f t="shared" si="87"/>
        <v>B</v>
      </c>
      <c r="GM42" s="217">
        <f t="shared" si="88"/>
        <v>3</v>
      </c>
      <c r="GN42" s="218" t="str">
        <f t="shared" si="89"/>
        <v>C</v>
      </c>
      <c r="GO42" s="217">
        <f t="shared" si="90"/>
        <v>2</v>
      </c>
      <c r="GP42" s="218" t="str">
        <f t="shared" si="91"/>
        <v>D</v>
      </c>
      <c r="GQ42" s="217">
        <f t="shared" si="92"/>
        <v>1</v>
      </c>
      <c r="GR42" s="218" t="str">
        <f t="shared" si="93"/>
        <v>C</v>
      </c>
      <c r="GS42" s="217">
        <f t="shared" si="94"/>
        <v>2</v>
      </c>
      <c r="GT42" s="218" t="str">
        <f t="shared" si="95"/>
        <v>C</v>
      </c>
      <c r="GU42" s="217">
        <f t="shared" si="96"/>
        <v>2</v>
      </c>
      <c r="GV42" s="218" t="str">
        <f t="shared" si="97"/>
        <v>B</v>
      </c>
      <c r="GW42" s="217">
        <f t="shared" si="98"/>
        <v>3</v>
      </c>
      <c r="GX42" s="218" t="str">
        <f t="shared" si="99"/>
        <v>C</v>
      </c>
      <c r="GY42" s="217">
        <f t="shared" si="100"/>
        <v>2</v>
      </c>
      <c r="GZ42" s="126" t="str">
        <f t="shared" si="101"/>
        <v>C</v>
      </c>
      <c r="HA42" s="10">
        <f t="shared" si="102"/>
        <v>2</v>
      </c>
      <c r="HB42" s="126" t="str">
        <f t="shared" si="103"/>
        <v>C</v>
      </c>
      <c r="HC42" s="10">
        <f t="shared" si="104"/>
        <v>2</v>
      </c>
      <c r="HD42" s="126" t="str">
        <f t="shared" si="105"/>
        <v>C</v>
      </c>
      <c r="HE42" s="10">
        <f t="shared" si="106"/>
        <v>2</v>
      </c>
      <c r="HF42" s="126" t="str">
        <f t="shared" si="107"/>
        <v>C</v>
      </c>
      <c r="HG42" s="10">
        <f t="shared" si="108"/>
        <v>2</v>
      </c>
      <c r="HH42" s="126" t="str">
        <f t="shared" si="109"/>
        <v>C</v>
      </c>
      <c r="HI42" s="10">
        <f t="shared" si="110"/>
        <v>2</v>
      </c>
      <c r="HJ42" s="126" t="str">
        <f t="shared" si="111"/>
        <v>C</v>
      </c>
      <c r="HK42" s="10">
        <f t="shared" si="112"/>
        <v>2</v>
      </c>
      <c r="HL42" s="126" t="str">
        <f t="shared" si="113"/>
        <v>B</v>
      </c>
      <c r="HM42" s="10">
        <f t="shared" si="114"/>
        <v>3</v>
      </c>
      <c r="HN42" s="126" t="str">
        <f t="shared" si="115"/>
        <v>B</v>
      </c>
      <c r="HO42" s="10">
        <f t="shared" si="116"/>
        <v>3</v>
      </c>
      <c r="HP42" s="126" t="str">
        <f t="shared" si="117"/>
        <v>B</v>
      </c>
      <c r="HQ42" s="10">
        <f t="shared" si="118"/>
        <v>3</v>
      </c>
      <c r="HR42" s="126" t="str">
        <f t="shared" si="119"/>
        <v>X</v>
      </c>
      <c r="HS42" s="10">
        <f t="shared" si="120"/>
        <v>0</v>
      </c>
      <c r="HT42" s="72">
        <f t="shared" si="134"/>
        <v>2.25</v>
      </c>
      <c r="HU42" s="72">
        <f t="shared" si="135"/>
        <v>1.95</v>
      </c>
      <c r="HV42" s="72">
        <f t="shared" si="136"/>
        <v>2</v>
      </c>
      <c r="HW42" s="72">
        <f t="shared" si="137"/>
        <v>2.04</v>
      </c>
      <c r="HX42" s="72">
        <f t="shared" si="121"/>
        <v>2</v>
      </c>
      <c r="HY42" s="72">
        <f t="shared" si="122"/>
        <v>3</v>
      </c>
      <c r="HZ42" s="73">
        <f t="shared" si="123"/>
        <v>90</v>
      </c>
      <c r="IA42" s="72">
        <f t="shared" si="124"/>
        <v>2.08</v>
      </c>
      <c r="IB42" s="4" t="str">
        <f t="shared" si="13"/>
        <v>Trung b×nh</v>
      </c>
      <c r="IC42" s="540">
        <f t="shared" si="125"/>
        <v>2.08</v>
      </c>
      <c r="IE42" s="5"/>
      <c r="IJ42" s="3">
        <v>6</v>
      </c>
      <c r="IK42" s="3">
        <v>7</v>
      </c>
      <c r="IM42" s="3">
        <v>6</v>
      </c>
      <c r="IN42" s="3">
        <v>6</v>
      </c>
      <c r="IQ42" s="3">
        <v>7</v>
      </c>
      <c r="IR42" s="3">
        <v>2</v>
      </c>
      <c r="IS42" s="3">
        <v>7</v>
      </c>
    </row>
    <row r="43" spans="1:253" ht="21.75" customHeight="1" x14ac:dyDescent="0.25">
      <c r="A43" s="6">
        <v>37</v>
      </c>
      <c r="B43" s="71" t="s">
        <v>79</v>
      </c>
      <c r="C43" s="59" t="s">
        <v>80</v>
      </c>
      <c r="D43" s="18">
        <v>35705</v>
      </c>
      <c r="E43" s="23">
        <v>8</v>
      </c>
      <c r="F43" s="194">
        <v>8</v>
      </c>
      <c r="G43" s="25">
        <v>8</v>
      </c>
      <c r="H43" s="7">
        <f t="shared" si="0"/>
        <v>8</v>
      </c>
      <c r="I43" s="23">
        <v>8</v>
      </c>
      <c r="J43" s="194">
        <v>8</v>
      </c>
      <c r="K43" s="25">
        <v>8</v>
      </c>
      <c r="L43" s="7">
        <f t="shared" si="1"/>
        <v>8</v>
      </c>
      <c r="M43" s="23">
        <v>8</v>
      </c>
      <c r="N43" s="194">
        <v>9</v>
      </c>
      <c r="O43" s="25">
        <v>5</v>
      </c>
      <c r="P43" s="7">
        <f t="shared" si="2"/>
        <v>6</v>
      </c>
      <c r="Q43" s="23">
        <v>7</v>
      </c>
      <c r="R43" s="194">
        <v>9</v>
      </c>
      <c r="S43" s="25">
        <v>7</v>
      </c>
      <c r="T43" s="7">
        <f t="shared" si="3"/>
        <v>7.2</v>
      </c>
      <c r="U43" s="23">
        <v>7</v>
      </c>
      <c r="V43" s="194">
        <v>9</v>
      </c>
      <c r="W43" s="25">
        <v>7</v>
      </c>
      <c r="X43" s="7">
        <f t="shared" si="14"/>
        <v>7.2</v>
      </c>
      <c r="Y43" s="23">
        <v>7</v>
      </c>
      <c r="Z43" s="194">
        <v>9</v>
      </c>
      <c r="AA43" s="25">
        <v>7</v>
      </c>
      <c r="AB43" s="7">
        <f t="shared" si="15"/>
        <v>7.2</v>
      </c>
      <c r="AC43" s="23">
        <v>7</v>
      </c>
      <c r="AD43" s="194">
        <v>8</v>
      </c>
      <c r="AE43" s="25">
        <v>5.5</v>
      </c>
      <c r="AF43" s="7">
        <f t="shared" si="16"/>
        <v>6.1</v>
      </c>
      <c r="AG43" s="23">
        <v>8</v>
      </c>
      <c r="AH43" s="194">
        <v>9</v>
      </c>
      <c r="AI43" s="25">
        <f t="shared" si="17"/>
        <v>6</v>
      </c>
      <c r="AJ43" s="7">
        <f t="shared" si="18"/>
        <v>6.7</v>
      </c>
      <c r="AK43" s="23">
        <v>6.7</v>
      </c>
      <c r="AL43" s="194">
        <v>9</v>
      </c>
      <c r="AM43" s="25">
        <v>6.5</v>
      </c>
      <c r="AN43" s="7">
        <f t="shared" si="19"/>
        <v>6.8</v>
      </c>
      <c r="AO43" s="23">
        <v>7.3</v>
      </c>
      <c r="AP43" s="194">
        <v>8</v>
      </c>
      <c r="AQ43" s="25">
        <v>5</v>
      </c>
      <c r="AR43" s="7">
        <f t="shared" si="20"/>
        <v>5.8</v>
      </c>
      <c r="AS43" s="23">
        <v>9.1</v>
      </c>
      <c r="AT43" s="194">
        <v>10</v>
      </c>
      <c r="AU43" s="25">
        <v>6</v>
      </c>
      <c r="AV43" s="7">
        <f t="shared" si="21"/>
        <v>7</v>
      </c>
      <c r="AW43" s="23">
        <v>7.3</v>
      </c>
      <c r="AX43" s="194">
        <v>7</v>
      </c>
      <c r="AY43" s="25">
        <v>8</v>
      </c>
      <c r="AZ43" s="7">
        <f t="shared" si="22"/>
        <v>7.8</v>
      </c>
      <c r="BA43" s="23">
        <v>8.5</v>
      </c>
      <c r="BB43" s="194">
        <v>9</v>
      </c>
      <c r="BC43" s="25">
        <v>7</v>
      </c>
      <c r="BD43" s="7">
        <f t="shared" si="23"/>
        <v>7.5</v>
      </c>
      <c r="BE43" s="23">
        <v>6.5</v>
      </c>
      <c r="BF43" s="194">
        <v>8</v>
      </c>
      <c r="BG43" s="25">
        <v>7</v>
      </c>
      <c r="BH43" s="7">
        <f t="shared" si="24"/>
        <v>7</v>
      </c>
      <c r="BI43" s="23">
        <v>7.3</v>
      </c>
      <c r="BJ43" s="194">
        <v>8</v>
      </c>
      <c r="BK43" s="101">
        <v>3.5</v>
      </c>
      <c r="BL43" s="7">
        <f t="shared" si="25"/>
        <v>4.7</v>
      </c>
      <c r="BM43" s="23">
        <v>7.5</v>
      </c>
      <c r="BN43" s="194">
        <v>8</v>
      </c>
      <c r="BO43" s="25">
        <f t="shared" si="26"/>
        <v>5.5</v>
      </c>
      <c r="BP43" s="7">
        <f t="shared" si="27"/>
        <v>6.2</v>
      </c>
      <c r="BQ43" s="23">
        <v>7.3</v>
      </c>
      <c r="BR43" s="194">
        <v>8</v>
      </c>
      <c r="BS43" s="25">
        <v>7</v>
      </c>
      <c r="BT43" s="7">
        <f t="shared" si="28"/>
        <v>7.2</v>
      </c>
      <c r="BU43" s="23">
        <v>7</v>
      </c>
      <c r="BV43" s="194">
        <v>8</v>
      </c>
      <c r="BW43" s="101">
        <v>5.5</v>
      </c>
      <c r="BX43" s="7">
        <f t="shared" si="29"/>
        <v>6.1</v>
      </c>
      <c r="BY43" s="23">
        <v>5</v>
      </c>
      <c r="BZ43" s="194">
        <v>8</v>
      </c>
      <c r="CA43" s="25">
        <v>5</v>
      </c>
      <c r="CB43" s="7">
        <f t="shared" si="30"/>
        <v>5.3</v>
      </c>
      <c r="CC43" s="23">
        <v>7.5</v>
      </c>
      <c r="CD43" s="194">
        <v>8</v>
      </c>
      <c r="CE43" s="25">
        <v>8</v>
      </c>
      <c r="CF43" s="7">
        <f t="shared" si="31"/>
        <v>7.9</v>
      </c>
      <c r="CG43" s="23">
        <v>6.3</v>
      </c>
      <c r="CH43" s="194">
        <v>7</v>
      </c>
      <c r="CI43" s="25">
        <v>6.5</v>
      </c>
      <c r="CJ43" s="7">
        <f t="shared" si="32"/>
        <v>6.5</v>
      </c>
      <c r="CK43" s="23">
        <v>8</v>
      </c>
      <c r="CL43" s="194">
        <v>9</v>
      </c>
      <c r="CM43" s="25">
        <v>8.5</v>
      </c>
      <c r="CN43" s="7">
        <f t="shared" si="33"/>
        <v>8.5</v>
      </c>
      <c r="CO43" s="23">
        <v>6</v>
      </c>
      <c r="CP43" s="194">
        <v>7</v>
      </c>
      <c r="CQ43" s="25">
        <v>9.5</v>
      </c>
      <c r="CR43" s="7">
        <f t="shared" si="34"/>
        <v>8.6</v>
      </c>
      <c r="CS43" s="23">
        <v>7.3</v>
      </c>
      <c r="CT43" s="194">
        <v>8</v>
      </c>
      <c r="CU43" s="25">
        <v>8</v>
      </c>
      <c r="CV43" s="7">
        <f t="shared" si="35"/>
        <v>7.9</v>
      </c>
      <c r="CW43" s="23">
        <v>6</v>
      </c>
      <c r="CX43" s="194">
        <v>9</v>
      </c>
      <c r="CY43" s="25">
        <v>6</v>
      </c>
      <c r="CZ43" s="7">
        <f t="shared" si="36"/>
        <v>6.3</v>
      </c>
      <c r="DA43" s="23">
        <v>8.3000000000000007</v>
      </c>
      <c r="DB43" s="194">
        <v>9</v>
      </c>
      <c r="DC43" s="265">
        <v>6.5</v>
      </c>
      <c r="DD43" s="7">
        <f t="shared" si="37"/>
        <v>7.1</v>
      </c>
      <c r="DE43" s="23">
        <v>8</v>
      </c>
      <c r="DF43" s="194">
        <v>9</v>
      </c>
      <c r="DG43" s="25">
        <v>9</v>
      </c>
      <c r="DH43" s="7">
        <f t="shared" si="38"/>
        <v>8.8000000000000007</v>
      </c>
      <c r="DI43" s="23">
        <v>6.5</v>
      </c>
      <c r="DJ43" s="194">
        <v>8</v>
      </c>
      <c r="DK43" s="25">
        <f t="shared" si="39"/>
        <v>6.3</v>
      </c>
      <c r="DL43" s="7">
        <f t="shared" si="40"/>
        <v>6.5</v>
      </c>
      <c r="DM43" s="23">
        <v>7.3</v>
      </c>
      <c r="DN43" s="194">
        <v>8</v>
      </c>
      <c r="DO43" s="25">
        <v>8</v>
      </c>
      <c r="DP43" s="7">
        <f t="shared" si="41"/>
        <v>7.9</v>
      </c>
      <c r="DQ43" s="23">
        <v>7.3</v>
      </c>
      <c r="DR43" s="194">
        <v>8</v>
      </c>
      <c r="DS43" s="25">
        <v>7</v>
      </c>
      <c r="DT43" s="7">
        <f t="shared" si="42"/>
        <v>7.2</v>
      </c>
      <c r="DU43" s="23">
        <v>6.5</v>
      </c>
      <c r="DV43" s="194">
        <v>7</v>
      </c>
      <c r="DW43" s="25">
        <v>5</v>
      </c>
      <c r="DX43" s="7">
        <f t="shared" si="43"/>
        <v>5.5</v>
      </c>
      <c r="DY43" s="23">
        <v>7.5</v>
      </c>
      <c r="DZ43" s="194">
        <v>9</v>
      </c>
      <c r="EA43" s="25">
        <v>5.5</v>
      </c>
      <c r="EB43" s="7">
        <f t="shared" si="44"/>
        <v>6.3</v>
      </c>
      <c r="EC43" s="23">
        <v>9.6999999999999993</v>
      </c>
      <c r="ED43" s="194">
        <v>9</v>
      </c>
      <c r="EE43" s="25">
        <v>7</v>
      </c>
      <c r="EF43" s="7">
        <f t="shared" si="45"/>
        <v>7.7</v>
      </c>
      <c r="EG43" s="23">
        <v>8.3000000000000007</v>
      </c>
      <c r="EH43" s="194">
        <v>9</v>
      </c>
      <c r="EI43" s="25">
        <v>8</v>
      </c>
      <c r="EJ43" s="7">
        <f t="shared" si="46"/>
        <v>8.1999999999999993</v>
      </c>
      <c r="EK43" s="23">
        <v>8.5</v>
      </c>
      <c r="EL43" s="194">
        <v>10</v>
      </c>
      <c r="EM43" s="25">
        <v>10</v>
      </c>
      <c r="EN43" s="7">
        <f t="shared" si="47"/>
        <v>9.6999999999999993</v>
      </c>
      <c r="EO43" s="23"/>
      <c r="EP43" s="194"/>
      <c r="EQ43" s="25"/>
      <c r="ER43" s="120">
        <f t="shared" si="48"/>
        <v>0</v>
      </c>
      <c r="ES43" s="120"/>
      <c r="ET43" s="7">
        <v>7.5</v>
      </c>
      <c r="EU43" s="8">
        <f t="shared" si="133"/>
        <v>6.72</v>
      </c>
      <c r="EV43" s="126" t="str">
        <f t="shared" si="49"/>
        <v>B</v>
      </c>
      <c r="EW43" s="10">
        <f>IF(AND(8.5&lt;=H43,H43&lt;=10),4,IF(AND(7&lt;=H43,H43&lt;=8.4),3,IF(AND(5.5&lt;=H43,H43&lt;=6.9),2,IF(AND(4&lt;=H43,H43&lt;=5.4),1,0))))</f>
        <v>3</v>
      </c>
      <c r="EX43" s="126" t="str">
        <f t="shared" si="50"/>
        <v>B</v>
      </c>
      <c r="EY43" s="10">
        <f>IF(AND(8.5&lt;=L43,L43&lt;=10),4,IF(AND(7&lt;=L43,L43&lt;=8.4),3,IF(AND(5.5&lt;=L43,L43&lt;=6.9),2,IF(AND(4&lt;=L43,L43&lt;=5.4),1,0))))</f>
        <v>3</v>
      </c>
      <c r="EZ43" s="126" t="str">
        <f t="shared" si="51"/>
        <v>C</v>
      </c>
      <c r="FA43" s="10">
        <f>IF(AND(8.5&lt;=P43,P43&lt;=10),4,IF(AND(7&lt;=P43,P43&lt;=8.4),3,IF(AND(5.5&lt;=P43,P43&lt;=6.9),2,IF(AND(4&lt;=P43,P43&lt;=5.4),1,0))))</f>
        <v>2</v>
      </c>
      <c r="FB43" s="126" t="str">
        <f t="shared" si="52"/>
        <v>B</v>
      </c>
      <c r="FC43" s="10">
        <f t="shared" si="132"/>
        <v>3</v>
      </c>
      <c r="FD43" s="218" t="str">
        <f t="shared" si="53"/>
        <v>B</v>
      </c>
      <c r="FE43" s="217">
        <f t="shared" si="54"/>
        <v>3</v>
      </c>
      <c r="FF43" s="218" t="str">
        <f t="shared" si="55"/>
        <v>B</v>
      </c>
      <c r="FG43" s="217">
        <f t="shared" si="56"/>
        <v>3</v>
      </c>
      <c r="FH43" s="218" t="str">
        <f t="shared" si="57"/>
        <v>C</v>
      </c>
      <c r="FI43" s="217">
        <f t="shared" si="58"/>
        <v>2</v>
      </c>
      <c r="FJ43" s="218" t="str">
        <f t="shared" si="59"/>
        <v>C</v>
      </c>
      <c r="FK43" s="217">
        <f t="shared" si="60"/>
        <v>2</v>
      </c>
      <c r="FL43" s="218" t="str">
        <f t="shared" si="61"/>
        <v>C</v>
      </c>
      <c r="FM43" s="217">
        <f t="shared" si="62"/>
        <v>2</v>
      </c>
      <c r="FN43" s="218" t="str">
        <f t="shared" si="63"/>
        <v>C</v>
      </c>
      <c r="FO43" s="217">
        <f t="shared" si="64"/>
        <v>2</v>
      </c>
      <c r="FP43" s="218" t="str">
        <f t="shared" si="65"/>
        <v>B</v>
      </c>
      <c r="FQ43" s="217">
        <f t="shared" si="66"/>
        <v>3</v>
      </c>
      <c r="FR43" s="218" t="str">
        <f t="shared" si="67"/>
        <v>B</v>
      </c>
      <c r="FS43" s="217">
        <f t="shared" si="68"/>
        <v>3</v>
      </c>
      <c r="FT43" s="126" t="str">
        <f t="shared" si="69"/>
        <v>B</v>
      </c>
      <c r="FU43" s="10">
        <f t="shared" si="70"/>
        <v>3</v>
      </c>
      <c r="FV43" s="126" t="str">
        <f t="shared" si="71"/>
        <v>B</v>
      </c>
      <c r="FW43" s="10">
        <f t="shared" si="72"/>
        <v>3</v>
      </c>
      <c r="FX43" s="126" t="str">
        <f t="shared" si="73"/>
        <v>D</v>
      </c>
      <c r="FY43" s="10">
        <f t="shared" si="74"/>
        <v>1</v>
      </c>
      <c r="FZ43" s="126" t="str">
        <f t="shared" si="75"/>
        <v>C</v>
      </c>
      <c r="GA43" s="10">
        <f t="shared" si="76"/>
        <v>2</v>
      </c>
      <c r="GB43" s="126" t="str">
        <f t="shared" si="77"/>
        <v>B</v>
      </c>
      <c r="GC43" s="10">
        <f t="shared" si="78"/>
        <v>3</v>
      </c>
      <c r="GD43" s="126" t="str">
        <f t="shared" si="79"/>
        <v>C</v>
      </c>
      <c r="GE43" s="10">
        <f t="shared" si="80"/>
        <v>2</v>
      </c>
      <c r="GF43" s="126" t="str">
        <f t="shared" si="81"/>
        <v>D</v>
      </c>
      <c r="GG43" s="10">
        <f t="shared" si="82"/>
        <v>1</v>
      </c>
      <c r="GH43" s="218" t="str">
        <f t="shared" si="83"/>
        <v>B</v>
      </c>
      <c r="GI43" s="217">
        <f t="shared" si="84"/>
        <v>3</v>
      </c>
      <c r="GJ43" s="218" t="str">
        <f t="shared" si="85"/>
        <v>C</v>
      </c>
      <c r="GK43" s="217">
        <f t="shared" si="86"/>
        <v>2</v>
      </c>
      <c r="GL43" s="218" t="str">
        <f t="shared" si="87"/>
        <v>A</v>
      </c>
      <c r="GM43" s="217">
        <f t="shared" si="88"/>
        <v>4</v>
      </c>
      <c r="GN43" s="218" t="str">
        <f t="shared" si="89"/>
        <v>A</v>
      </c>
      <c r="GO43" s="217">
        <f t="shared" si="90"/>
        <v>4</v>
      </c>
      <c r="GP43" s="218" t="str">
        <f t="shared" si="91"/>
        <v>B</v>
      </c>
      <c r="GQ43" s="217">
        <f t="shared" si="92"/>
        <v>3</v>
      </c>
      <c r="GR43" s="218" t="str">
        <f t="shared" si="93"/>
        <v>C</v>
      </c>
      <c r="GS43" s="217">
        <f t="shared" si="94"/>
        <v>2</v>
      </c>
      <c r="GT43" s="218" t="str">
        <f t="shared" si="95"/>
        <v>B</v>
      </c>
      <c r="GU43" s="217">
        <f t="shared" si="96"/>
        <v>3</v>
      </c>
      <c r="GV43" s="218" t="str">
        <f t="shared" si="97"/>
        <v>A</v>
      </c>
      <c r="GW43" s="217">
        <f t="shared" si="98"/>
        <v>4</v>
      </c>
      <c r="GX43" s="218" t="str">
        <f t="shared" si="99"/>
        <v>C</v>
      </c>
      <c r="GY43" s="217">
        <f t="shared" si="100"/>
        <v>2</v>
      </c>
      <c r="GZ43" s="126" t="str">
        <f t="shared" si="101"/>
        <v>B</v>
      </c>
      <c r="HA43" s="10">
        <f t="shared" si="102"/>
        <v>3</v>
      </c>
      <c r="HB43" s="126" t="str">
        <f t="shared" si="103"/>
        <v>B</v>
      </c>
      <c r="HC43" s="10">
        <f t="shared" si="104"/>
        <v>3</v>
      </c>
      <c r="HD43" s="126" t="str">
        <f t="shared" si="105"/>
        <v>C</v>
      </c>
      <c r="HE43" s="10">
        <f t="shared" si="106"/>
        <v>2</v>
      </c>
      <c r="HF43" s="126" t="str">
        <f t="shared" si="107"/>
        <v>C</v>
      </c>
      <c r="HG43" s="10">
        <f t="shared" si="108"/>
        <v>2</v>
      </c>
      <c r="HH43" s="126" t="str">
        <f t="shared" si="109"/>
        <v>B</v>
      </c>
      <c r="HI43" s="10">
        <f t="shared" si="110"/>
        <v>3</v>
      </c>
      <c r="HJ43" s="126" t="str">
        <f t="shared" si="111"/>
        <v>B</v>
      </c>
      <c r="HK43" s="10">
        <f t="shared" si="112"/>
        <v>3</v>
      </c>
      <c r="HL43" s="126" t="str">
        <f t="shared" si="113"/>
        <v>A</v>
      </c>
      <c r="HM43" s="10">
        <f t="shared" si="114"/>
        <v>4</v>
      </c>
      <c r="HN43" s="126" t="str">
        <f t="shared" si="115"/>
        <v>X</v>
      </c>
      <c r="HO43" s="10">
        <f t="shared" si="116"/>
        <v>0</v>
      </c>
      <c r="HP43" s="126" t="str">
        <f t="shared" si="117"/>
        <v>X</v>
      </c>
      <c r="HQ43" s="10">
        <f t="shared" si="118"/>
        <v>0</v>
      </c>
      <c r="HR43" s="126" t="str">
        <f t="shared" si="119"/>
        <v>B</v>
      </c>
      <c r="HS43" s="10">
        <f t="shared" si="120"/>
        <v>3</v>
      </c>
      <c r="HT43" s="72">
        <f t="shared" si="134"/>
        <v>2.75</v>
      </c>
      <c r="HU43" s="72">
        <f t="shared" si="135"/>
        <v>2.5</v>
      </c>
      <c r="HV43" s="72">
        <f t="shared" si="136"/>
        <v>2.06</v>
      </c>
      <c r="HW43" s="72">
        <f t="shared" si="137"/>
        <v>2.88</v>
      </c>
      <c r="HX43" s="72">
        <f t="shared" si="121"/>
        <v>2.73</v>
      </c>
      <c r="HY43" s="72">
        <f t="shared" si="122"/>
        <v>3</v>
      </c>
      <c r="HZ43" s="73">
        <f t="shared" si="123"/>
        <v>90</v>
      </c>
      <c r="IA43" s="72">
        <f t="shared" si="124"/>
        <v>2.6</v>
      </c>
      <c r="IB43" s="4" t="str">
        <f t="shared" si="13"/>
        <v>Kh¸</v>
      </c>
      <c r="IC43" s="540">
        <f t="shared" si="125"/>
        <v>2.6</v>
      </c>
      <c r="IE43" s="5"/>
      <c r="IJ43" s="3">
        <v>7</v>
      </c>
      <c r="IK43" s="3">
        <v>5</v>
      </c>
      <c r="IM43" s="3">
        <v>8</v>
      </c>
      <c r="IN43" s="3">
        <v>3</v>
      </c>
      <c r="IQ43" s="3">
        <v>8</v>
      </c>
      <c r="IR43" s="3">
        <v>3</v>
      </c>
      <c r="IS43" s="3">
        <v>5</v>
      </c>
    </row>
    <row r="44" spans="1:253" ht="21.75" customHeight="1" x14ac:dyDescent="0.25">
      <c r="A44" s="12">
        <v>38</v>
      </c>
      <c r="B44" s="295" t="s">
        <v>81</v>
      </c>
      <c r="C44" s="59" t="s">
        <v>82</v>
      </c>
      <c r="D44" s="18">
        <v>35905</v>
      </c>
      <c r="E44" s="23">
        <v>6.5</v>
      </c>
      <c r="F44" s="194">
        <v>8</v>
      </c>
      <c r="G44" s="25">
        <v>8</v>
      </c>
      <c r="H44" s="7">
        <f t="shared" si="0"/>
        <v>7.7</v>
      </c>
      <c r="I44" s="23">
        <v>4.5</v>
      </c>
      <c r="J44" s="194">
        <v>8</v>
      </c>
      <c r="K44" s="101">
        <v>6</v>
      </c>
      <c r="L44" s="7">
        <f t="shared" si="1"/>
        <v>5.9</v>
      </c>
      <c r="M44" s="23">
        <v>6.5</v>
      </c>
      <c r="N44" s="194">
        <v>8</v>
      </c>
      <c r="O44" s="101">
        <v>5</v>
      </c>
      <c r="P44" s="7">
        <f t="shared" si="2"/>
        <v>5.6</v>
      </c>
      <c r="Q44" s="23">
        <v>6.5</v>
      </c>
      <c r="R44" s="194">
        <v>8</v>
      </c>
      <c r="S44" s="101">
        <v>5</v>
      </c>
      <c r="T44" s="7">
        <f t="shared" si="3"/>
        <v>5.6</v>
      </c>
      <c r="U44" s="23">
        <v>6.7</v>
      </c>
      <c r="V44" s="194">
        <v>9</v>
      </c>
      <c r="W44" s="74">
        <v>7</v>
      </c>
      <c r="X44" s="7">
        <f t="shared" si="14"/>
        <v>7.1</v>
      </c>
      <c r="Y44" s="23">
        <v>5.7</v>
      </c>
      <c r="Z44" s="194">
        <v>7</v>
      </c>
      <c r="AA44" s="25">
        <v>5</v>
      </c>
      <c r="AB44" s="7">
        <f t="shared" si="15"/>
        <v>5.3</v>
      </c>
      <c r="AC44" s="23">
        <v>6.3</v>
      </c>
      <c r="AD44" s="194">
        <v>7</v>
      </c>
      <c r="AE44" s="101">
        <v>5.5</v>
      </c>
      <c r="AF44" s="7">
        <f t="shared" si="16"/>
        <v>5.8</v>
      </c>
      <c r="AG44" s="23">
        <v>6.5</v>
      </c>
      <c r="AH44" s="194">
        <v>7</v>
      </c>
      <c r="AI44" s="25">
        <f t="shared" si="17"/>
        <v>6</v>
      </c>
      <c r="AJ44" s="7">
        <f t="shared" si="18"/>
        <v>6.2</v>
      </c>
      <c r="AK44" s="23">
        <v>8</v>
      </c>
      <c r="AL44" s="194">
        <v>9</v>
      </c>
      <c r="AM44" s="25">
        <v>6</v>
      </c>
      <c r="AN44" s="7">
        <f t="shared" si="19"/>
        <v>6.7</v>
      </c>
      <c r="AO44" s="23">
        <v>5.8</v>
      </c>
      <c r="AP44" s="194">
        <v>6</v>
      </c>
      <c r="AQ44" s="25">
        <v>4.5</v>
      </c>
      <c r="AR44" s="7">
        <f t="shared" si="20"/>
        <v>4.9000000000000004</v>
      </c>
      <c r="AS44" s="23">
        <v>3.9</v>
      </c>
      <c r="AT44" s="194">
        <v>6</v>
      </c>
      <c r="AU44" s="101">
        <v>6.5</v>
      </c>
      <c r="AV44" s="7">
        <f t="shared" si="21"/>
        <v>5.9</v>
      </c>
      <c r="AW44" s="23">
        <v>6.7</v>
      </c>
      <c r="AX44" s="194">
        <v>7</v>
      </c>
      <c r="AY44" s="25">
        <v>7</v>
      </c>
      <c r="AZ44" s="7">
        <f t="shared" si="22"/>
        <v>6.9</v>
      </c>
      <c r="BA44" s="23">
        <v>7</v>
      </c>
      <c r="BB44" s="194">
        <v>8</v>
      </c>
      <c r="BC44" s="25">
        <v>7</v>
      </c>
      <c r="BD44" s="7">
        <f t="shared" si="23"/>
        <v>7.1</v>
      </c>
      <c r="BE44" s="23">
        <v>5</v>
      </c>
      <c r="BF44" s="194">
        <v>6</v>
      </c>
      <c r="BG44" s="101">
        <v>8</v>
      </c>
      <c r="BH44" s="7">
        <f t="shared" si="24"/>
        <v>7.2</v>
      </c>
      <c r="BI44" s="23">
        <v>7</v>
      </c>
      <c r="BJ44" s="194">
        <v>8</v>
      </c>
      <c r="BK44" s="74">
        <v>2.5</v>
      </c>
      <c r="BL44" s="7">
        <f t="shared" si="25"/>
        <v>4</v>
      </c>
      <c r="BM44" s="23">
        <v>6</v>
      </c>
      <c r="BN44" s="194">
        <v>7</v>
      </c>
      <c r="BO44" s="25">
        <f t="shared" si="26"/>
        <v>6</v>
      </c>
      <c r="BP44" s="7">
        <f t="shared" si="27"/>
        <v>6.1</v>
      </c>
      <c r="BQ44" s="23">
        <v>5</v>
      </c>
      <c r="BR44" s="194">
        <v>7</v>
      </c>
      <c r="BS44" s="25">
        <v>6.5</v>
      </c>
      <c r="BT44" s="7">
        <f t="shared" si="28"/>
        <v>6.3</v>
      </c>
      <c r="BU44" s="23">
        <v>5</v>
      </c>
      <c r="BV44" s="194">
        <v>6</v>
      </c>
      <c r="BW44" s="101">
        <v>5.5</v>
      </c>
      <c r="BX44" s="7">
        <f t="shared" si="29"/>
        <v>5.5</v>
      </c>
      <c r="BY44" s="104">
        <v>5.5</v>
      </c>
      <c r="BZ44" s="273">
        <v>10</v>
      </c>
      <c r="CA44" s="74">
        <v>7</v>
      </c>
      <c r="CB44" s="7">
        <f t="shared" si="30"/>
        <v>7</v>
      </c>
      <c r="CC44" s="23">
        <v>8</v>
      </c>
      <c r="CD44" s="194">
        <v>8</v>
      </c>
      <c r="CE44" s="25">
        <v>8.5</v>
      </c>
      <c r="CF44" s="7">
        <f t="shared" si="31"/>
        <v>8.4</v>
      </c>
      <c r="CG44" s="500">
        <v>6</v>
      </c>
      <c r="CH44" s="501">
        <v>7</v>
      </c>
      <c r="CI44" s="508">
        <v>6.5</v>
      </c>
      <c r="CJ44" s="7">
        <f t="shared" si="32"/>
        <v>6.5</v>
      </c>
      <c r="CK44" s="23">
        <v>7.7</v>
      </c>
      <c r="CL44" s="194">
        <v>8</v>
      </c>
      <c r="CM44" s="265">
        <v>6.5</v>
      </c>
      <c r="CN44" s="7">
        <f t="shared" si="33"/>
        <v>6.9</v>
      </c>
      <c r="CO44" s="23">
        <v>5</v>
      </c>
      <c r="CP44" s="194">
        <v>6</v>
      </c>
      <c r="CQ44" s="25">
        <v>5.5</v>
      </c>
      <c r="CR44" s="7">
        <f t="shared" si="34"/>
        <v>5.5</v>
      </c>
      <c r="CS44" s="23">
        <v>5.7</v>
      </c>
      <c r="CT44" s="194">
        <v>6</v>
      </c>
      <c r="CU44" s="265">
        <v>6</v>
      </c>
      <c r="CV44" s="7">
        <f t="shared" si="35"/>
        <v>5.9</v>
      </c>
      <c r="CW44" s="23">
        <v>6</v>
      </c>
      <c r="CX44" s="194">
        <v>10</v>
      </c>
      <c r="CY44" s="25">
        <v>6</v>
      </c>
      <c r="CZ44" s="7">
        <f t="shared" si="36"/>
        <v>6.4</v>
      </c>
      <c r="DA44" s="23">
        <v>4.2</v>
      </c>
      <c r="DB44" s="194">
        <v>5</v>
      </c>
      <c r="DC44" s="264">
        <v>5</v>
      </c>
      <c r="DD44" s="7">
        <f t="shared" si="37"/>
        <v>4.8</v>
      </c>
      <c r="DE44" s="23">
        <v>5.5</v>
      </c>
      <c r="DF44" s="194">
        <v>9</v>
      </c>
      <c r="DG44" s="25">
        <v>5.5</v>
      </c>
      <c r="DH44" s="7">
        <f t="shared" si="38"/>
        <v>5.9</v>
      </c>
      <c r="DI44" s="23">
        <v>5</v>
      </c>
      <c r="DJ44" s="194">
        <v>8</v>
      </c>
      <c r="DK44" s="25">
        <f t="shared" si="39"/>
        <v>5.9</v>
      </c>
      <c r="DL44" s="7">
        <f t="shared" si="40"/>
        <v>5.9</v>
      </c>
      <c r="DM44" s="23">
        <v>8</v>
      </c>
      <c r="DN44" s="194">
        <v>8</v>
      </c>
      <c r="DO44" s="310">
        <v>3</v>
      </c>
      <c r="DP44" s="7">
        <f t="shared" si="41"/>
        <v>4.5</v>
      </c>
      <c r="DQ44" s="23">
        <v>6.7</v>
      </c>
      <c r="DR44" s="194">
        <v>7</v>
      </c>
      <c r="DS44" s="25">
        <v>5</v>
      </c>
      <c r="DT44" s="7">
        <f t="shared" si="42"/>
        <v>5.5</v>
      </c>
      <c r="DU44" s="23">
        <v>6.8</v>
      </c>
      <c r="DV44" s="194">
        <v>7</v>
      </c>
      <c r="DW44" s="269">
        <v>6.5</v>
      </c>
      <c r="DX44" s="7">
        <f t="shared" si="43"/>
        <v>6.6</v>
      </c>
      <c r="DY44" s="23">
        <v>7.5</v>
      </c>
      <c r="DZ44" s="194">
        <v>8</v>
      </c>
      <c r="EA44" s="25">
        <v>4.5</v>
      </c>
      <c r="EB44" s="7">
        <f t="shared" si="44"/>
        <v>5.5</v>
      </c>
      <c r="EC44" s="23">
        <v>6.7</v>
      </c>
      <c r="ED44" s="194">
        <v>7</v>
      </c>
      <c r="EE44" s="25">
        <v>5</v>
      </c>
      <c r="EF44" s="7">
        <f t="shared" si="45"/>
        <v>5.5</v>
      </c>
      <c r="EG44" s="23">
        <v>5.7</v>
      </c>
      <c r="EH44" s="194">
        <v>6</v>
      </c>
      <c r="EI44" s="310">
        <v>5.5</v>
      </c>
      <c r="EJ44" s="7">
        <f t="shared" si="46"/>
        <v>5.6</v>
      </c>
      <c r="EK44" s="23">
        <v>6</v>
      </c>
      <c r="EL44" s="194">
        <v>8</v>
      </c>
      <c r="EM44" s="25">
        <v>6</v>
      </c>
      <c r="EN44" s="7">
        <f t="shared" si="47"/>
        <v>6.2</v>
      </c>
      <c r="EO44" s="23">
        <v>6.7</v>
      </c>
      <c r="EP44" s="194">
        <v>7</v>
      </c>
      <c r="EQ44" s="25">
        <v>5</v>
      </c>
      <c r="ER44" s="120">
        <f t="shared" si="48"/>
        <v>5.5</v>
      </c>
      <c r="ES44" s="120">
        <v>6.5</v>
      </c>
      <c r="ET44" s="7"/>
      <c r="EU44" s="8">
        <f t="shared" si="133"/>
        <v>5.68</v>
      </c>
      <c r="EV44" s="126" t="str">
        <f t="shared" si="49"/>
        <v>B</v>
      </c>
      <c r="EW44" s="10">
        <f>IF(AND(8.5&lt;=H44,H44&lt;=10),4,IF(AND(7&lt;=H44,H44&lt;=8.4),3,IF(AND(5.5&lt;=H44,H44&lt;=6.9),2,IF(AND(4&lt;=H44,H44&lt;=5.4),1,0))))</f>
        <v>3</v>
      </c>
      <c r="EX44" s="126" t="str">
        <f t="shared" si="50"/>
        <v>C</v>
      </c>
      <c r="EY44" s="10">
        <f>IF(AND(8.5&lt;=L44,L44&lt;=10),4,IF(AND(7&lt;=L44,L44&lt;=8.4),3,IF(AND(5.5&lt;=L44,L44&lt;=6.9),2,IF(AND(4&lt;=L44,L44&lt;=5.4),1,0))))</f>
        <v>2</v>
      </c>
      <c r="EZ44" s="126" t="str">
        <f t="shared" si="51"/>
        <v>C</v>
      </c>
      <c r="FA44" s="10">
        <f>IF(AND(8.5&lt;=P44,P44&lt;=10),4,IF(AND(7&lt;=P44,P44&lt;=8.4),3,IF(AND(5.5&lt;=P44,P44&lt;=6.9),2,IF(AND(4&lt;=P44,P44&lt;=5.4),1,0))))</f>
        <v>2</v>
      </c>
      <c r="FB44" s="126" t="str">
        <f t="shared" si="52"/>
        <v>C</v>
      </c>
      <c r="FC44" s="10">
        <f t="shared" si="132"/>
        <v>2</v>
      </c>
      <c r="FD44" s="218" t="str">
        <f t="shared" si="53"/>
        <v>B</v>
      </c>
      <c r="FE44" s="217">
        <f t="shared" si="54"/>
        <v>3</v>
      </c>
      <c r="FF44" s="218" t="str">
        <f t="shared" si="55"/>
        <v>D</v>
      </c>
      <c r="FG44" s="217">
        <f t="shared" si="56"/>
        <v>1</v>
      </c>
      <c r="FH44" s="218" t="str">
        <f t="shared" si="57"/>
        <v>C</v>
      </c>
      <c r="FI44" s="217">
        <f t="shared" si="58"/>
        <v>2</v>
      </c>
      <c r="FJ44" s="218" t="str">
        <f t="shared" si="59"/>
        <v>C</v>
      </c>
      <c r="FK44" s="217">
        <f t="shared" si="60"/>
        <v>2</v>
      </c>
      <c r="FL44" s="218" t="str">
        <f t="shared" si="61"/>
        <v>C</v>
      </c>
      <c r="FM44" s="217">
        <f t="shared" si="62"/>
        <v>2</v>
      </c>
      <c r="FN44" s="218" t="str">
        <f t="shared" si="63"/>
        <v>D</v>
      </c>
      <c r="FO44" s="217">
        <f t="shared" si="64"/>
        <v>1</v>
      </c>
      <c r="FP44" s="218" t="str">
        <f t="shared" si="65"/>
        <v>C</v>
      </c>
      <c r="FQ44" s="217">
        <f t="shared" si="66"/>
        <v>2</v>
      </c>
      <c r="FR44" s="218" t="str">
        <f t="shared" si="67"/>
        <v>C</v>
      </c>
      <c r="FS44" s="217">
        <f t="shared" si="68"/>
        <v>2</v>
      </c>
      <c r="FT44" s="126" t="str">
        <f t="shared" si="69"/>
        <v>B</v>
      </c>
      <c r="FU44" s="10">
        <f t="shared" si="70"/>
        <v>3</v>
      </c>
      <c r="FV44" s="126" t="str">
        <f t="shared" si="71"/>
        <v>B</v>
      </c>
      <c r="FW44" s="10">
        <f t="shared" si="72"/>
        <v>3</v>
      </c>
      <c r="FX44" s="126" t="str">
        <f t="shared" si="73"/>
        <v>D</v>
      </c>
      <c r="FY44" s="10">
        <f t="shared" si="74"/>
        <v>1</v>
      </c>
      <c r="FZ44" s="126" t="str">
        <f t="shared" si="75"/>
        <v>C</v>
      </c>
      <c r="GA44" s="10">
        <f t="shared" si="76"/>
        <v>2</v>
      </c>
      <c r="GB44" s="126" t="str">
        <f t="shared" si="77"/>
        <v>C</v>
      </c>
      <c r="GC44" s="10">
        <f t="shared" si="78"/>
        <v>2</v>
      </c>
      <c r="GD44" s="126" t="str">
        <f t="shared" si="79"/>
        <v>C</v>
      </c>
      <c r="GE44" s="10">
        <f t="shared" si="80"/>
        <v>2</v>
      </c>
      <c r="GF44" s="126" t="str">
        <f t="shared" si="81"/>
        <v>B</v>
      </c>
      <c r="GG44" s="10">
        <f t="shared" si="82"/>
        <v>3</v>
      </c>
      <c r="GH44" s="218" t="str">
        <f t="shared" si="83"/>
        <v>B</v>
      </c>
      <c r="GI44" s="217">
        <f t="shared" si="84"/>
        <v>3</v>
      </c>
      <c r="GJ44" s="218" t="str">
        <f t="shared" si="85"/>
        <v>C</v>
      </c>
      <c r="GK44" s="217">
        <f t="shared" si="86"/>
        <v>2</v>
      </c>
      <c r="GL44" s="218" t="str">
        <f t="shared" si="87"/>
        <v>C</v>
      </c>
      <c r="GM44" s="217">
        <f t="shared" si="88"/>
        <v>2</v>
      </c>
      <c r="GN44" s="218" t="str">
        <f t="shared" si="89"/>
        <v>C</v>
      </c>
      <c r="GO44" s="217">
        <f t="shared" si="90"/>
        <v>2</v>
      </c>
      <c r="GP44" s="218" t="str">
        <f t="shared" si="91"/>
        <v>C</v>
      </c>
      <c r="GQ44" s="217">
        <f t="shared" si="92"/>
        <v>2</v>
      </c>
      <c r="GR44" s="218" t="str">
        <f t="shared" si="93"/>
        <v>C</v>
      </c>
      <c r="GS44" s="217">
        <f t="shared" si="94"/>
        <v>2</v>
      </c>
      <c r="GT44" s="218" t="str">
        <f t="shared" si="95"/>
        <v>D</v>
      </c>
      <c r="GU44" s="217">
        <f t="shared" si="96"/>
        <v>1</v>
      </c>
      <c r="GV44" s="218" t="str">
        <f t="shared" si="97"/>
        <v>C</v>
      </c>
      <c r="GW44" s="217">
        <f t="shared" si="98"/>
        <v>2</v>
      </c>
      <c r="GX44" s="218" t="str">
        <f t="shared" si="99"/>
        <v>C</v>
      </c>
      <c r="GY44" s="217">
        <f t="shared" si="100"/>
        <v>2</v>
      </c>
      <c r="GZ44" s="126" t="str">
        <f t="shared" si="101"/>
        <v>D</v>
      </c>
      <c r="HA44" s="10">
        <f t="shared" si="102"/>
        <v>1</v>
      </c>
      <c r="HB44" s="126" t="str">
        <f t="shared" si="103"/>
        <v>C</v>
      </c>
      <c r="HC44" s="10">
        <f t="shared" si="104"/>
        <v>2</v>
      </c>
      <c r="HD44" s="126" t="str">
        <f t="shared" si="105"/>
        <v>C</v>
      </c>
      <c r="HE44" s="10">
        <f t="shared" si="106"/>
        <v>2</v>
      </c>
      <c r="HF44" s="126" t="str">
        <f t="shared" si="107"/>
        <v>C</v>
      </c>
      <c r="HG44" s="10">
        <f t="shared" si="108"/>
        <v>2</v>
      </c>
      <c r="HH44" s="126" t="str">
        <f t="shared" si="109"/>
        <v>C</v>
      </c>
      <c r="HI44" s="10">
        <f t="shared" si="110"/>
        <v>2</v>
      </c>
      <c r="HJ44" s="126" t="str">
        <f t="shared" si="111"/>
        <v>C</v>
      </c>
      <c r="HK44" s="10">
        <f t="shared" si="112"/>
        <v>2</v>
      </c>
      <c r="HL44" s="126" t="str">
        <f t="shared" si="113"/>
        <v>C</v>
      </c>
      <c r="HM44" s="10">
        <f t="shared" si="114"/>
        <v>2</v>
      </c>
      <c r="HN44" s="126" t="str">
        <f t="shared" si="115"/>
        <v>C</v>
      </c>
      <c r="HO44" s="10">
        <f t="shared" si="116"/>
        <v>2</v>
      </c>
      <c r="HP44" s="126" t="str">
        <f t="shared" si="117"/>
        <v>C</v>
      </c>
      <c r="HQ44" s="10">
        <f t="shared" si="118"/>
        <v>2</v>
      </c>
      <c r="HR44" s="126" t="str">
        <f t="shared" si="119"/>
        <v>X</v>
      </c>
      <c r="HS44" s="10">
        <f t="shared" si="120"/>
        <v>0</v>
      </c>
      <c r="HT44" s="72">
        <f t="shared" si="134"/>
        <v>2.25</v>
      </c>
      <c r="HU44" s="72">
        <f t="shared" si="135"/>
        <v>1.9</v>
      </c>
      <c r="HV44" s="72">
        <f t="shared" si="136"/>
        <v>2.17</v>
      </c>
      <c r="HW44" s="72">
        <f t="shared" si="137"/>
        <v>2</v>
      </c>
      <c r="HX44" s="72">
        <f t="shared" si="121"/>
        <v>1.8</v>
      </c>
      <c r="HY44" s="72">
        <f t="shared" si="122"/>
        <v>2</v>
      </c>
      <c r="HZ44" s="73">
        <f t="shared" si="123"/>
        <v>90</v>
      </c>
      <c r="IA44" s="72">
        <f t="shared" si="124"/>
        <v>2</v>
      </c>
      <c r="IB44" s="4" t="str">
        <f t="shared" si="13"/>
        <v>Trung b×nh</v>
      </c>
      <c r="IC44" s="540">
        <f t="shared" si="125"/>
        <v>2</v>
      </c>
      <c r="IE44" s="5"/>
      <c r="IJ44" s="3">
        <v>5</v>
      </c>
      <c r="IK44" s="3">
        <v>7</v>
      </c>
      <c r="IM44" s="3">
        <v>6</v>
      </c>
      <c r="IN44" s="3">
        <v>6</v>
      </c>
      <c r="IQ44" s="3">
        <v>5</v>
      </c>
      <c r="IR44" s="3">
        <v>4</v>
      </c>
      <c r="IS44" s="3">
        <v>7.5</v>
      </c>
    </row>
    <row r="45" spans="1:253" ht="15.75" customHeight="1" x14ac:dyDescent="0.25">
      <c r="B45" s="45"/>
      <c r="H45" s="3">
        <f>COUNTIF(H7:H44,"&gt;=7")</f>
        <v>19</v>
      </c>
      <c r="I45" s="3"/>
      <c r="J45" s="3"/>
      <c r="K45" s="3"/>
      <c r="L45" s="3">
        <f>COUNTIF(L7:L44,"&gt;=7")</f>
        <v>18</v>
      </c>
      <c r="N45" s="3"/>
      <c r="O45" s="3"/>
      <c r="P45" s="3">
        <f>COUNTIF(P7:P44,"&gt;=7")</f>
        <v>8</v>
      </c>
      <c r="AX45" s="3"/>
      <c r="AY45" s="3"/>
      <c r="AZ45" s="3">
        <f>COUNTIF(AZ7:AZ44,"&gt;=7")</f>
        <v>23</v>
      </c>
      <c r="CD45" s="3"/>
      <c r="CE45" s="3"/>
      <c r="CF45" s="3">
        <f>COUNTIF(CF7:CF44,"&gt;=7")</f>
        <v>23</v>
      </c>
      <c r="EP45" s="3"/>
      <c r="EQ45" s="3"/>
      <c r="ER45" s="3"/>
      <c r="ES45" s="3"/>
      <c r="ET45" s="3">
        <f>COUNTIF(ET7:ET44,"&gt;=7")</f>
        <v>9</v>
      </c>
    </row>
    <row r="46" spans="1:253" ht="15.75" x14ac:dyDescent="0.25">
      <c r="B46" s="45"/>
    </row>
    <row r="47" spans="1:253" x14ac:dyDescent="0.2">
      <c r="IC47" s="100"/>
    </row>
    <row r="48" spans="1:253" x14ac:dyDescent="0.2">
      <c r="IC48" s="100"/>
    </row>
    <row r="49" spans="237:237" x14ac:dyDescent="0.2">
      <c r="IC49" s="100"/>
    </row>
    <row r="50" spans="237:237" x14ac:dyDescent="0.2">
      <c r="IC50" s="100"/>
    </row>
    <row r="51" spans="237:237" x14ac:dyDescent="0.2">
      <c r="IC51" s="100"/>
    </row>
    <row r="52" spans="237:237" x14ac:dyDescent="0.2">
      <c r="IC52" s="100"/>
    </row>
    <row r="53" spans="237:237" x14ac:dyDescent="0.2">
      <c r="IC53" s="100"/>
    </row>
    <row r="54" spans="237:237" x14ac:dyDescent="0.2">
      <c r="IC54" s="100"/>
    </row>
    <row r="55" spans="237:237" x14ac:dyDescent="0.2">
      <c r="IC55" s="100"/>
    </row>
    <row r="56" spans="237:237" x14ac:dyDescent="0.2">
      <c r="IC56" s="100"/>
    </row>
    <row r="57" spans="237:237" x14ac:dyDescent="0.2">
      <c r="IC57" s="100"/>
    </row>
    <row r="58" spans="237:237" x14ac:dyDescent="0.2">
      <c r="IC58" s="100"/>
    </row>
  </sheetData>
  <sheetProtection password="ED39" sheet="1" objects="1" scenarios="1"/>
  <autoFilter ref="A5:IS45">
    <filterColumn colId="1" showButton="0"/>
    <filterColumn colId="147">
      <filters>
        <filter val="1.3"/>
        <filter val="1.7"/>
        <filter val="1.9"/>
        <filter val="2.0"/>
        <filter val="2.1"/>
        <filter val="2.2"/>
        <filter val="2.3"/>
        <filter val="2.4"/>
        <filter val="2.5"/>
        <filter val="2.6"/>
        <filter val="2.7"/>
        <filter val="2.8"/>
        <filter val="3"/>
      </filters>
    </filterColumn>
    <filterColumn colId="151" showButton="0"/>
    <filterColumn colId="153" showButton="0"/>
    <filterColumn colId="155" showButton="0"/>
    <filterColumn colId="157" showButton="0"/>
    <filterColumn colId="159" showButton="0"/>
    <filterColumn colId="161" showButton="0"/>
    <filterColumn colId="163" showButton="0"/>
    <filterColumn colId="165" showButton="0"/>
    <filterColumn colId="167" showButton="0"/>
    <filterColumn colId="169" showButton="0"/>
    <filterColumn colId="171" showButton="0"/>
    <filterColumn colId="173" showButton="0"/>
    <filterColumn colId="175" showButton="0"/>
    <filterColumn colId="177" showButton="0"/>
    <filterColumn colId="179" showButton="0"/>
    <filterColumn colId="181" showButton="0"/>
    <filterColumn colId="183" showButton="0"/>
    <filterColumn colId="185" showButton="0"/>
    <filterColumn colId="187" showButton="0"/>
    <filterColumn colId="189" showButton="0"/>
    <filterColumn colId="191" showButton="0"/>
    <filterColumn colId="193" showButton="0"/>
    <filterColumn colId="195" showButton="0"/>
    <filterColumn colId="197" showButton="0"/>
    <filterColumn colId="199" showButton="0"/>
    <filterColumn colId="201" showButton="0"/>
    <filterColumn colId="203" showButton="0"/>
    <filterColumn colId="205" showButton="0"/>
    <filterColumn colId="207" showButton="0"/>
    <filterColumn colId="209" showButton="0"/>
    <filterColumn colId="211" showButton="0"/>
    <filterColumn colId="213" showButton="0"/>
    <filterColumn colId="215" showButton="0"/>
    <filterColumn colId="217" showButton="0"/>
    <filterColumn colId="219" showButton="0"/>
    <filterColumn colId="221" showButton="0"/>
    <filterColumn colId="223" showButton="0"/>
    <filterColumn colId="225" showButton="0"/>
  </autoFilter>
  <mergeCells count="106">
    <mergeCell ref="A3:A6"/>
    <mergeCell ref="B3:C6"/>
    <mergeCell ref="D3:D6"/>
    <mergeCell ref="BI4:BL4"/>
    <mergeCell ref="U3:AZ3"/>
    <mergeCell ref="U4:X4"/>
    <mergeCell ref="FB5:FC5"/>
    <mergeCell ref="EK4:EN4"/>
    <mergeCell ref="DU4:DX4"/>
    <mergeCell ref="Y4:AB4"/>
    <mergeCell ref="AC4:AF4"/>
    <mergeCell ref="AG4:AJ4"/>
    <mergeCell ref="AK4:AN4"/>
    <mergeCell ref="BQ4:BT4"/>
    <mergeCell ref="BY4:CB4"/>
    <mergeCell ref="DE4:DH4"/>
    <mergeCell ref="CG4:CJ4"/>
    <mergeCell ref="BA3:CB3"/>
    <mergeCell ref="CK4:CN4"/>
    <mergeCell ref="EG4:EJ4"/>
    <mergeCell ref="Q4:T4"/>
    <mergeCell ref="BE4:BH4"/>
    <mergeCell ref="AO4:AR4"/>
    <mergeCell ref="AS4:AV4"/>
    <mergeCell ref="AW4:AZ4"/>
    <mergeCell ref="BU4:BX4"/>
    <mergeCell ref="DQ4:DT4"/>
    <mergeCell ref="BA4:BD4"/>
    <mergeCell ref="BM4:BP4"/>
    <mergeCell ref="FL5:FM5"/>
    <mergeCell ref="FN5:FO5"/>
    <mergeCell ref="FJ5:FK5"/>
    <mergeCell ref="FD5:FE5"/>
    <mergeCell ref="FF5:FG5"/>
    <mergeCell ref="FH5:FI5"/>
    <mergeCell ref="DI4:DL4"/>
    <mergeCell ref="GN5:GO5"/>
    <mergeCell ref="FT5:FU5"/>
    <mergeCell ref="DY4:EB4"/>
    <mergeCell ref="GB5:GC5"/>
    <mergeCell ref="GD5:GE5"/>
    <mergeCell ref="CO4:CR4"/>
    <mergeCell ref="CC3:DL3"/>
    <mergeCell ref="CS4:CV4"/>
    <mergeCell ref="CW4:CZ4"/>
    <mergeCell ref="DA4:DD4"/>
    <mergeCell ref="DM4:DP4"/>
    <mergeCell ref="FP5:FQ5"/>
    <mergeCell ref="EO4:ER4"/>
    <mergeCell ref="DM3:EN3"/>
    <mergeCell ref="EO3:ET3"/>
    <mergeCell ref="FZ5:GA5"/>
    <mergeCell ref="EV5:EW5"/>
    <mergeCell ref="EX5:EY5"/>
    <mergeCell ref="EU3:EU5"/>
    <mergeCell ref="FV5:FW5"/>
    <mergeCell ref="FX5:FY5"/>
    <mergeCell ref="EV3:FC3"/>
    <mergeCell ref="A1:D1"/>
    <mergeCell ref="I4:L4"/>
    <mergeCell ref="M4:P4"/>
    <mergeCell ref="E4:H4"/>
    <mergeCell ref="HT3:HT5"/>
    <mergeCell ref="HV3:HV5"/>
    <mergeCell ref="HW3:HW5"/>
    <mergeCell ref="HJ5:HK5"/>
    <mergeCell ref="GZ3:HM3"/>
    <mergeCell ref="HN3:HS3"/>
    <mergeCell ref="HH5:HI5"/>
    <mergeCell ref="FR5:FS5"/>
    <mergeCell ref="GF5:GG5"/>
    <mergeCell ref="FT3:GG3"/>
    <mergeCell ref="FD3:FS3"/>
    <mergeCell ref="EZ5:FA5"/>
    <mergeCell ref="HL5:HM5"/>
    <mergeCell ref="HF5:HG5"/>
    <mergeCell ref="GT5:GU5"/>
    <mergeCell ref="EC4:EF4"/>
    <mergeCell ref="E1:IA1"/>
    <mergeCell ref="E2:IA2"/>
    <mergeCell ref="E3:T3"/>
    <mergeCell ref="CC4:CF4"/>
    <mergeCell ref="IQ4:IR4"/>
    <mergeCell ref="GH3:GY3"/>
    <mergeCell ref="HN5:HO5"/>
    <mergeCell ref="HB5:HC5"/>
    <mergeCell ref="HD5:HE5"/>
    <mergeCell ref="HU3:HU5"/>
    <mergeCell ref="IB3:IB6"/>
    <mergeCell ref="IA3:IA6"/>
    <mergeCell ref="GJ5:GK5"/>
    <mergeCell ref="GL5:GM5"/>
    <mergeCell ref="IM4:IN4"/>
    <mergeCell ref="IJ4:IK4"/>
    <mergeCell ref="GX5:GY5"/>
    <mergeCell ref="GH5:GI5"/>
    <mergeCell ref="HP5:HQ5"/>
    <mergeCell ref="HR5:HS5"/>
    <mergeCell ref="HZ3:HZ5"/>
    <mergeCell ref="HY3:HY5"/>
    <mergeCell ref="HX3:HX5"/>
    <mergeCell ref="GZ5:HA5"/>
    <mergeCell ref="GP5:GQ5"/>
    <mergeCell ref="GR5:GS5"/>
    <mergeCell ref="GV5:GW5"/>
    <mergeCell ref="EV4:HS4"/>
  </mergeCells>
  <phoneticPr fontId="19" type="noConversion"/>
  <conditionalFormatting sqref="ET46:ET65536 L46:L65536 P46:AV65536 CF46:EN65536 I45:EV45 AZ46:CB65536 H45:H65536 ET6 H4 L4 H6 L6 P6 P4 T4 T6:AV6 AZ6:CB6 CF6:DH6 DL6:EN6">
    <cfRule type="cellIs" dxfId="331" priority="19" stopIfTrue="1" operator="lessThan">
      <formula>5</formula>
    </cfRule>
    <cfRule type="cellIs" dxfId="330" priority="20" stopIfTrue="1" operator="between">
      <formula>5</formula>
      <formula>10</formula>
    </cfRule>
  </conditionalFormatting>
  <conditionalFormatting sqref="EN7:EN44 DP7:DP44 AR7:AR44 AV7:AV44 X7:X44 AB7:AB44 AF7:AF44 AJ7:AJ44 AN7:AN44 AZ7:AZ44 BX7:BX44 CB7:CB44 BD7:BD44 BH7:BH44 BL7:BL44 BP7:BP44 BT7:BT44 CF7:CF44 DD7:DD44 DH7:DH44 CJ7:CJ44 CN7:CN44 CR7:CR44 CV7:CV44 CZ7:CZ44 L7:L44 P7:P44 T7:T44 H7:H44 DT7:DT44 DX7:DX44 EB7:EB44 EF7:EF44 ET7:ET44 EJ7:EJ44 DL7:DL44">
    <cfRule type="cellIs" dxfId="329" priority="21" stopIfTrue="1" operator="lessThan">
      <formula>4</formula>
    </cfRule>
    <cfRule type="cellIs" dxfId="328" priority="22" stopIfTrue="1" operator="between">
      <formula>5</formula>
      <formula>10</formula>
    </cfRule>
  </conditionalFormatting>
  <conditionalFormatting sqref="FB7:FB44 FD7:FD44 FF7:FF44 FH7:FH44 FJ7:FJ44 FL7:FL44 FN7:FN44 FP7:FP44 FR7:FR44 FT7:FT44 FV7:FV44 FX7:FX44 FZ7:FZ44 GB7:GB44 GD7:GD44 GF7:GF44 GH7:GH44 EV7:EV44 EX7:EX44 EZ7:EZ44 GJ7:HS44">
    <cfRule type="cellIs" dxfId="327" priority="23" stopIfTrue="1" operator="equal">
      <formula>"X"</formula>
    </cfRule>
    <cfRule type="cellIs" dxfId="326" priority="24" stopIfTrue="1" operator="equal">
      <formula>"F"</formula>
    </cfRule>
  </conditionalFormatting>
  <conditionalFormatting sqref="H5 L5 P5 T5">
    <cfRule type="cellIs" dxfId="325" priority="25" stopIfTrue="1" operator="lessThan">
      <formula>5</formula>
    </cfRule>
    <cfRule type="cellIs" dxfId="324" priority="26" stopIfTrue="1" operator="between">
      <formula>5</formula>
      <formula>10</formula>
    </cfRule>
  </conditionalFormatting>
  <conditionalFormatting sqref="DP5 DT5 DX5 EB5">
    <cfRule type="cellIs" dxfId="323" priority="3" stopIfTrue="1" operator="lessThan">
      <formula>5</formula>
    </cfRule>
    <cfRule type="cellIs" dxfId="322" priority="4" stopIfTrue="1" operator="between">
      <formula>5</formula>
      <formula>10</formula>
    </cfRule>
  </conditionalFormatting>
  <conditionalFormatting sqref="AN5 AR5 AV5 AZ5">
    <cfRule type="cellIs" dxfId="321" priority="17" stopIfTrue="1" operator="lessThan">
      <formula>5</formula>
    </cfRule>
    <cfRule type="cellIs" dxfId="320" priority="18" stopIfTrue="1" operator="between">
      <formula>5</formula>
      <formula>10</formula>
    </cfRule>
  </conditionalFormatting>
  <conditionalFormatting sqref="X5 AB5 AF5 AJ5">
    <cfRule type="cellIs" dxfId="319" priority="15" stopIfTrue="1" operator="lessThan">
      <formula>5</formula>
    </cfRule>
    <cfRule type="cellIs" dxfId="318" priority="16" stopIfTrue="1" operator="between">
      <formula>5</formula>
      <formula>10</formula>
    </cfRule>
  </conditionalFormatting>
  <conditionalFormatting sqref="BT5 BX5 CB5 CF5">
    <cfRule type="cellIs" dxfId="317" priority="13" stopIfTrue="1" operator="lessThan">
      <formula>5</formula>
    </cfRule>
    <cfRule type="cellIs" dxfId="316" priority="14" stopIfTrue="1" operator="between">
      <formula>5</formula>
      <formula>10</formula>
    </cfRule>
  </conditionalFormatting>
  <conditionalFormatting sqref="BD5 BH5 BL5 BP5">
    <cfRule type="cellIs" dxfId="315" priority="11" stopIfTrue="1" operator="lessThan">
      <formula>5</formula>
    </cfRule>
    <cfRule type="cellIs" dxfId="314" priority="12" stopIfTrue="1" operator="between">
      <formula>5</formula>
      <formula>10</formula>
    </cfRule>
  </conditionalFormatting>
  <conditionalFormatting sqref="CZ5 DD5 DH5 DL5">
    <cfRule type="cellIs" dxfId="313" priority="9" stopIfTrue="1" operator="lessThan">
      <formula>5</formula>
    </cfRule>
    <cfRule type="cellIs" dxfId="312" priority="10" stopIfTrue="1" operator="between">
      <formula>5</formula>
      <formula>10</formula>
    </cfRule>
  </conditionalFormatting>
  <conditionalFormatting sqref="CJ5 CN5 CR5 CV5">
    <cfRule type="cellIs" dxfId="311" priority="7" stopIfTrue="1" operator="lessThan">
      <formula>5</formula>
    </cfRule>
    <cfRule type="cellIs" dxfId="310" priority="8" stopIfTrue="1" operator="between">
      <formula>5</formula>
      <formula>10</formula>
    </cfRule>
  </conditionalFormatting>
  <conditionalFormatting sqref="EF5 EJ5 EN5 ET5">
    <cfRule type="cellIs" dxfId="309" priority="5" stopIfTrue="1" operator="lessThan">
      <formula>5</formula>
    </cfRule>
    <cfRule type="cellIs" dxfId="308" priority="6" stopIfTrue="1" operator="between">
      <formula>5</formula>
      <formula>10</formula>
    </cfRule>
  </conditionalFormatting>
  <conditionalFormatting sqref="ER7:ES44">
    <cfRule type="cellIs" dxfId="307" priority="1" stopIfTrue="1" operator="lessThan">
      <formula>4</formula>
    </cfRule>
    <cfRule type="cellIs" dxfId="306" priority="2" stopIfTrue="1" operator="between">
      <formula>5</formula>
      <formula>10</formula>
    </cfRule>
  </conditionalFormatting>
  <printOptions horizontalCentered="1"/>
  <pageMargins left="0.3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R29"/>
  <sheetViews>
    <sheetView zoomScale="85" zoomScaleNormal="85" workbookViewId="0">
      <pane xSplit="4" ySplit="6" topLeftCell="HP7" activePane="bottomRight" state="frozen"/>
      <selection pane="topRight" activeCell="E1" sqref="E1"/>
      <selection pane="bottomLeft" activeCell="A7" sqref="A7"/>
      <selection pane="bottomRight" activeCell="HZ7" sqref="HZ7"/>
    </sheetView>
  </sheetViews>
  <sheetFormatPr defaultColWidth="8.85546875" defaultRowHeight="15" x14ac:dyDescent="0.2"/>
  <cols>
    <col min="1" max="1" width="4.7109375" style="3" customWidth="1"/>
    <col min="2" max="2" width="20.85546875" style="3" customWidth="1"/>
    <col min="3" max="3" width="9.140625" style="3" customWidth="1"/>
    <col min="4" max="4" width="12.710937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5" width="4.28515625" style="14" hidden="1" customWidth="1"/>
    <col min="16" max="20" width="4.28515625" style="3" hidden="1" customWidth="1"/>
    <col min="21" max="49" width="4.28515625" style="66" hidden="1" customWidth="1"/>
    <col min="50" max="51" width="4.28515625" style="85" hidden="1" customWidth="1"/>
    <col min="52" max="81" width="4.28515625" style="66" hidden="1" customWidth="1"/>
    <col min="82" max="83" width="4.28515625" style="85" hidden="1" customWidth="1"/>
    <col min="84" max="145" width="4.28515625" style="66" hidden="1" customWidth="1"/>
    <col min="146" max="149" width="4.28515625" style="85" hidden="1" customWidth="1"/>
    <col min="150" max="150" width="4.28515625" style="66" hidden="1" customWidth="1"/>
    <col min="151" max="151" width="7.42578125" style="86" hidden="1" customWidth="1"/>
    <col min="152" max="152" width="4.7109375" style="86" customWidth="1"/>
    <col min="153" max="159" width="4.7109375" style="87" customWidth="1"/>
    <col min="160" max="173" width="4.7109375" style="220" customWidth="1"/>
    <col min="174" max="175" width="4.42578125" style="220" customWidth="1"/>
    <col min="176" max="189" width="4.42578125" style="87" customWidth="1"/>
    <col min="190" max="207" width="4.7109375" style="220" customWidth="1"/>
    <col min="208" max="227" width="4.7109375" style="87" customWidth="1"/>
    <col min="228" max="233" width="7.140625" style="87" customWidth="1"/>
    <col min="234" max="234" width="7.7109375" style="87" customWidth="1"/>
    <col min="235" max="235" width="8.140625" style="87" customWidth="1"/>
    <col min="236" max="236" width="14.7109375" style="87" hidden="1" customWidth="1"/>
    <col min="237" max="238" width="8.85546875" style="2" hidden="1" customWidth="1"/>
    <col min="239" max="239" width="8.85546875" style="3" hidden="1" customWidth="1"/>
    <col min="240" max="253" width="0" style="3" hidden="1" customWidth="1"/>
    <col min="254" max="16384" width="8.85546875" style="3"/>
  </cols>
  <sheetData>
    <row r="1" spans="1:252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75"/>
      <c r="IC1" s="44"/>
      <c r="ID1" s="44"/>
    </row>
    <row r="2" spans="1:252" s="45" customFormat="1" ht="15.75" x14ac:dyDescent="0.25">
      <c r="A2" s="46"/>
      <c r="B2" s="46"/>
      <c r="C2" s="46"/>
      <c r="E2" s="567" t="s">
        <v>202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75"/>
      <c r="IC2" s="44"/>
      <c r="ID2" s="44" t="s">
        <v>0</v>
      </c>
    </row>
    <row r="3" spans="1:252" s="45" customFormat="1" ht="15.75" customHeight="1" x14ac:dyDescent="0.25">
      <c r="A3" s="571" t="s">
        <v>1</v>
      </c>
      <c r="B3" s="571" t="s">
        <v>198</v>
      </c>
      <c r="C3" s="571"/>
      <c r="D3" s="571" t="s">
        <v>2</v>
      </c>
      <c r="E3" s="564" t="s">
        <v>234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72" t="s">
        <v>235</v>
      </c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 t="s">
        <v>280</v>
      </c>
      <c r="BB3" s="572"/>
      <c r="BC3" s="572"/>
      <c r="BD3" s="572"/>
      <c r="BE3" s="572"/>
      <c r="BF3" s="572"/>
      <c r="BG3" s="572"/>
      <c r="BH3" s="572"/>
      <c r="BI3" s="572"/>
      <c r="BJ3" s="572"/>
      <c r="BK3" s="572"/>
      <c r="BL3" s="572"/>
      <c r="BM3" s="572"/>
      <c r="BN3" s="572"/>
      <c r="BO3" s="572"/>
      <c r="BP3" s="572"/>
      <c r="BQ3" s="572"/>
      <c r="BR3" s="572"/>
      <c r="BS3" s="572"/>
      <c r="BT3" s="572"/>
      <c r="BU3" s="572"/>
      <c r="BV3" s="572"/>
      <c r="BW3" s="572"/>
      <c r="BX3" s="572"/>
      <c r="BY3" s="572"/>
      <c r="BZ3" s="572"/>
      <c r="CA3" s="572"/>
      <c r="CB3" s="572"/>
      <c r="CC3" s="561" t="s">
        <v>311</v>
      </c>
      <c r="CD3" s="562"/>
      <c r="CE3" s="562"/>
      <c r="CF3" s="562"/>
      <c r="CG3" s="562"/>
      <c r="CH3" s="562"/>
      <c r="CI3" s="562"/>
      <c r="CJ3" s="562"/>
      <c r="CK3" s="562"/>
      <c r="CL3" s="562"/>
      <c r="CM3" s="562"/>
      <c r="CN3" s="562"/>
      <c r="CO3" s="562"/>
      <c r="CP3" s="562"/>
      <c r="CQ3" s="562"/>
      <c r="CR3" s="562"/>
      <c r="CS3" s="562"/>
      <c r="CT3" s="562"/>
      <c r="CU3" s="562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3"/>
      <c r="DM3" s="572" t="s">
        <v>338</v>
      </c>
      <c r="DN3" s="572"/>
      <c r="DO3" s="572"/>
      <c r="DP3" s="572"/>
      <c r="DQ3" s="572"/>
      <c r="DR3" s="572"/>
      <c r="DS3" s="572"/>
      <c r="DT3" s="572"/>
      <c r="DU3" s="572"/>
      <c r="DV3" s="572"/>
      <c r="DW3" s="572"/>
      <c r="DX3" s="572"/>
      <c r="DY3" s="572"/>
      <c r="DZ3" s="572"/>
      <c r="EA3" s="572"/>
      <c r="EB3" s="572"/>
      <c r="EC3" s="572"/>
      <c r="ED3" s="572"/>
      <c r="EE3" s="572"/>
      <c r="EF3" s="572"/>
      <c r="EG3" s="572"/>
      <c r="EH3" s="572"/>
      <c r="EI3" s="572"/>
      <c r="EJ3" s="572"/>
      <c r="EK3" s="572"/>
      <c r="EL3" s="572"/>
      <c r="EM3" s="572"/>
      <c r="EN3" s="572"/>
      <c r="EO3" s="572"/>
      <c r="EP3" s="572"/>
      <c r="EQ3" s="572"/>
      <c r="ER3" s="572"/>
      <c r="ES3" s="572"/>
      <c r="ET3" s="572"/>
      <c r="EU3" s="116"/>
      <c r="EV3" s="572" t="s">
        <v>234</v>
      </c>
      <c r="EW3" s="572"/>
      <c r="EX3" s="572"/>
      <c r="EY3" s="572"/>
      <c r="EZ3" s="572"/>
      <c r="FA3" s="572"/>
      <c r="FB3" s="572"/>
      <c r="FC3" s="572"/>
      <c r="FD3" s="565" t="s">
        <v>235</v>
      </c>
      <c r="FE3" s="565"/>
      <c r="FF3" s="565"/>
      <c r="FG3" s="565"/>
      <c r="FH3" s="565"/>
      <c r="FI3" s="565"/>
      <c r="FJ3" s="565"/>
      <c r="FK3" s="565"/>
      <c r="FL3" s="565"/>
      <c r="FM3" s="565"/>
      <c r="FN3" s="565"/>
      <c r="FO3" s="565"/>
      <c r="FP3" s="565"/>
      <c r="FQ3" s="565"/>
      <c r="FR3" s="565"/>
      <c r="FS3" s="565"/>
      <c r="FT3" s="572" t="s">
        <v>280</v>
      </c>
      <c r="FU3" s="572"/>
      <c r="FV3" s="572"/>
      <c r="FW3" s="572"/>
      <c r="FX3" s="572"/>
      <c r="FY3" s="572"/>
      <c r="FZ3" s="572"/>
      <c r="GA3" s="572"/>
      <c r="GB3" s="572"/>
      <c r="GC3" s="572"/>
      <c r="GD3" s="572"/>
      <c r="GE3" s="572"/>
      <c r="GF3" s="572"/>
      <c r="GG3" s="572"/>
      <c r="GH3" s="544" t="s">
        <v>311</v>
      </c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6"/>
      <c r="GZ3" s="582" t="s">
        <v>338</v>
      </c>
      <c r="HA3" s="583"/>
      <c r="HB3" s="583"/>
      <c r="HC3" s="583"/>
      <c r="HD3" s="583"/>
      <c r="HE3" s="583"/>
      <c r="HF3" s="583"/>
      <c r="HG3" s="583"/>
      <c r="HH3" s="583"/>
      <c r="HI3" s="583"/>
      <c r="HJ3" s="583"/>
      <c r="HK3" s="583"/>
      <c r="HL3" s="583"/>
      <c r="HM3" s="583"/>
      <c r="HN3" s="462"/>
      <c r="HO3" s="462"/>
      <c r="HP3" s="462"/>
      <c r="HQ3" s="462"/>
      <c r="HR3" s="102"/>
      <c r="HS3" s="103"/>
      <c r="HT3" s="552" t="s">
        <v>234</v>
      </c>
      <c r="HU3" s="552" t="s">
        <v>235</v>
      </c>
      <c r="HV3" s="552" t="s">
        <v>280</v>
      </c>
      <c r="HW3" s="552" t="s">
        <v>311</v>
      </c>
      <c r="HX3" s="552" t="s">
        <v>338</v>
      </c>
      <c r="HY3" s="552" t="s">
        <v>351</v>
      </c>
      <c r="HZ3" s="581" t="s">
        <v>6</v>
      </c>
      <c r="IA3" s="552" t="s">
        <v>7</v>
      </c>
      <c r="IB3" s="578" t="s">
        <v>200</v>
      </c>
      <c r="IC3" s="44"/>
      <c r="ID3" s="44"/>
    </row>
    <row r="4" spans="1:252" s="343" customFormat="1" ht="15" customHeight="1" x14ac:dyDescent="0.2">
      <c r="A4" s="571"/>
      <c r="B4" s="571"/>
      <c r="C4" s="571"/>
      <c r="D4" s="571"/>
      <c r="E4" s="560" t="s">
        <v>3</v>
      </c>
      <c r="F4" s="560"/>
      <c r="G4" s="560"/>
      <c r="H4" s="560"/>
      <c r="I4" s="560" t="s">
        <v>193</v>
      </c>
      <c r="J4" s="560"/>
      <c r="K4" s="560"/>
      <c r="L4" s="560"/>
      <c r="M4" s="560" t="s">
        <v>4</v>
      </c>
      <c r="N4" s="560"/>
      <c r="O4" s="560"/>
      <c r="P4" s="560"/>
      <c r="Q4" s="560" t="s">
        <v>194</v>
      </c>
      <c r="R4" s="560"/>
      <c r="S4" s="560"/>
      <c r="T4" s="560"/>
      <c r="U4" s="560" t="s">
        <v>226</v>
      </c>
      <c r="V4" s="560"/>
      <c r="W4" s="560"/>
      <c r="X4" s="560"/>
      <c r="Y4" s="560" t="s">
        <v>227</v>
      </c>
      <c r="Z4" s="560"/>
      <c r="AA4" s="560"/>
      <c r="AB4" s="560"/>
      <c r="AC4" s="560" t="s">
        <v>228</v>
      </c>
      <c r="AD4" s="560"/>
      <c r="AE4" s="560"/>
      <c r="AF4" s="560"/>
      <c r="AG4" s="560" t="s">
        <v>229</v>
      </c>
      <c r="AH4" s="560"/>
      <c r="AI4" s="560"/>
      <c r="AJ4" s="560"/>
      <c r="AK4" s="560" t="s">
        <v>230</v>
      </c>
      <c r="AL4" s="560"/>
      <c r="AM4" s="560"/>
      <c r="AN4" s="560"/>
      <c r="AO4" s="560" t="s">
        <v>231</v>
      </c>
      <c r="AP4" s="560"/>
      <c r="AQ4" s="560"/>
      <c r="AR4" s="560"/>
      <c r="AS4" s="560" t="s">
        <v>232</v>
      </c>
      <c r="AT4" s="560"/>
      <c r="AU4" s="560"/>
      <c r="AV4" s="560"/>
      <c r="AW4" s="560" t="s">
        <v>233</v>
      </c>
      <c r="AX4" s="560"/>
      <c r="AY4" s="560"/>
      <c r="AZ4" s="560"/>
      <c r="BA4" s="560" t="s">
        <v>248</v>
      </c>
      <c r="BB4" s="560"/>
      <c r="BC4" s="560"/>
      <c r="BD4" s="560"/>
      <c r="BE4" s="560" t="s">
        <v>247</v>
      </c>
      <c r="BF4" s="560"/>
      <c r="BG4" s="560"/>
      <c r="BH4" s="560"/>
      <c r="BI4" s="560" t="s">
        <v>242</v>
      </c>
      <c r="BJ4" s="560"/>
      <c r="BK4" s="560"/>
      <c r="BL4" s="560"/>
      <c r="BM4" s="560" t="s">
        <v>277</v>
      </c>
      <c r="BN4" s="560"/>
      <c r="BO4" s="560"/>
      <c r="BP4" s="560"/>
      <c r="BQ4" s="560" t="s">
        <v>249</v>
      </c>
      <c r="BR4" s="560"/>
      <c r="BS4" s="560"/>
      <c r="BT4" s="560"/>
      <c r="BU4" s="560" t="s">
        <v>278</v>
      </c>
      <c r="BV4" s="560"/>
      <c r="BW4" s="560"/>
      <c r="BX4" s="560"/>
      <c r="BY4" s="560" t="s">
        <v>279</v>
      </c>
      <c r="BZ4" s="560"/>
      <c r="CA4" s="560"/>
      <c r="CB4" s="560"/>
      <c r="CC4" s="560" t="s">
        <v>285</v>
      </c>
      <c r="CD4" s="560"/>
      <c r="CE4" s="560"/>
      <c r="CF4" s="560"/>
      <c r="CG4" s="560" t="s">
        <v>312</v>
      </c>
      <c r="CH4" s="560"/>
      <c r="CI4" s="560"/>
      <c r="CJ4" s="560"/>
      <c r="CK4" s="560" t="s">
        <v>313</v>
      </c>
      <c r="CL4" s="560"/>
      <c r="CM4" s="560"/>
      <c r="CN4" s="560"/>
      <c r="CO4" s="560" t="s">
        <v>314</v>
      </c>
      <c r="CP4" s="560"/>
      <c r="CQ4" s="560"/>
      <c r="CR4" s="560"/>
      <c r="CS4" s="560" t="s">
        <v>315</v>
      </c>
      <c r="CT4" s="560"/>
      <c r="CU4" s="560"/>
      <c r="CV4" s="560"/>
      <c r="CW4" s="560" t="s">
        <v>316</v>
      </c>
      <c r="CX4" s="560"/>
      <c r="CY4" s="560"/>
      <c r="CZ4" s="560"/>
      <c r="DA4" s="560" t="s">
        <v>317</v>
      </c>
      <c r="DB4" s="560"/>
      <c r="DC4" s="560"/>
      <c r="DD4" s="560"/>
      <c r="DE4" s="560" t="s">
        <v>251</v>
      </c>
      <c r="DF4" s="560"/>
      <c r="DG4" s="560"/>
      <c r="DH4" s="560"/>
      <c r="DI4" s="560" t="s">
        <v>294</v>
      </c>
      <c r="DJ4" s="560"/>
      <c r="DK4" s="560"/>
      <c r="DL4" s="560"/>
      <c r="DM4" s="560" t="s">
        <v>324</v>
      </c>
      <c r="DN4" s="560"/>
      <c r="DO4" s="560"/>
      <c r="DP4" s="560"/>
      <c r="DQ4" s="560" t="s">
        <v>354</v>
      </c>
      <c r="DR4" s="560"/>
      <c r="DS4" s="560"/>
      <c r="DT4" s="560"/>
      <c r="DU4" s="560" t="s">
        <v>355</v>
      </c>
      <c r="DV4" s="560"/>
      <c r="DW4" s="560"/>
      <c r="DX4" s="560"/>
      <c r="DY4" s="560" t="s">
        <v>377</v>
      </c>
      <c r="DZ4" s="560"/>
      <c r="EA4" s="560"/>
      <c r="EB4" s="560"/>
      <c r="EC4" s="560" t="s">
        <v>356</v>
      </c>
      <c r="ED4" s="560"/>
      <c r="EE4" s="560"/>
      <c r="EF4" s="560"/>
      <c r="EG4" s="560" t="s">
        <v>357</v>
      </c>
      <c r="EH4" s="560"/>
      <c r="EI4" s="560"/>
      <c r="EJ4" s="560"/>
      <c r="EK4" s="560" t="s">
        <v>350</v>
      </c>
      <c r="EL4" s="560"/>
      <c r="EM4" s="560"/>
      <c r="EN4" s="560"/>
      <c r="EO4" s="560" t="s">
        <v>397</v>
      </c>
      <c r="EP4" s="560"/>
      <c r="EQ4" s="560"/>
      <c r="ER4" s="560"/>
      <c r="ES4" s="473" t="s">
        <v>395</v>
      </c>
      <c r="ET4" s="473" t="s">
        <v>398</v>
      </c>
      <c r="EU4" s="560" t="s">
        <v>199</v>
      </c>
      <c r="EV4" s="560" t="s">
        <v>5</v>
      </c>
      <c r="EW4" s="560"/>
      <c r="EX4" s="560"/>
      <c r="EY4" s="560"/>
      <c r="EZ4" s="560"/>
      <c r="FA4" s="560"/>
      <c r="FB4" s="560"/>
      <c r="FC4" s="560"/>
      <c r="FD4" s="560"/>
      <c r="FE4" s="560"/>
      <c r="FF4" s="560"/>
      <c r="FG4" s="560"/>
      <c r="FH4" s="560"/>
      <c r="FI4" s="560"/>
      <c r="FJ4" s="560"/>
      <c r="FK4" s="560"/>
      <c r="FL4" s="560"/>
      <c r="FM4" s="560"/>
      <c r="FN4" s="560"/>
      <c r="FO4" s="560"/>
      <c r="FP4" s="560"/>
      <c r="FQ4" s="560"/>
      <c r="FR4" s="560"/>
      <c r="FS4" s="560"/>
      <c r="FT4" s="560"/>
      <c r="FU4" s="560"/>
      <c r="FV4" s="560"/>
      <c r="FW4" s="560"/>
      <c r="FX4" s="560"/>
      <c r="FY4" s="560"/>
      <c r="FZ4" s="560"/>
      <c r="GA4" s="560"/>
      <c r="GB4" s="560"/>
      <c r="GC4" s="560"/>
      <c r="GD4" s="560"/>
      <c r="GE4" s="560"/>
      <c r="GF4" s="560"/>
      <c r="GG4" s="560"/>
      <c r="GH4" s="560"/>
      <c r="GI4" s="560"/>
      <c r="GJ4" s="560"/>
      <c r="GK4" s="560"/>
      <c r="GL4" s="560"/>
      <c r="GM4" s="560"/>
      <c r="GN4" s="560"/>
      <c r="GO4" s="560"/>
      <c r="GP4" s="560"/>
      <c r="GQ4" s="560"/>
      <c r="GR4" s="560"/>
      <c r="GS4" s="560"/>
      <c r="GT4" s="560"/>
      <c r="GU4" s="560"/>
      <c r="GV4" s="560"/>
      <c r="GW4" s="560"/>
      <c r="GX4" s="560"/>
      <c r="GY4" s="560"/>
      <c r="GZ4" s="560"/>
      <c r="HA4" s="560"/>
      <c r="HB4" s="560"/>
      <c r="HC4" s="560"/>
      <c r="HD4" s="560"/>
      <c r="HE4" s="560"/>
      <c r="HF4" s="560"/>
      <c r="HG4" s="560"/>
      <c r="HH4" s="560"/>
      <c r="HI4" s="560"/>
      <c r="HJ4" s="560"/>
      <c r="HK4" s="560"/>
      <c r="HL4" s="560"/>
      <c r="HM4" s="560"/>
      <c r="HN4" s="560"/>
      <c r="HO4" s="560"/>
      <c r="HP4" s="560"/>
      <c r="HQ4" s="560"/>
      <c r="HR4" s="560"/>
      <c r="HS4" s="560"/>
      <c r="HT4" s="552"/>
      <c r="HU4" s="552"/>
      <c r="HV4" s="552"/>
      <c r="HW4" s="552"/>
      <c r="HX4" s="552"/>
      <c r="HY4" s="552"/>
      <c r="HZ4" s="581"/>
      <c r="IA4" s="552"/>
      <c r="IB4" s="579"/>
      <c r="IJ4" s="543" t="s">
        <v>229</v>
      </c>
      <c r="IK4" s="543"/>
      <c r="IM4" s="343" t="s">
        <v>277</v>
      </c>
      <c r="IP4" s="543" t="s">
        <v>294</v>
      </c>
      <c r="IQ4" s="543"/>
    </row>
    <row r="5" spans="1:252" s="45" customFormat="1" ht="15" customHeight="1" x14ac:dyDescent="0.25">
      <c r="A5" s="571"/>
      <c r="B5" s="571"/>
      <c r="C5" s="571"/>
      <c r="D5" s="571"/>
      <c r="E5" s="316" t="s">
        <v>8</v>
      </c>
      <c r="F5" s="317" t="s">
        <v>9</v>
      </c>
      <c r="G5" s="317" t="s">
        <v>10</v>
      </c>
      <c r="H5" s="316" t="s">
        <v>11</v>
      </c>
      <c r="I5" s="317" t="s">
        <v>8</v>
      </c>
      <c r="J5" s="317" t="s">
        <v>9</v>
      </c>
      <c r="K5" s="317" t="s">
        <v>10</v>
      </c>
      <c r="L5" s="316" t="s">
        <v>11</v>
      </c>
      <c r="M5" s="316" t="s">
        <v>8</v>
      </c>
      <c r="N5" s="317" t="s">
        <v>9</v>
      </c>
      <c r="O5" s="317" t="s">
        <v>10</v>
      </c>
      <c r="P5" s="316" t="s">
        <v>11</v>
      </c>
      <c r="Q5" s="316" t="s">
        <v>8</v>
      </c>
      <c r="R5" s="317" t="s">
        <v>9</v>
      </c>
      <c r="S5" s="317" t="s">
        <v>10</v>
      </c>
      <c r="T5" s="316" t="s">
        <v>11</v>
      </c>
      <c r="U5" s="316" t="s">
        <v>8</v>
      </c>
      <c r="V5" s="317" t="s">
        <v>9</v>
      </c>
      <c r="W5" s="317" t="s">
        <v>10</v>
      </c>
      <c r="X5" s="316" t="s">
        <v>11</v>
      </c>
      <c r="Y5" s="317" t="s">
        <v>8</v>
      </c>
      <c r="Z5" s="317" t="s">
        <v>9</v>
      </c>
      <c r="AA5" s="317" t="s">
        <v>10</v>
      </c>
      <c r="AB5" s="316" t="s">
        <v>11</v>
      </c>
      <c r="AC5" s="316" t="s">
        <v>8</v>
      </c>
      <c r="AD5" s="317" t="s">
        <v>9</v>
      </c>
      <c r="AE5" s="317" t="s">
        <v>10</v>
      </c>
      <c r="AF5" s="316" t="s">
        <v>11</v>
      </c>
      <c r="AG5" s="316" t="s">
        <v>8</v>
      </c>
      <c r="AH5" s="317" t="s">
        <v>9</v>
      </c>
      <c r="AI5" s="317" t="s">
        <v>10</v>
      </c>
      <c r="AJ5" s="316" t="s">
        <v>11</v>
      </c>
      <c r="AK5" s="316" t="s">
        <v>8</v>
      </c>
      <c r="AL5" s="317" t="s">
        <v>9</v>
      </c>
      <c r="AM5" s="317" t="s">
        <v>10</v>
      </c>
      <c r="AN5" s="316" t="s">
        <v>11</v>
      </c>
      <c r="AO5" s="317" t="s">
        <v>8</v>
      </c>
      <c r="AP5" s="317" t="s">
        <v>9</v>
      </c>
      <c r="AQ5" s="317" t="s">
        <v>10</v>
      </c>
      <c r="AR5" s="316" t="s">
        <v>11</v>
      </c>
      <c r="AS5" s="316" t="s">
        <v>8</v>
      </c>
      <c r="AT5" s="317" t="s">
        <v>9</v>
      </c>
      <c r="AU5" s="317" t="s">
        <v>10</v>
      </c>
      <c r="AV5" s="316" t="s">
        <v>11</v>
      </c>
      <c r="AW5" s="316" t="s">
        <v>8</v>
      </c>
      <c r="AX5" s="317" t="s">
        <v>9</v>
      </c>
      <c r="AY5" s="317" t="s">
        <v>10</v>
      </c>
      <c r="AZ5" s="316" t="s">
        <v>11</v>
      </c>
      <c r="BA5" s="316" t="s">
        <v>8</v>
      </c>
      <c r="BB5" s="317" t="s">
        <v>9</v>
      </c>
      <c r="BC5" s="317" t="s">
        <v>10</v>
      </c>
      <c r="BD5" s="316" t="s">
        <v>11</v>
      </c>
      <c r="BE5" s="317" t="s">
        <v>8</v>
      </c>
      <c r="BF5" s="317" t="s">
        <v>9</v>
      </c>
      <c r="BG5" s="317" t="s">
        <v>10</v>
      </c>
      <c r="BH5" s="316" t="s">
        <v>11</v>
      </c>
      <c r="BI5" s="316" t="s">
        <v>8</v>
      </c>
      <c r="BJ5" s="317" t="s">
        <v>9</v>
      </c>
      <c r="BK5" s="317" t="s">
        <v>10</v>
      </c>
      <c r="BL5" s="316" t="s">
        <v>11</v>
      </c>
      <c r="BM5" s="316" t="s">
        <v>8</v>
      </c>
      <c r="BN5" s="317" t="s">
        <v>9</v>
      </c>
      <c r="BO5" s="317" t="s">
        <v>10</v>
      </c>
      <c r="BP5" s="316" t="s">
        <v>11</v>
      </c>
      <c r="BQ5" s="316" t="s">
        <v>8</v>
      </c>
      <c r="BR5" s="317" t="s">
        <v>9</v>
      </c>
      <c r="BS5" s="317" t="s">
        <v>10</v>
      </c>
      <c r="BT5" s="316" t="s">
        <v>11</v>
      </c>
      <c r="BU5" s="317" t="s">
        <v>8</v>
      </c>
      <c r="BV5" s="317" t="s">
        <v>9</v>
      </c>
      <c r="BW5" s="317" t="s">
        <v>10</v>
      </c>
      <c r="BX5" s="316" t="s">
        <v>11</v>
      </c>
      <c r="BY5" s="316" t="s">
        <v>8</v>
      </c>
      <c r="BZ5" s="317" t="s">
        <v>9</v>
      </c>
      <c r="CA5" s="317" t="s">
        <v>10</v>
      </c>
      <c r="CB5" s="316" t="s">
        <v>11</v>
      </c>
      <c r="CC5" s="316" t="s">
        <v>8</v>
      </c>
      <c r="CD5" s="317" t="s">
        <v>9</v>
      </c>
      <c r="CE5" s="317" t="s">
        <v>10</v>
      </c>
      <c r="CF5" s="316" t="s">
        <v>11</v>
      </c>
      <c r="CG5" s="316" t="s">
        <v>8</v>
      </c>
      <c r="CH5" s="317" t="s">
        <v>9</v>
      </c>
      <c r="CI5" s="317" t="s">
        <v>10</v>
      </c>
      <c r="CJ5" s="316" t="s">
        <v>11</v>
      </c>
      <c r="CK5" s="317" t="s">
        <v>8</v>
      </c>
      <c r="CL5" s="317" t="s">
        <v>9</v>
      </c>
      <c r="CM5" s="317" t="s">
        <v>10</v>
      </c>
      <c r="CN5" s="316" t="s">
        <v>11</v>
      </c>
      <c r="CO5" s="316" t="s">
        <v>8</v>
      </c>
      <c r="CP5" s="317" t="s">
        <v>9</v>
      </c>
      <c r="CQ5" s="317" t="s">
        <v>10</v>
      </c>
      <c r="CR5" s="316" t="s">
        <v>11</v>
      </c>
      <c r="CS5" s="316" t="s">
        <v>8</v>
      </c>
      <c r="CT5" s="317" t="s">
        <v>9</v>
      </c>
      <c r="CU5" s="317" t="s">
        <v>10</v>
      </c>
      <c r="CV5" s="316" t="s">
        <v>11</v>
      </c>
      <c r="CW5" s="316" t="s">
        <v>8</v>
      </c>
      <c r="CX5" s="317" t="s">
        <v>9</v>
      </c>
      <c r="CY5" s="317" t="s">
        <v>10</v>
      </c>
      <c r="CZ5" s="316" t="s">
        <v>11</v>
      </c>
      <c r="DA5" s="317" t="s">
        <v>8</v>
      </c>
      <c r="DB5" s="317" t="s">
        <v>9</v>
      </c>
      <c r="DC5" s="317" t="s">
        <v>10</v>
      </c>
      <c r="DD5" s="316" t="s">
        <v>11</v>
      </c>
      <c r="DE5" s="316" t="s">
        <v>8</v>
      </c>
      <c r="DF5" s="317" t="s">
        <v>9</v>
      </c>
      <c r="DG5" s="317" t="s">
        <v>10</v>
      </c>
      <c r="DH5" s="316" t="s">
        <v>11</v>
      </c>
      <c r="DI5" s="316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317" t="s">
        <v>8</v>
      </c>
      <c r="DR5" s="317" t="s">
        <v>9</v>
      </c>
      <c r="DS5" s="317" t="s">
        <v>10</v>
      </c>
      <c r="DT5" s="316" t="s">
        <v>11</v>
      </c>
      <c r="DU5" s="316" t="s">
        <v>8</v>
      </c>
      <c r="DV5" s="317" t="s">
        <v>9</v>
      </c>
      <c r="DW5" s="317" t="s">
        <v>10</v>
      </c>
      <c r="DX5" s="316" t="s">
        <v>11</v>
      </c>
      <c r="DY5" s="316" t="s">
        <v>8</v>
      </c>
      <c r="DZ5" s="317" t="s">
        <v>9</v>
      </c>
      <c r="EA5" s="317" t="s">
        <v>10</v>
      </c>
      <c r="EB5" s="316" t="s">
        <v>11</v>
      </c>
      <c r="EC5" s="316" t="s">
        <v>8</v>
      </c>
      <c r="ED5" s="317" t="s">
        <v>9</v>
      </c>
      <c r="EE5" s="317" t="s">
        <v>10</v>
      </c>
      <c r="EF5" s="316" t="s">
        <v>11</v>
      </c>
      <c r="EG5" s="317" t="s">
        <v>8</v>
      </c>
      <c r="EH5" s="317" t="s">
        <v>9</v>
      </c>
      <c r="EI5" s="317" t="s">
        <v>10</v>
      </c>
      <c r="EJ5" s="316" t="s">
        <v>11</v>
      </c>
      <c r="EK5" s="316" t="s">
        <v>8</v>
      </c>
      <c r="EL5" s="317" t="s">
        <v>9</v>
      </c>
      <c r="EM5" s="317" t="s">
        <v>10</v>
      </c>
      <c r="EN5" s="316" t="s">
        <v>11</v>
      </c>
      <c r="EO5" s="316" t="s">
        <v>8</v>
      </c>
      <c r="EP5" s="317" t="s">
        <v>9</v>
      </c>
      <c r="EQ5" s="317" t="s">
        <v>10</v>
      </c>
      <c r="ER5" s="317"/>
      <c r="ES5" s="317"/>
      <c r="ET5" s="316"/>
      <c r="EU5" s="560"/>
      <c r="EV5" s="574" t="s">
        <v>3</v>
      </c>
      <c r="EW5" s="574"/>
      <c r="EX5" s="574" t="s">
        <v>193</v>
      </c>
      <c r="EY5" s="574"/>
      <c r="EZ5" s="574" t="s">
        <v>4</v>
      </c>
      <c r="FA5" s="574"/>
      <c r="FB5" s="574" t="s">
        <v>194</v>
      </c>
      <c r="FC5" s="574"/>
      <c r="FD5" s="573" t="s">
        <v>226</v>
      </c>
      <c r="FE5" s="573"/>
      <c r="FF5" s="573" t="s">
        <v>227</v>
      </c>
      <c r="FG5" s="573"/>
      <c r="FH5" s="573" t="s">
        <v>228</v>
      </c>
      <c r="FI5" s="573"/>
      <c r="FJ5" s="573" t="s">
        <v>229</v>
      </c>
      <c r="FK5" s="573"/>
      <c r="FL5" s="573" t="s">
        <v>230</v>
      </c>
      <c r="FM5" s="573"/>
      <c r="FN5" s="573" t="s">
        <v>231</v>
      </c>
      <c r="FO5" s="573"/>
      <c r="FP5" s="573" t="s">
        <v>232</v>
      </c>
      <c r="FQ5" s="573"/>
      <c r="FR5" s="573" t="s">
        <v>233</v>
      </c>
      <c r="FS5" s="573"/>
      <c r="FT5" s="575" t="s">
        <v>248</v>
      </c>
      <c r="FU5" s="575"/>
      <c r="FV5" s="575" t="s">
        <v>247</v>
      </c>
      <c r="FW5" s="575"/>
      <c r="FX5" s="575" t="s">
        <v>242</v>
      </c>
      <c r="FY5" s="575"/>
      <c r="FZ5" s="575" t="s">
        <v>277</v>
      </c>
      <c r="GA5" s="575"/>
      <c r="GB5" s="575" t="s">
        <v>249</v>
      </c>
      <c r="GC5" s="575"/>
      <c r="GD5" s="575" t="s">
        <v>278</v>
      </c>
      <c r="GE5" s="575"/>
      <c r="GF5" s="575" t="s">
        <v>279</v>
      </c>
      <c r="GG5" s="575"/>
      <c r="GH5" s="573" t="s">
        <v>285</v>
      </c>
      <c r="GI5" s="573"/>
      <c r="GJ5" s="573" t="s">
        <v>318</v>
      </c>
      <c r="GK5" s="573"/>
      <c r="GL5" s="573" t="s">
        <v>313</v>
      </c>
      <c r="GM5" s="573"/>
      <c r="GN5" s="573" t="s">
        <v>314</v>
      </c>
      <c r="GO5" s="573"/>
      <c r="GP5" s="573" t="s">
        <v>315</v>
      </c>
      <c r="GQ5" s="573"/>
      <c r="GR5" s="573" t="s">
        <v>316</v>
      </c>
      <c r="GS5" s="573"/>
      <c r="GT5" s="573" t="s">
        <v>317</v>
      </c>
      <c r="GU5" s="573"/>
      <c r="GV5" s="573" t="s">
        <v>251</v>
      </c>
      <c r="GW5" s="573"/>
      <c r="GX5" s="573" t="s">
        <v>294</v>
      </c>
      <c r="GY5" s="573"/>
      <c r="GZ5" s="547" t="s">
        <v>324</v>
      </c>
      <c r="HA5" s="547"/>
      <c r="HB5" s="547" t="s">
        <v>354</v>
      </c>
      <c r="HC5" s="547"/>
      <c r="HD5" s="547" t="s">
        <v>355</v>
      </c>
      <c r="HE5" s="547"/>
      <c r="HF5" s="547" t="s">
        <v>377</v>
      </c>
      <c r="HG5" s="547"/>
      <c r="HH5" s="547" t="s">
        <v>356</v>
      </c>
      <c r="HI5" s="547"/>
      <c r="HJ5" s="547" t="s">
        <v>357</v>
      </c>
      <c r="HK5" s="547"/>
      <c r="HL5" s="547" t="s">
        <v>363</v>
      </c>
      <c r="HM5" s="547"/>
      <c r="HN5" s="576" t="s">
        <v>397</v>
      </c>
      <c r="HO5" s="577"/>
      <c r="HP5" s="554" t="s">
        <v>400</v>
      </c>
      <c r="HQ5" s="555"/>
      <c r="HR5" s="547" t="s">
        <v>399</v>
      </c>
      <c r="HS5" s="547"/>
      <c r="HT5" s="552"/>
      <c r="HU5" s="552"/>
      <c r="HV5" s="552"/>
      <c r="HW5" s="552"/>
      <c r="HX5" s="552"/>
      <c r="HY5" s="552"/>
      <c r="HZ5" s="581"/>
      <c r="IA5" s="552"/>
      <c r="IB5" s="579"/>
      <c r="IC5" s="44"/>
      <c r="ID5" s="44"/>
    </row>
    <row r="6" spans="1:252" s="377" customFormat="1" ht="12" customHeight="1" x14ac:dyDescent="0.2">
      <c r="A6" s="571"/>
      <c r="B6" s="571"/>
      <c r="C6" s="571"/>
      <c r="D6" s="571"/>
      <c r="E6" s="374"/>
      <c r="F6" s="375"/>
      <c r="G6" s="375"/>
      <c r="H6" s="374">
        <v>2</v>
      </c>
      <c r="I6" s="375"/>
      <c r="J6" s="375"/>
      <c r="K6" s="375"/>
      <c r="L6" s="374">
        <v>2</v>
      </c>
      <c r="M6" s="374"/>
      <c r="N6" s="375"/>
      <c r="O6" s="375"/>
      <c r="P6" s="374">
        <v>2</v>
      </c>
      <c r="Q6" s="374"/>
      <c r="R6" s="375"/>
      <c r="S6" s="375"/>
      <c r="T6" s="374">
        <v>2</v>
      </c>
      <c r="U6" s="374"/>
      <c r="V6" s="374"/>
      <c r="W6" s="374"/>
      <c r="X6" s="374">
        <v>3</v>
      </c>
      <c r="Y6" s="374"/>
      <c r="Z6" s="374"/>
      <c r="AA6" s="374"/>
      <c r="AB6" s="374">
        <v>3</v>
      </c>
      <c r="AC6" s="374"/>
      <c r="AD6" s="374"/>
      <c r="AE6" s="374"/>
      <c r="AF6" s="374">
        <v>3</v>
      </c>
      <c r="AG6" s="374"/>
      <c r="AH6" s="374"/>
      <c r="AI6" s="374"/>
      <c r="AJ6" s="374">
        <v>3</v>
      </c>
      <c r="AK6" s="374"/>
      <c r="AL6" s="374"/>
      <c r="AM6" s="374"/>
      <c r="AN6" s="374">
        <v>2</v>
      </c>
      <c r="AO6" s="374"/>
      <c r="AP6" s="374"/>
      <c r="AQ6" s="374"/>
      <c r="AR6" s="374">
        <v>2</v>
      </c>
      <c r="AS6" s="374"/>
      <c r="AT6" s="374"/>
      <c r="AU6" s="374"/>
      <c r="AV6" s="374">
        <v>4</v>
      </c>
      <c r="AW6" s="374"/>
      <c r="AX6" s="375"/>
      <c r="AY6" s="375"/>
      <c r="AZ6" s="374"/>
      <c r="BA6" s="374"/>
      <c r="BB6" s="374"/>
      <c r="BC6" s="374"/>
      <c r="BD6" s="374">
        <v>2</v>
      </c>
      <c r="BE6" s="374"/>
      <c r="BF6" s="374"/>
      <c r="BG6" s="374"/>
      <c r="BH6" s="374">
        <v>2</v>
      </c>
      <c r="BI6" s="374"/>
      <c r="BJ6" s="374"/>
      <c r="BK6" s="374"/>
      <c r="BL6" s="374">
        <v>3</v>
      </c>
      <c r="BM6" s="374"/>
      <c r="BN6" s="374"/>
      <c r="BO6" s="374"/>
      <c r="BP6" s="374">
        <v>3</v>
      </c>
      <c r="BQ6" s="374"/>
      <c r="BR6" s="374"/>
      <c r="BS6" s="374"/>
      <c r="BT6" s="374">
        <v>2</v>
      </c>
      <c r="BU6" s="374"/>
      <c r="BV6" s="374"/>
      <c r="BW6" s="374"/>
      <c r="BX6" s="374">
        <v>4</v>
      </c>
      <c r="BY6" s="374"/>
      <c r="BZ6" s="374"/>
      <c r="CA6" s="374"/>
      <c r="CB6" s="374">
        <v>2</v>
      </c>
      <c r="CC6" s="374"/>
      <c r="CD6" s="375"/>
      <c r="CE6" s="375"/>
      <c r="CF6" s="374">
        <v>2</v>
      </c>
      <c r="CG6" s="374"/>
      <c r="CH6" s="374"/>
      <c r="CI6" s="374"/>
      <c r="CJ6" s="374">
        <v>4</v>
      </c>
      <c r="CK6" s="374"/>
      <c r="CL6" s="374"/>
      <c r="CM6" s="374"/>
      <c r="CN6" s="374">
        <v>2</v>
      </c>
      <c r="CO6" s="374"/>
      <c r="CP6" s="374"/>
      <c r="CQ6" s="374"/>
      <c r="CR6" s="374">
        <v>3</v>
      </c>
      <c r="CS6" s="374"/>
      <c r="CT6" s="374"/>
      <c r="CU6" s="374"/>
      <c r="CV6" s="374">
        <v>3</v>
      </c>
      <c r="CW6" s="374"/>
      <c r="CX6" s="374"/>
      <c r="CY6" s="374"/>
      <c r="CZ6" s="374">
        <v>3</v>
      </c>
      <c r="DA6" s="374"/>
      <c r="DB6" s="374"/>
      <c r="DC6" s="374"/>
      <c r="DD6" s="374">
        <v>2</v>
      </c>
      <c r="DE6" s="374"/>
      <c r="DF6" s="374"/>
      <c r="DG6" s="374"/>
      <c r="DH6" s="374">
        <v>2</v>
      </c>
      <c r="DI6" s="374"/>
      <c r="DJ6" s="375"/>
      <c r="DK6" s="375"/>
      <c r="DL6" s="374">
        <v>3</v>
      </c>
      <c r="DM6" s="374"/>
      <c r="DN6" s="374"/>
      <c r="DO6" s="374"/>
      <c r="DP6" s="374">
        <v>3</v>
      </c>
      <c r="DQ6" s="374"/>
      <c r="DR6" s="374"/>
      <c r="DS6" s="374"/>
      <c r="DT6" s="374">
        <v>2</v>
      </c>
      <c r="DU6" s="374"/>
      <c r="DV6" s="374"/>
      <c r="DW6" s="374"/>
      <c r="DX6" s="374">
        <v>2</v>
      </c>
      <c r="DY6" s="374"/>
      <c r="DZ6" s="374"/>
      <c r="EA6" s="374"/>
      <c r="EB6" s="374">
        <v>2</v>
      </c>
      <c r="EC6" s="374"/>
      <c r="ED6" s="374"/>
      <c r="EE6" s="374"/>
      <c r="EF6" s="374">
        <v>3</v>
      </c>
      <c r="EG6" s="374"/>
      <c r="EH6" s="374"/>
      <c r="EI6" s="374"/>
      <c r="EJ6" s="374">
        <v>3</v>
      </c>
      <c r="EK6" s="374"/>
      <c r="EL6" s="374"/>
      <c r="EM6" s="374"/>
      <c r="EN6" s="374"/>
      <c r="EO6" s="374"/>
      <c r="EP6" s="375"/>
      <c r="EQ6" s="375"/>
      <c r="ER6" s="375">
        <v>3</v>
      </c>
      <c r="ES6" s="375">
        <v>2</v>
      </c>
      <c r="ET6" s="374">
        <v>5</v>
      </c>
      <c r="EU6" s="349">
        <f>SUM(E6:ET6)</f>
        <v>95</v>
      </c>
      <c r="EV6" s="349"/>
      <c r="EW6" s="372">
        <v>2</v>
      </c>
      <c r="EX6" s="372"/>
      <c r="EY6" s="372">
        <v>2</v>
      </c>
      <c r="EZ6" s="372"/>
      <c r="FA6" s="372">
        <v>2</v>
      </c>
      <c r="FB6" s="372"/>
      <c r="FC6" s="372">
        <v>2</v>
      </c>
      <c r="FD6" s="351"/>
      <c r="FE6" s="351">
        <v>3</v>
      </c>
      <c r="FF6" s="351"/>
      <c r="FG6" s="351">
        <v>3</v>
      </c>
      <c r="FH6" s="351"/>
      <c r="FI6" s="351">
        <v>3</v>
      </c>
      <c r="FJ6" s="351"/>
      <c r="FK6" s="351">
        <v>3</v>
      </c>
      <c r="FL6" s="351"/>
      <c r="FM6" s="351">
        <v>2</v>
      </c>
      <c r="FN6" s="351"/>
      <c r="FO6" s="351">
        <v>2</v>
      </c>
      <c r="FP6" s="351"/>
      <c r="FQ6" s="351">
        <v>4</v>
      </c>
      <c r="FR6" s="351"/>
      <c r="FS6" s="351"/>
      <c r="FT6" s="372"/>
      <c r="FU6" s="372">
        <v>2</v>
      </c>
      <c r="FV6" s="372"/>
      <c r="FW6" s="372">
        <v>2</v>
      </c>
      <c r="FX6" s="372"/>
      <c r="FY6" s="372">
        <v>3</v>
      </c>
      <c r="FZ6" s="372"/>
      <c r="GA6" s="372">
        <v>3</v>
      </c>
      <c r="GB6" s="372"/>
      <c r="GC6" s="372">
        <v>2</v>
      </c>
      <c r="GD6" s="372"/>
      <c r="GE6" s="372">
        <v>4</v>
      </c>
      <c r="GF6" s="372"/>
      <c r="GG6" s="372">
        <v>2</v>
      </c>
      <c r="GH6" s="351"/>
      <c r="GI6" s="351">
        <v>2</v>
      </c>
      <c r="GJ6" s="351"/>
      <c r="GK6" s="351">
        <v>4</v>
      </c>
      <c r="GL6" s="351"/>
      <c r="GM6" s="351">
        <v>2</v>
      </c>
      <c r="GN6" s="351"/>
      <c r="GO6" s="351">
        <v>3</v>
      </c>
      <c r="GP6" s="351"/>
      <c r="GQ6" s="351">
        <v>3</v>
      </c>
      <c r="GR6" s="351"/>
      <c r="GS6" s="351">
        <v>3</v>
      </c>
      <c r="GT6" s="351"/>
      <c r="GU6" s="351">
        <v>2</v>
      </c>
      <c r="GV6" s="351"/>
      <c r="GW6" s="351">
        <v>2</v>
      </c>
      <c r="GX6" s="351"/>
      <c r="GY6" s="351">
        <v>3</v>
      </c>
      <c r="GZ6" s="372"/>
      <c r="HA6" s="372">
        <v>3</v>
      </c>
      <c r="HB6" s="372"/>
      <c r="HC6" s="372">
        <v>2</v>
      </c>
      <c r="HD6" s="372"/>
      <c r="HE6" s="372">
        <v>2</v>
      </c>
      <c r="HF6" s="372"/>
      <c r="HG6" s="372">
        <v>2</v>
      </c>
      <c r="HH6" s="372"/>
      <c r="HI6" s="372">
        <v>3</v>
      </c>
      <c r="HJ6" s="372"/>
      <c r="HK6" s="372">
        <v>3</v>
      </c>
      <c r="HL6" s="372"/>
      <c r="HM6" s="372"/>
      <c r="HN6" s="474"/>
      <c r="HO6" s="475">
        <v>2</v>
      </c>
      <c r="HP6" s="465"/>
      <c r="HQ6" s="466">
        <v>3</v>
      </c>
      <c r="HR6" s="372"/>
      <c r="HS6" s="372">
        <v>5</v>
      </c>
      <c r="HT6" s="469">
        <f>SUM(EV6:FC6)</f>
        <v>8</v>
      </c>
      <c r="HU6" s="469">
        <f>SUM(FD6:FQ6)</f>
        <v>20</v>
      </c>
      <c r="HV6" s="316">
        <f>SUM(FT6:GG6)</f>
        <v>18</v>
      </c>
      <c r="HW6" s="316">
        <f>SUM(GH6:GY6)</f>
        <v>24</v>
      </c>
      <c r="HX6" s="316">
        <f>SUM(GZ6:HM6)</f>
        <v>15</v>
      </c>
      <c r="HY6" s="463">
        <f>SUM(HN6:HS6)-5</f>
        <v>5</v>
      </c>
      <c r="HZ6" s="316">
        <f>SUM(EV6:HS6)-5</f>
        <v>90</v>
      </c>
      <c r="IA6" s="552"/>
      <c r="IB6" s="580"/>
      <c r="IJ6" s="377" t="s">
        <v>267</v>
      </c>
      <c r="IK6" s="377" t="s">
        <v>269</v>
      </c>
      <c r="IM6" s="377" t="s">
        <v>267</v>
      </c>
      <c r="IN6" s="377" t="s">
        <v>269</v>
      </c>
      <c r="IP6" s="377" t="s">
        <v>267</v>
      </c>
      <c r="IQ6" s="373" t="s">
        <v>268</v>
      </c>
      <c r="IR6" s="373" t="s">
        <v>337</v>
      </c>
    </row>
    <row r="7" spans="1:252" ht="19.5" customHeight="1" x14ac:dyDescent="0.25">
      <c r="A7" s="131">
        <v>1</v>
      </c>
      <c r="B7" s="132" t="s">
        <v>83</v>
      </c>
      <c r="C7" s="133" t="s">
        <v>12</v>
      </c>
      <c r="D7" s="134">
        <v>35840</v>
      </c>
      <c r="E7" s="534">
        <v>7.5</v>
      </c>
      <c r="F7" s="535">
        <v>9</v>
      </c>
      <c r="G7" s="536">
        <v>8</v>
      </c>
      <c r="H7" s="138">
        <f t="shared" ref="H7:H27" si="0">ROUND((E7*0.2+F7*0.1+G7*0.7),1)</f>
        <v>8</v>
      </c>
      <c r="I7" s="135">
        <v>7</v>
      </c>
      <c r="J7" s="276">
        <v>8</v>
      </c>
      <c r="K7" s="137">
        <v>8</v>
      </c>
      <c r="L7" s="138">
        <f t="shared" ref="L7:L27" si="1">ROUND((I7*0.2+J7*0.1+K7*0.7),1)</f>
        <v>7.8</v>
      </c>
      <c r="M7" s="135">
        <v>7.5</v>
      </c>
      <c r="N7" s="276">
        <v>9</v>
      </c>
      <c r="O7" s="137">
        <v>5</v>
      </c>
      <c r="P7" s="138">
        <f t="shared" ref="P7:P27" si="2">ROUND((M7*0.2+N7*0.1+O7*0.7),1)</f>
        <v>5.9</v>
      </c>
      <c r="Q7" s="135">
        <v>6.5</v>
      </c>
      <c r="R7" s="276">
        <v>8</v>
      </c>
      <c r="S7" s="137">
        <v>8</v>
      </c>
      <c r="T7" s="138">
        <f t="shared" ref="T7:T27" si="3">ROUND((Q7*0.2+R7*0.1+S7*0.7),1)</f>
        <v>7.7</v>
      </c>
      <c r="U7" s="135">
        <v>6.7</v>
      </c>
      <c r="V7" s="276">
        <v>6</v>
      </c>
      <c r="W7" s="137">
        <v>6</v>
      </c>
      <c r="X7" s="138">
        <f t="shared" ref="X7:X25" si="4">ROUND((U7*0.2+V7*0.1+W7*0.7),1)</f>
        <v>6.1</v>
      </c>
      <c r="Y7" s="135">
        <v>6.3</v>
      </c>
      <c r="Z7" s="276">
        <v>7</v>
      </c>
      <c r="AA7" s="137">
        <v>5</v>
      </c>
      <c r="AB7" s="138">
        <f t="shared" ref="AB7:AB25" si="5">ROUND((Y7*0.2+Z7*0.1+AA7*0.7),1)</f>
        <v>5.5</v>
      </c>
      <c r="AC7" s="135">
        <v>6.3</v>
      </c>
      <c r="AD7" s="276">
        <v>7</v>
      </c>
      <c r="AE7" s="137">
        <v>7</v>
      </c>
      <c r="AF7" s="138">
        <f t="shared" ref="AF7:AF25" si="6">ROUND((AC7*0.2+AD7*0.1+AE7*0.7),1)</f>
        <v>6.9</v>
      </c>
      <c r="AG7" s="135">
        <v>6.5</v>
      </c>
      <c r="AH7" s="276">
        <v>8</v>
      </c>
      <c r="AI7" s="137">
        <f>ROUND((IJ7+IK7)/2,1)</f>
        <v>6.8</v>
      </c>
      <c r="AJ7" s="138">
        <f t="shared" ref="AJ7:AJ25" si="7">ROUND((AG7*0.2+AH7*0.1+AI7*0.7),1)</f>
        <v>6.9</v>
      </c>
      <c r="AK7" s="135">
        <v>7.7</v>
      </c>
      <c r="AL7" s="276">
        <v>6</v>
      </c>
      <c r="AM7" s="137">
        <v>6.5</v>
      </c>
      <c r="AN7" s="138">
        <f t="shared" ref="AN7:AN25" si="8">ROUND((AK7*0.2+AL7*0.1+AM7*0.7),1)</f>
        <v>6.7</v>
      </c>
      <c r="AO7" s="135">
        <v>6.5</v>
      </c>
      <c r="AP7" s="136">
        <v>8</v>
      </c>
      <c r="AQ7" s="137">
        <v>5</v>
      </c>
      <c r="AR7" s="138">
        <f t="shared" ref="AR7:AR25" si="9">ROUND((AO7*0.2+AP7*0.1+AQ7*0.7),1)</f>
        <v>5.6</v>
      </c>
      <c r="AS7" s="135">
        <v>6.4</v>
      </c>
      <c r="AT7" s="276">
        <v>7</v>
      </c>
      <c r="AU7" s="137">
        <v>8</v>
      </c>
      <c r="AV7" s="138">
        <f t="shared" ref="AV7:AV25" si="10">ROUND((AS7*0.2+AT7*0.1+AU7*0.7),1)</f>
        <v>7.6</v>
      </c>
      <c r="AW7" s="135">
        <v>5.7</v>
      </c>
      <c r="AX7" s="276">
        <v>7</v>
      </c>
      <c r="AY7" s="137">
        <v>7</v>
      </c>
      <c r="AZ7" s="138">
        <f t="shared" ref="AZ7:AZ25" si="11">ROUND((AW7*0.2+AX7*0.1+AY7*0.7),1)</f>
        <v>6.7</v>
      </c>
      <c r="BA7" s="135">
        <v>7.5</v>
      </c>
      <c r="BB7" s="276">
        <v>8</v>
      </c>
      <c r="BC7" s="137">
        <v>5</v>
      </c>
      <c r="BD7" s="138">
        <f t="shared" ref="BD7:BD25" si="12">ROUND((BA7*0.2+BB7*0.1+BC7*0.7),1)</f>
        <v>5.8</v>
      </c>
      <c r="BE7" s="135">
        <v>7.5</v>
      </c>
      <c r="BF7" s="276">
        <v>9</v>
      </c>
      <c r="BG7" s="183">
        <v>4</v>
      </c>
      <c r="BH7" s="138">
        <f t="shared" ref="BH7:BH25" si="13">ROUND((BE7*0.2+BF7*0.1+BG7*0.7),1)</f>
        <v>5.2</v>
      </c>
      <c r="BI7" s="135">
        <v>6.7</v>
      </c>
      <c r="BJ7" s="276">
        <v>8</v>
      </c>
      <c r="BK7" s="137">
        <v>6</v>
      </c>
      <c r="BL7" s="138">
        <f t="shared" ref="BL7:BL25" si="14">ROUND((BI7*0.2+BJ7*0.1+BK7*0.7),1)</f>
        <v>6.3</v>
      </c>
      <c r="BM7" s="135">
        <v>6</v>
      </c>
      <c r="BN7" s="276">
        <v>8</v>
      </c>
      <c r="BO7" s="137">
        <f>ROUND((IM7+IN7)/2,1)</f>
        <v>6.3</v>
      </c>
      <c r="BP7" s="138">
        <f t="shared" ref="BP7:BP25" si="15">ROUND((BM7*0.2+BN7*0.1+BO7*0.7),1)</f>
        <v>6.4</v>
      </c>
      <c r="BQ7" s="135">
        <v>8</v>
      </c>
      <c r="BR7" s="276">
        <v>7</v>
      </c>
      <c r="BS7" s="137">
        <v>5</v>
      </c>
      <c r="BT7" s="138">
        <f t="shared" ref="BT7:BT25" si="16">ROUND((BQ7*0.2+BR7*0.1+BS7*0.7),1)</f>
        <v>5.8</v>
      </c>
      <c r="BU7" s="135">
        <v>7</v>
      </c>
      <c r="BV7" s="276">
        <v>8</v>
      </c>
      <c r="BW7" s="137">
        <v>8</v>
      </c>
      <c r="BX7" s="138">
        <f t="shared" ref="BX7:BX25" si="17">ROUND((BU7*0.2+BV7*0.1+BW7*0.7),1)</f>
        <v>7.8</v>
      </c>
      <c r="BY7" s="199">
        <v>6.5</v>
      </c>
      <c r="BZ7" s="281">
        <v>10</v>
      </c>
      <c r="CA7" s="182">
        <v>5</v>
      </c>
      <c r="CB7" s="138">
        <f t="shared" ref="CB7:CB25" si="18">ROUND((BY7*0.2+BZ7*0.1+CA7*0.7),1)</f>
        <v>5.8</v>
      </c>
      <c r="CC7" s="135">
        <v>7</v>
      </c>
      <c r="CD7" s="276">
        <v>8</v>
      </c>
      <c r="CE7" s="137">
        <v>7.5</v>
      </c>
      <c r="CF7" s="138">
        <f t="shared" ref="CF7:CF25" si="19">ROUND((CC7*0.2+CD7*0.1+CE7*0.7),1)</f>
        <v>7.5</v>
      </c>
      <c r="CG7" s="135">
        <v>7.7</v>
      </c>
      <c r="CH7" s="276">
        <v>8</v>
      </c>
      <c r="CI7" s="137">
        <v>7</v>
      </c>
      <c r="CJ7" s="138">
        <f t="shared" ref="CJ7:CJ25" si="20">ROUND((CG7*0.2+CH7*0.1+CI7*0.7),1)</f>
        <v>7.2</v>
      </c>
      <c r="CK7" s="135">
        <v>8.3000000000000007</v>
      </c>
      <c r="CL7" s="276">
        <v>8</v>
      </c>
      <c r="CM7" s="270">
        <v>6</v>
      </c>
      <c r="CN7" s="138">
        <f t="shared" ref="CN7:CN25" si="21">ROUND((CK7*0.2+CL7*0.1+CM7*0.7),1)</f>
        <v>6.7</v>
      </c>
      <c r="CO7" s="135">
        <v>5.7</v>
      </c>
      <c r="CP7" s="276">
        <v>7</v>
      </c>
      <c r="CQ7" s="137">
        <v>8.5</v>
      </c>
      <c r="CR7" s="138">
        <f t="shared" ref="CR7:CR25" si="22">ROUND((CO7*0.2+CP7*0.1+CQ7*0.7),1)</f>
        <v>7.8</v>
      </c>
      <c r="CS7" s="135">
        <v>7.3</v>
      </c>
      <c r="CT7" s="276">
        <v>8</v>
      </c>
      <c r="CU7" s="137">
        <v>7.5</v>
      </c>
      <c r="CV7" s="138">
        <f t="shared" ref="CV7:CV25" si="23">ROUND((CS7*0.2+CT7*0.1+CU7*0.7),1)</f>
        <v>7.5</v>
      </c>
      <c r="CW7" s="531">
        <v>6</v>
      </c>
      <c r="CX7" s="532">
        <v>10</v>
      </c>
      <c r="CY7" s="533">
        <v>5</v>
      </c>
      <c r="CZ7" s="138">
        <f t="shared" ref="CZ7:CZ25" si="24">ROUND((CW7*0.2+CX7*0.1+CY7*0.7),1)</f>
        <v>5.7</v>
      </c>
      <c r="DA7" s="135">
        <v>8.1999999999999993</v>
      </c>
      <c r="DB7" s="276">
        <v>8</v>
      </c>
      <c r="DC7" s="137">
        <v>5.5</v>
      </c>
      <c r="DD7" s="138">
        <f t="shared" ref="DD7:DD25" si="25">ROUND((DA7*0.2+DB7*0.1+DC7*0.7),1)</f>
        <v>6.3</v>
      </c>
      <c r="DE7" s="135">
        <v>6</v>
      </c>
      <c r="DF7" s="276">
        <v>8</v>
      </c>
      <c r="DG7" s="137">
        <v>7</v>
      </c>
      <c r="DH7" s="138">
        <f t="shared" ref="DH7:DH25" si="26">ROUND((DE7*0.2+DF7*0.1+DG7*0.7),1)</f>
        <v>6.9</v>
      </c>
      <c r="DI7" s="135">
        <v>7</v>
      </c>
      <c r="DJ7" s="276">
        <v>8</v>
      </c>
      <c r="DK7" s="137">
        <f>ROUND((IP7+((IQ7*0.2)+(IR7*0.8)))/2,1)</f>
        <v>7.7</v>
      </c>
      <c r="DL7" s="138">
        <f t="shared" ref="DL7:DL25" si="27">ROUND((DI7*0.2+DJ7*0.1+DK7*0.7),1)</f>
        <v>7.6</v>
      </c>
      <c r="DM7" s="379">
        <v>7</v>
      </c>
      <c r="DN7" s="344">
        <v>8</v>
      </c>
      <c r="DO7" s="380">
        <v>7</v>
      </c>
      <c r="DP7" s="138">
        <f t="shared" ref="DP7:DP25" si="28">ROUND((DM7*0.2+DN7*0.1+DO7*0.7),1)</f>
        <v>7.1</v>
      </c>
      <c r="DQ7" s="135">
        <v>7</v>
      </c>
      <c r="DR7" s="344">
        <v>8</v>
      </c>
      <c r="DS7" s="137">
        <v>7.5</v>
      </c>
      <c r="DT7" s="138">
        <f t="shared" ref="DT7:DT25" si="29">ROUND((DQ7*0.2+DR7*0.1+DS7*0.7),1)</f>
        <v>7.5</v>
      </c>
      <c r="DU7" s="135">
        <v>6</v>
      </c>
      <c r="DV7" s="344">
        <v>8</v>
      </c>
      <c r="DW7" s="137">
        <v>9</v>
      </c>
      <c r="DX7" s="138">
        <f t="shared" ref="DX7:DX25" si="30">ROUND((DU7*0.2+DV7*0.1+DW7*0.7),1)</f>
        <v>8.3000000000000007</v>
      </c>
      <c r="DY7" s="135">
        <v>6</v>
      </c>
      <c r="DZ7" s="344">
        <v>7</v>
      </c>
      <c r="EA7" s="137">
        <v>7</v>
      </c>
      <c r="EB7" s="138">
        <f t="shared" ref="EB7:EB25" si="31">ROUND((DY7*0.2+DZ7*0.1+EA7*0.7),1)</f>
        <v>6.8</v>
      </c>
      <c r="EC7" s="135">
        <v>6.7</v>
      </c>
      <c r="ED7" s="344">
        <v>8</v>
      </c>
      <c r="EE7" s="137">
        <v>5.5</v>
      </c>
      <c r="EF7" s="138">
        <f t="shared" ref="EF7:EF25" si="32">ROUND((EC7*0.2+ED7*0.1+EE7*0.7),1)</f>
        <v>6</v>
      </c>
      <c r="EG7" s="135">
        <v>6.7</v>
      </c>
      <c r="EH7" s="344">
        <v>8</v>
      </c>
      <c r="EI7" s="270">
        <v>6</v>
      </c>
      <c r="EJ7" s="138">
        <f t="shared" ref="EJ7:EJ25" si="33">ROUND((EG7*0.2+EH7*0.1+EI7*0.7),1)</f>
        <v>6.3</v>
      </c>
      <c r="EK7" s="135">
        <v>8</v>
      </c>
      <c r="EL7" s="344">
        <v>8</v>
      </c>
      <c r="EM7" s="137">
        <v>8</v>
      </c>
      <c r="EN7" s="138">
        <f t="shared" ref="EN7:EN25" si="34">ROUND((EK7*0.2+EL7*0.1+EM7*0.7),1)</f>
        <v>8</v>
      </c>
      <c r="EO7" s="135">
        <v>7.7</v>
      </c>
      <c r="EP7" s="344">
        <v>7</v>
      </c>
      <c r="EQ7" s="137">
        <v>8</v>
      </c>
      <c r="ER7" s="138">
        <f t="shared" ref="ER7" si="35">ROUND((EO7*0.2+EP7*0.1+EQ7*0.7),1)</f>
        <v>7.8</v>
      </c>
      <c r="ES7" s="138">
        <v>7.5</v>
      </c>
      <c r="ET7" s="138"/>
      <c r="EU7" s="139">
        <f t="shared" ref="EU7:EU27" si="36">ROUND((SUMPRODUCT($E$6:$ET$6,E7:ET7)/SUM($E$6:$ET$6)),2)</f>
        <v>6.48</v>
      </c>
      <c r="EV7" s="239" t="str">
        <f>IF(AND(8.5&lt;=H7,H7&lt;=10),"A",IF(AND(7&lt;=H7,H7&lt;=8.4),"B",IF(AND(5.5&lt;=H7,H7&lt;=6.9),"C",IF(AND(4&lt;=H7,H7&lt;=5.4),"D",IF(H7=0,"X","F")))))</f>
        <v>B</v>
      </c>
      <c r="EW7" s="240">
        <f>IF(AND(8.5&lt;=H7,H7&lt;=10),4,IF(AND(7&lt;=H7,H7&lt;=8.4),3,IF(AND(5.5&lt;=H7,H7&lt;=6.9),2,IF(AND(4&lt;=H7,H7&lt;=5.4),1,0))))</f>
        <v>3</v>
      </c>
      <c r="EX7" s="239" t="str">
        <f>IF(AND(8.5&lt;=L7,L7&lt;=10),"A",IF(AND(7&lt;=L7,L7&lt;=8.4),"B",IF(AND(5.5&lt;=L7,L7&lt;=6.9),"C",IF(AND(4&lt;=L7,L7&lt;=5.4),"D",IF(L7=0,"X","F")))))</f>
        <v>B</v>
      </c>
      <c r="EY7" s="240">
        <f>IF(AND(8.5&lt;=L7,L7&lt;=10),4,IF(AND(7&lt;=L7,L7&lt;=8.4),3,IF(AND(5.5&lt;=L7,L7&lt;=6.9),2,IF(AND(4&lt;=L7,L7&lt;=5.4),1,0))))</f>
        <v>3</v>
      </c>
      <c r="EZ7" s="239" t="str">
        <f>IF(AND(8.5&lt;=P7,P7&lt;=10),"A",IF(AND(7&lt;=P7,P7&lt;=8.4),"B",IF(AND(5.5&lt;=P7,P7&lt;=6.9),"C",IF(AND(4&lt;=P7,P7&lt;=5.4),"D",IF(P7=0,"X","F")))))</f>
        <v>C</v>
      </c>
      <c r="FA7" s="240">
        <f>IF(AND(8.5&lt;=P7,P7&lt;=10),4,IF(AND(7&lt;=P7,P7&lt;=8.4),3,IF(AND(5.5&lt;=P7,P7&lt;=6.9),2,IF(AND(4&lt;=P7,P7&lt;=5.4),1,0))))</f>
        <v>2</v>
      </c>
      <c r="FB7" s="239" t="str">
        <f>IF(AND(8.5&lt;=T7,T7&lt;=10),"A",IF(AND(7&lt;=T7,T7&lt;=8.4),"B",IF(AND(5.5&lt;=T7,T7&lt;=6.9),"C",IF(AND(4&lt;=T7,T7&lt;=5.4),"D",IF(T7=0,"X","F")))))</f>
        <v>B</v>
      </c>
      <c r="FC7" s="240">
        <f>IF(AND(8.5&lt;=T7,T7&lt;=10),4,IF(AND(7&lt;=T7,T7&lt;=8.4),3,IF(AND(5.5&lt;=T7,T7&lt;=6.9),2,IF(AND(4&lt;=T7,T7&lt;=5.4),1,0))))</f>
        <v>3</v>
      </c>
      <c r="FD7" s="254" t="str">
        <f>IF(AND(8.5&lt;=X7,X7&lt;=10),"A",IF(AND(7&lt;=X7,X7&lt;=8.4),"B",IF(AND(5.5&lt;=X7,X7&lt;=6.9),"C",IF(AND(4&lt;=X7,X7&lt;=5.4),"D",IF(X7=0,"X","F")))))</f>
        <v>C</v>
      </c>
      <c r="FE7" s="255">
        <f>IF(AND(8.5&lt;=X7,X7&lt;=10),4,IF(AND(7&lt;=X7,X7&lt;=8.4),3,IF(AND(5.5&lt;=X7,X7&lt;=6.9),2,IF(AND(4&lt;=X7,X7&lt;=5.4),1,0))))</f>
        <v>2</v>
      </c>
      <c r="FF7" s="254" t="str">
        <f>IF(AND(8.5&lt;=AB7,AB7&lt;=10),"A",IF(AND(7&lt;=AB7,AB7&lt;=8.4),"B",IF(AND(5.5&lt;=AB7,AB7&lt;=6.9),"C",IF(AND(4&lt;=AB7,AB7&lt;=5.4),"D",IF(AB7=0,"X","F")))))</f>
        <v>C</v>
      </c>
      <c r="FG7" s="255">
        <f>IF(AND(8.5&lt;=AB7,AB7&lt;=10),4,IF(AND(7&lt;=AB7,AB7&lt;=8.4),3,IF(AND(5.5&lt;=AB7,AB7&lt;=6.9),2,IF(AND(4&lt;=AB7,AB7&lt;=5.4),1,0))))</f>
        <v>2</v>
      </c>
      <c r="FH7" s="254" t="str">
        <f>IF(AND(8.5&lt;=AF7,AF7&lt;=10),"A",IF(AND(7&lt;=AF7,AF7&lt;=8.4),"B",IF(AND(5.5&lt;=AF7,AF7&lt;=6.9),"C",IF(AND(4&lt;=AF7,AF7&lt;=5.4),"D",IF(AF7=0,"X","F")))))</f>
        <v>C</v>
      </c>
      <c r="FI7" s="255">
        <f>IF(AND(8.5&lt;=AF7,AF7&lt;=10),4,IF(AND(7&lt;=AF7,AF7&lt;=8.4),3,IF(AND(5.5&lt;=AF7,AF7&lt;=6.9),2,IF(AND(4&lt;=AF7,AF7&lt;=5.4),1,0))))</f>
        <v>2</v>
      </c>
      <c r="FJ7" s="254" t="str">
        <f>IF(AND(8.5&lt;=AJ7,AJ7&lt;=10),"A",IF(AND(7&lt;=AJ7,AJ7&lt;=8.4),"B",IF(AND(5.5&lt;=AJ7,AJ7&lt;=6.9),"C",IF(AND(4&lt;=AJ7,AJ7&lt;=5.4),"D",IF(AJ7=0,"X","F")))))</f>
        <v>C</v>
      </c>
      <c r="FK7" s="255">
        <f>IF(AND(8.5&lt;=AJ7,AJ7&lt;=10),4,IF(AND(7&lt;=AJ7,AJ7&lt;=8.4),3,IF(AND(5.5&lt;=AJ7,AJ7&lt;=6.9),2,IF(AND(4&lt;=AJ7,AJ7&lt;=5.4),1,0))))</f>
        <v>2</v>
      </c>
      <c r="FL7" s="254" t="str">
        <f>IF(AND(8.5&lt;=AN7,AN7&lt;=10),"A",IF(AND(7&lt;=AN7,AN7&lt;=8.4),"B",IF(AND(5.5&lt;=AN7,AN7&lt;=6.9),"C",IF(AND(4&lt;=AN7,AN7&lt;=5.4),"D",IF(AN7=0,"X","F")))))</f>
        <v>C</v>
      </c>
      <c r="FM7" s="255">
        <f>IF(AND(8.5&lt;=AN7,AN7&lt;=10),4,IF(AND(7&lt;=AN7,AN7&lt;=8.4),3,IF(AND(5.5&lt;=AN7,AN7&lt;=6.9),2,IF(AND(4&lt;=AN7,AN7&lt;=5.4),1,0))))</f>
        <v>2</v>
      </c>
      <c r="FN7" s="254" t="str">
        <f>IF(AND(8.5&lt;=AR7,AR7&lt;=10),"A",IF(AND(7&lt;=AR7,AR7&lt;=8.4),"B",IF(AND(5.5&lt;=AR7,AR7&lt;=6.9),"C",IF(AND(4&lt;=AR7,AR7&lt;=5.4),"D",IF(AR7=0,"X","F")))))</f>
        <v>C</v>
      </c>
      <c r="FO7" s="255">
        <f>IF(AND(8.5&lt;=AR7,AR7&lt;=10),4,IF(AND(7&lt;=AR7,AR7&lt;=8.4),3,IF(AND(5.5&lt;=AR7,AR7&lt;=6.9),2,IF(AND(4&lt;=AR7,AR7&lt;=5.4),1,0))))</f>
        <v>2</v>
      </c>
      <c r="FP7" s="254" t="str">
        <f>IF(AND(8.5&lt;=AV7,AV7&lt;=10),"A",IF(AND(7&lt;=AV7,AV7&lt;=8.4),"B",IF(AND(5.5&lt;=AV7,AV7&lt;=6.9),"C",IF(AND(4&lt;=AV7,AV7&lt;=5.4),"D",IF(AV7=0,"X","F")))))</f>
        <v>B</v>
      </c>
      <c r="FQ7" s="255">
        <f>IF(AND(8.5&lt;=AV7,AV7&lt;=10),4,IF(AND(7&lt;=AV7,AV7&lt;=8.4),3,IF(AND(5.5&lt;=AV7,AV7&lt;=6.9),2,IF(AND(4&lt;=AV7,AV7&lt;=5.4),1,0))))</f>
        <v>3</v>
      </c>
      <c r="FR7" s="254" t="str">
        <f>IF(AND(8.5&lt;=AZ7,AZ7&lt;=10),"A",IF(AND(7&lt;=AZ7,AZ7&lt;=8.4),"B",IF(AND(5.5&lt;=AZ7,AZ7&lt;=6.9),"C",IF(AND(4&lt;=AZ7,AZ7&lt;=5.4),"D",IF(AZ7=0,"X","F")))))</f>
        <v>C</v>
      </c>
      <c r="FS7" s="255">
        <f>IF(AND(8.5&lt;=AZ7,AZ7&lt;=10),4,IF(AND(7&lt;=AZ7,AZ7&lt;=8.4),3,IF(AND(5.5&lt;=AZ7,AZ7&lt;=6.9),2,IF(AND(4&lt;=AZ7,AZ7&lt;=5.4),1,0))))</f>
        <v>2</v>
      </c>
      <c r="FT7" s="239" t="str">
        <f>IF(AND(8.5&lt;=BD7,BD7&lt;=10),"A",IF(AND(7&lt;=BD7,BD7&lt;=8.4),"B",IF(AND(5.5&lt;=BD7,BD7&lt;=6.9),"C",IF(AND(4&lt;=BD7,BD7&lt;=5.4),"D",IF(BD7=0,"X","F")))))</f>
        <v>C</v>
      </c>
      <c r="FU7" s="240">
        <f>IF(AND(8.5&lt;=BD7,BD7&lt;=10),4,IF(AND(7&lt;=BD7,BD7&lt;=8.4),3,IF(AND(5.5&lt;=BD7,BD7&lt;=6.9),2,IF(AND(4&lt;=BD7,BD7&lt;=5.4),1,0))))</f>
        <v>2</v>
      </c>
      <c r="FV7" s="239" t="str">
        <f>IF(AND(8.5&lt;=BH7,BH7&lt;=10),"A",IF(AND(7&lt;=BH7,BH7&lt;=8.4),"B",IF(AND(5.5&lt;=BH7,BH7&lt;=6.9),"C",IF(AND(4&lt;=BH7,BH7&lt;=5.4),"D",IF(BH7=0,"X","F")))))</f>
        <v>D</v>
      </c>
      <c r="FW7" s="240">
        <f>IF(AND(8.5&lt;=BH7,BH7&lt;=10),4,IF(AND(7&lt;=BH7,BH7&lt;=8.4),3,IF(AND(5.5&lt;=BH7,BH7&lt;=6.9),2,IF(AND(4&lt;=BH7,BH7&lt;=5.4),1,0))))</f>
        <v>1</v>
      </c>
      <c r="FX7" s="239" t="str">
        <f>IF(AND(8.5&lt;=BL7,BL7&lt;=10),"A",IF(AND(7&lt;=BL7,BL7&lt;=8.4),"B",IF(AND(5.5&lt;=BL7,BL7&lt;=6.9),"C",IF(AND(4&lt;=BL7,BL7&lt;=5.4),"D",IF(BL7=0,"X","F")))))</f>
        <v>C</v>
      </c>
      <c r="FY7" s="240">
        <f>IF(AND(8.5&lt;=BL7,BL7&lt;=10),4,IF(AND(7&lt;=BL7,BL7&lt;=8.4),3,IF(AND(5.5&lt;=BL7,BL7&lt;=6.9),2,IF(AND(4&lt;=BL7,BL7&lt;=5.4),1,0))))</f>
        <v>2</v>
      </c>
      <c r="FZ7" s="239" t="str">
        <f>IF(AND(8.5&lt;=BP7,BP7&lt;=10),"A",IF(AND(7&lt;=BP7,BP7&lt;=8.4),"B",IF(AND(5.5&lt;=BP7,BP7&lt;=6.9),"C",IF(AND(4&lt;=BP7,BP7&lt;=5.4),"D",IF(BP7=0,"X","F")))))</f>
        <v>C</v>
      </c>
      <c r="GA7" s="240">
        <f>IF(AND(8.5&lt;=BP7,BP7&lt;=10),4,IF(AND(7&lt;=BP7,BP7&lt;=8.4),3,IF(AND(5.5&lt;=BP7,BP7&lt;=6.9),2,IF(AND(4&lt;=BP7,BP7&lt;=5.4),1,0))))</f>
        <v>2</v>
      </c>
      <c r="GB7" s="239" t="str">
        <f>IF(AND(8.5&lt;=BT7,BT7&lt;=10),"A",IF(AND(7&lt;=BT7,BT7&lt;=8.4),"B",IF(AND(5.5&lt;=BT7,BT7&lt;=6.9),"C",IF(AND(4&lt;=BT7,BT7&lt;=5.4),"D",IF(BT7=0,"X","F")))))</f>
        <v>C</v>
      </c>
      <c r="GC7" s="240">
        <f>IF(AND(8.5&lt;=BT7,BT7&lt;=10),4,IF(AND(7&lt;=BT7,BT7&lt;=8.4),3,IF(AND(5.5&lt;=BT7,BT7&lt;=6.9),2,IF(AND(4&lt;=BT7,BT7&lt;=5.4),1,0))))</f>
        <v>2</v>
      </c>
      <c r="GD7" s="239" t="str">
        <f>IF(AND(8.5&lt;=BX7,BX7&lt;=10),"A",IF(AND(7&lt;=BX7,BX7&lt;=8.4),"B",IF(AND(5.5&lt;=BX7,BX7&lt;=6.9),"C",IF(AND(4&lt;=BX7,BX7&lt;=5.4),"D",IF(BX7=0,"X","F")))))</f>
        <v>B</v>
      </c>
      <c r="GE7" s="240">
        <f>IF(AND(8.5&lt;=BX7,BX7&lt;=10),4,IF(AND(7&lt;=BX7,BX7&lt;=8.4),3,IF(AND(5.5&lt;=BX7,BX7&lt;=6.9),2,IF(AND(4&lt;=BX7,BX7&lt;=5.4),1,0))))</f>
        <v>3</v>
      </c>
      <c r="GF7" s="239" t="str">
        <f>IF(AND(8.5&lt;=CB7,CB7&lt;=10),"A",IF(AND(7&lt;=CB7,CB7&lt;=8.4),"B",IF(AND(5.5&lt;=CB7,CB7&lt;=6.9),"C",IF(AND(4&lt;=CB7,CB7&lt;=5.4),"D",IF(CB7=0,"X","F")))))</f>
        <v>C</v>
      </c>
      <c r="GG7" s="240">
        <f>IF(AND(8.5&lt;=CB7,CB7&lt;=10),4,IF(AND(7&lt;=CB7,CB7&lt;=8.4),3,IF(AND(5.5&lt;=CB7,CB7&lt;=6.9),2,IF(AND(4&lt;=CB7,CB7&lt;=5.4),1,0))))</f>
        <v>2</v>
      </c>
      <c r="GH7" s="254" t="str">
        <f>IF(AND(8.5&lt;=CF7,CF7&lt;=10),"A",IF(AND(7&lt;=CF7,CF7&lt;=8.4),"B",IF(AND(5.5&lt;=CF7,CF7&lt;=6.9),"C",IF(AND(4&lt;=CF7,CF7&lt;=5.4),"D",IF(CF7=0,"X","F")))))</f>
        <v>B</v>
      </c>
      <c r="GI7" s="255">
        <f>IF(AND(8.5&lt;=CF7,CF7&lt;=10),4,IF(AND(7&lt;=CF7,CF7&lt;=8.4),3,IF(AND(5.5&lt;=CF7,CF7&lt;=6.9),2,IF(AND(4&lt;=CF7,CF7&lt;=5.4),1,0))))</f>
        <v>3</v>
      </c>
      <c r="GJ7" s="254" t="str">
        <f>IF(AND(8.5&lt;=CJ7,CJ7&lt;=10),"A",IF(AND(7&lt;=CJ7,CJ7&lt;=8.4),"B",IF(AND(5.5&lt;=CJ7,CJ7&lt;=6.9),"C",IF(AND(4&lt;=CJ7,CJ7&lt;=5.4),"D",IF(CJ7=0,"X","F")))))</f>
        <v>B</v>
      </c>
      <c r="GK7" s="255">
        <f>IF(AND(8.5&lt;=CJ7,CJ7&lt;=10),4,IF(AND(7&lt;=CJ7,CJ7&lt;=8.4),3,IF(AND(5.5&lt;=CJ7,CJ7&lt;=6.9),2,IF(AND(4&lt;=CJ7,CJ7&lt;=5.4),1,0))))</f>
        <v>3</v>
      </c>
      <c r="GL7" s="254" t="str">
        <f>IF(AND(8.5&lt;=CN7,CN7&lt;=10),"A",IF(AND(7&lt;=CN7,CN7&lt;=8.4),"B",IF(AND(5.5&lt;=CN7,CN7&lt;=6.9),"C",IF(AND(4&lt;=CN7,CN7&lt;=5.4),"D",IF(CN7=0,"X","F")))))</f>
        <v>C</v>
      </c>
      <c r="GM7" s="255">
        <f>IF(AND(8.5&lt;=CN7,CN7&lt;=10),4,IF(AND(7&lt;=CN7,CN7&lt;=8.4),3,IF(AND(5.5&lt;=CN7,CN7&lt;=6.9),2,IF(AND(4&lt;=CN7,CN7&lt;=5.4),1,0))))</f>
        <v>2</v>
      </c>
      <c r="GN7" s="254" t="str">
        <f>IF(AND(8.5&lt;=CR7,CR7&lt;=10),"A",IF(AND(7&lt;=CR7,CR7&lt;=8.4),"B",IF(AND(5.5&lt;=CR7,CR7&lt;=6.9),"C",IF(AND(4&lt;=CR7,CR7&lt;=5.4),"D",IF(CR7=0,"X","F")))))</f>
        <v>B</v>
      </c>
      <c r="GO7" s="255">
        <f>IF(AND(8.5&lt;=CR7,CR7&lt;=10),4,IF(AND(7&lt;=CR7,CR7&lt;=8.4),3,IF(AND(5.5&lt;=CR7,CR7&lt;=6.9),2,IF(AND(4&lt;=CR7,CR7&lt;=5.4),1,0))))</f>
        <v>3</v>
      </c>
      <c r="GP7" s="254" t="str">
        <f>IF(AND(8.5&lt;=CV7,CV7&lt;=10),"A",IF(AND(7&lt;=CV7,CV7&lt;=8.4),"B",IF(AND(5.5&lt;=CV7,CV7&lt;=6.9),"C",IF(AND(4&lt;=CV7,CV7&lt;=5.4),"D",IF(CV7=0,"X","F")))))</f>
        <v>B</v>
      </c>
      <c r="GQ7" s="255">
        <f>IF(AND(8.5&lt;=CV7,CV7&lt;=10),4,IF(AND(7&lt;=CV7,CV7&lt;=8.4),3,IF(AND(5.5&lt;=CV7,CV7&lt;=6.9),2,IF(AND(4&lt;=CV7,CV7&lt;=5.4),1,0))))</f>
        <v>3</v>
      </c>
      <c r="GR7" s="254" t="str">
        <f>IF(AND(8.5&lt;=CZ7,CZ7&lt;=10),"A",IF(AND(7&lt;=CZ7,CZ7&lt;=8.4),"B",IF(AND(5.5&lt;=CZ7,CZ7&lt;=6.9),"C",IF(AND(4&lt;=CZ7,CZ7&lt;=5.4),"D",IF(CZ7=0,"X","F")))))</f>
        <v>C</v>
      </c>
      <c r="GS7" s="255">
        <f>IF(AND(8.5&lt;=CZ7,CZ7&lt;=10),4,IF(AND(7&lt;=CZ7,CZ7&lt;=8.4),3,IF(AND(5.5&lt;=CZ7,CZ7&lt;=6.9),2,IF(AND(4&lt;=CZ7,CZ7&lt;=5.4),1,0))))</f>
        <v>2</v>
      </c>
      <c r="GT7" s="254" t="str">
        <f>IF(AND(8.5&lt;=DD7,DD7&lt;=10),"A",IF(AND(7&lt;=DD7,DD7&lt;=8.4),"B",IF(AND(5.5&lt;=DD7,DD7&lt;=6.9),"C",IF(AND(4&lt;=DD7,DD7&lt;=5.4),"D",IF(DD7=0,"X","F")))))</f>
        <v>C</v>
      </c>
      <c r="GU7" s="255">
        <f>IF(AND(8.5&lt;=DD7,DD7&lt;=10),4,IF(AND(7&lt;=DD7,DD7&lt;=8.4),3,IF(AND(5.5&lt;=DD7,DD7&lt;=6.9),2,IF(AND(4&lt;=DD7,DD7&lt;=5.4),1,0))))</f>
        <v>2</v>
      </c>
      <c r="GV7" s="254" t="str">
        <f>IF(AND(8.5&lt;=DH7,DH7&lt;=10),"A",IF(AND(7&lt;=DH7,DH7&lt;=8.4),"B",IF(AND(5.5&lt;=DH7,DH7&lt;=6.9),"C",IF(AND(4&lt;=DH7,DH7&lt;=5.4),"D",IF(DH7=0,"X","F")))))</f>
        <v>C</v>
      </c>
      <c r="GW7" s="255">
        <f>IF(AND(8.5&lt;=DH7,DH7&lt;=10),4,IF(AND(7&lt;=DH7,DH7&lt;=8.4),3,IF(AND(5.5&lt;=DH7,DH7&lt;=6.9),2,IF(AND(4&lt;=DH7,DH7&lt;=5.4),1,0))))</f>
        <v>2</v>
      </c>
      <c r="GX7" s="254" t="str">
        <f>IF(AND(8.5&lt;=DL7,DL7&lt;=10),"A",IF(AND(7&lt;=DL7,DL7&lt;=8.4),"B",IF(AND(5.5&lt;=DL7,DL7&lt;=6.9),"C",IF(AND(4&lt;=DL7,DL7&lt;=5.4),"D",IF(DL7=0,"X","F")))))</f>
        <v>B</v>
      </c>
      <c r="GY7" s="255">
        <f>IF(AND(8.5&lt;=DL7,DL7&lt;=10),4,IF(AND(7&lt;=DL7,DL7&lt;=8.4),3,IF(AND(5.5&lt;=DL7,DL7&lt;=6.9),2,IF(AND(4&lt;=DL7,DL7&lt;=5.4),1,0))))</f>
        <v>3</v>
      </c>
      <c r="GZ7" s="239" t="str">
        <f>IF(AND(8.5&lt;=DP7,DP7&lt;=10),"A",IF(AND(7&lt;=DP7,DP7&lt;=8.4),"B",IF(AND(5.5&lt;=DP7,DP7&lt;=6.9),"C",IF(AND(4&lt;=DP7,DP7&lt;=5.4),"D",IF(DP7=0,"X","F")))))</f>
        <v>B</v>
      </c>
      <c r="HA7" s="240">
        <f>IF(AND(8.5&lt;=DP7,DP7&lt;=10),4,IF(AND(7&lt;=DP7,DP7&lt;=8.4),3,IF(AND(5.5&lt;=DP7,DP7&lt;=6.9),2,IF(AND(4&lt;=DP7,DP7&lt;=5.4),1,0))))</f>
        <v>3</v>
      </c>
      <c r="HB7" s="239" t="str">
        <f>IF(AND(8.5&lt;=DT7,DT7&lt;=10),"A",IF(AND(7&lt;=DT7,DT7&lt;=8.4),"B",IF(AND(5.5&lt;=DT7,DT7&lt;=6.9),"C",IF(AND(4&lt;=DT7,DT7&lt;=5.4),"D",IF(DT7=0,"X","F")))))</f>
        <v>B</v>
      </c>
      <c r="HC7" s="240">
        <f>IF(AND(8.5&lt;=DT7,DT7&lt;=10),4,IF(AND(7&lt;=DT7,DT7&lt;=8.4),3,IF(AND(5.5&lt;=DT7,DT7&lt;=6.9),2,IF(AND(4&lt;=DT7,DT7&lt;=5.4),1,0))))</f>
        <v>3</v>
      </c>
      <c r="HD7" s="239" t="str">
        <f>IF(AND(8.5&lt;=DX7,DX7&lt;=10),"A",IF(AND(7&lt;=DX7,DX7&lt;=8.4),"B",IF(AND(5.5&lt;=DX7,DX7&lt;=6.9),"C",IF(AND(4&lt;=DX7,DX7&lt;=5.4),"D",IF(DX7=0,"X","F")))))</f>
        <v>B</v>
      </c>
      <c r="HE7" s="240">
        <f>IF(AND(8.5&lt;=DX7,DX7&lt;=10),4,IF(AND(7&lt;=DX7,DX7&lt;=8.4),3,IF(AND(5.5&lt;=DX7,DX7&lt;=6.9),2,IF(AND(4&lt;=DX7,DX7&lt;=5.4),1,0))))</f>
        <v>3</v>
      </c>
      <c r="HF7" s="239" t="str">
        <f>IF(AND(8.5&lt;=EB7,EB7&lt;=10),"A",IF(AND(7&lt;=EB7,EB7&lt;=8.4),"B",IF(AND(5.5&lt;=EB7,EB7&lt;=6.9),"C",IF(AND(4&lt;=EB7,EB7&lt;=5.4),"D",IF(EB7=0,"X","F")))))</f>
        <v>C</v>
      </c>
      <c r="HG7" s="240">
        <f>IF(AND(8.5&lt;=EB7,EB7&lt;=10),4,IF(AND(7&lt;=EB7,EB7&lt;=8.4),3,IF(AND(5.5&lt;=EB7,EB7&lt;=6.9),2,IF(AND(4&lt;=EB7,EB7&lt;=5.4),1,0))))</f>
        <v>2</v>
      </c>
      <c r="HH7" s="239" t="str">
        <f>IF(AND(8.5&lt;=EF7,EF7&lt;=10),"A",IF(AND(7&lt;=EF7,EF7&lt;=8.4),"B",IF(AND(5.5&lt;=EF7,EF7&lt;=6.9),"C",IF(AND(4&lt;=EF7,EF7&lt;=5.4),"D",IF(EF7=0,"X","F")))))</f>
        <v>C</v>
      </c>
      <c r="HI7" s="240">
        <f>IF(AND(8.5&lt;=EF7,EF7&lt;=10),4,IF(AND(7&lt;=EF7,EF7&lt;=8.4),3,IF(AND(5.5&lt;=EF7,EF7&lt;=6.9),2,IF(AND(4&lt;=EF7,EF7&lt;=5.4),1,0))))</f>
        <v>2</v>
      </c>
      <c r="HJ7" s="239" t="str">
        <f>IF(AND(8.5&lt;=EJ7,EJ7&lt;=10),"A",IF(AND(7&lt;=EJ7,EJ7&lt;=8.4),"B",IF(AND(5.5&lt;=EJ7,EJ7&lt;=6.9),"C",IF(AND(4&lt;=EJ7,EJ7&lt;=5.4),"D",IF(EJ7=0,"X","F")))))</f>
        <v>C</v>
      </c>
      <c r="HK7" s="240">
        <f>IF(AND(8.5&lt;=EJ7,EJ7&lt;=10),4,IF(AND(7&lt;=EJ7,EJ7&lt;=8.4),3,IF(AND(5.5&lt;=EJ7,EJ7&lt;=6.9),2,IF(AND(4&lt;=EJ7,EJ7&lt;=5.4),1,0))))</f>
        <v>2</v>
      </c>
      <c r="HL7" s="239" t="str">
        <f>IF(AND(8.5&lt;=EN7,EN7&lt;=10),"A",IF(AND(7&lt;=EN7,EN7&lt;=8.4),"B",IF(AND(5.5&lt;=EN7,EN7&lt;=6.9),"C",IF(AND(4&lt;=EN7,EN7&lt;=5.4),"D",IF(EN7=0,"X","F")))))</f>
        <v>B</v>
      </c>
      <c r="HM7" s="240">
        <f>IF(AND(8.5&lt;=EN7,EN7&lt;=10),4,IF(AND(7&lt;=EN7,EN7&lt;=8.4),3,IF(AND(5.5&lt;=EN7,EN7&lt;=6.9),2,IF(AND(4&lt;=EN7,EN7&lt;=5.4),1,0))))</f>
        <v>3</v>
      </c>
      <c r="HN7" s="239" t="str">
        <f>IF(AND(8.5&lt;=ER7,ER7&lt;=10),"A",IF(AND(7&lt;=ER7,ER7&lt;=8.4),"B",IF(AND(5.5&lt;=ER7,ER7&lt;=6.9),"C",IF(AND(4&lt;=ER7,ER7&lt;=5.4),"D",IF(ER7=0,"X","F")))))</f>
        <v>B</v>
      </c>
      <c r="HO7" s="240">
        <f>IF(AND(8.5&lt;=ER7,ER7&lt;=10),4,IF(AND(7&lt;=ER7,ER7&lt;=8.4),3,IF(AND(5.5&lt;=ER7,ER7&lt;=6.9),2,IF(AND(4&lt;=ER7,ER7&lt;=5.4),1,0))))</f>
        <v>3</v>
      </c>
      <c r="HP7" s="239" t="str">
        <f>IF(AND(8.5&lt;=ES7,ES7&lt;=10),"A",IF(AND(7&lt;=ES7,ES7&lt;=8.4),"B",IF(AND(5.5&lt;=ES7,ES7&lt;=6.9),"C",IF(AND(4&lt;=ES7,ES7&lt;=5.4),"D",IF(ES7=0,"X","F")))))</f>
        <v>B</v>
      </c>
      <c r="HQ7" s="240">
        <f>IF(AND(8.5&lt;=ES7,ES7&lt;=10),4,IF(AND(7&lt;=ES7,ES7&lt;=8.4),3,IF(AND(5.5&lt;=ES7,ES7&lt;=6.9),2,IF(AND(4&lt;=ES7,ES7&lt;=5.4),1,0))))</f>
        <v>3</v>
      </c>
      <c r="HR7" s="239" t="str">
        <f>IF(AND(8.5&lt;=ET7,ET7&lt;=10),"A",IF(AND(7&lt;=ET7,ET7&lt;=8.4),"B",IF(AND(5.5&lt;=ET7,ET7&lt;=6.9),"C",IF(AND(4&lt;=ET7,ET7&lt;=5.4),"D",IF(ET7=0,"X","F")))))</f>
        <v>X</v>
      </c>
      <c r="HS7" s="240">
        <f t="shared" ref="HS7" si="37">IF(AND(8.5&lt;=ET7,ET7&lt;=10),4,IF(AND(7&lt;=ET7,ET7&lt;=8.4),3,IF(AND(5.5&lt;=ET7,ET7&lt;=6.9),2,IF(AND(4&lt;=ET7,ET7&lt;=5.4),1,0))))</f>
        <v>0</v>
      </c>
      <c r="HT7" s="140">
        <f t="shared" ref="HT7:HT27" si="38">ROUND((SUMPRODUCT($EV$6:$FC$6,EV7:FC7)/SUM($EV$6:$FC$6)),2)</f>
        <v>2.75</v>
      </c>
      <c r="HU7" s="140">
        <f t="shared" ref="HU7:HU27" si="39">ROUND((SUMPRODUCT($FD$6:$FQ$6,FD7:FQ7)/SUM($FD$6:$FQ$6)),2)</f>
        <v>2.2000000000000002</v>
      </c>
      <c r="HV7" s="140">
        <f t="shared" ref="HV7:HV27" si="40">ROUND((SUMPRODUCT($FT$6:$GG$6,FT7:GG7)/SUM($FT$6:$GG$6)),2)</f>
        <v>2.11</v>
      </c>
      <c r="HW7" s="140">
        <f t="shared" ref="HW7:HW27" si="41">ROUND((SUMPRODUCT($GH$6:$GY$6,GH7:GY7)/SUM($GH$6:$GY$6)),2)</f>
        <v>2.63</v>
      </c>
      <c r="HX7" s="140">
        <f>ROUND((SUMPRODUCT($GZ$6:$HM$6,GZ7:HM7)/SUM($GZ$6:$HM$6)),2)</f>
        <v>2.4700000000000002</v>
      </c>
      <c r="HY7" s="140">
        <f>ROUND((SUMPRODUCT($HN$6:$HS$6,HN7:HS7)/(SUM($HN$6:$HS$6)-5)),2)</f>
        <v>3</v>
      </c>
      <c r="HZ7" s="141">
        <f t="shared" ref="HZ7:HZ27" si="42">SUMIF(EV7:HS7,$ID$2,$EV$6:$HS$6)</f>
        <v>90</v>
      </c>
      <c r="IA7" s="140">
        <f t="shared" ref="IA7:IA27" si="43">ROUND((SUMPRODUCT($EV$6:$HS$6,EV7:HS7)/HZ7),2)</f>
        <v>2.4300000000000002</v>
      </c>
      <c r="IB7" s="83" t="str">
        <f t="shared" ref="IB7:IB25" si="44">IF(AND(3.6&lt;=IA7,IA7&lt;=4),"XuÊt s¾c",IF(AND(3.2&lt;=IA7,IA7&lt;=3.59),"Giái",IF(AND(2.5&lt;=IA7,IA7&lt;=3.19),"Kh¸",IF(AND(2&lt;=IA7,IA7&lt;=2.49),"Trung b×nh",IF(AND(1&lt;=IA7,IA7&lt;=1.99),"Trung b×nh yÕu","KÐm")))))</f>
        <v>Trung b×nh</v>
      </c>
      <c r="ID7" s="11"/>
      <c r="IE7" s="5"/>
      <c r="IJ7" s="3">
        <v>8</v>
      </c>
      <c r="IK7" s="3">
        <v>5.5</v>
      </c>
      <c r="IM7" s="3">
        <v>6.5</v>
      </c>
      <c r="IN7" s="3">
        <v>6</v>
      </c>
      <c r="IP7" s="3">
        <v>8</v>
      </c>
      <c r="IQ7" s="3">
        <v>5.3</v>
      </c>
      <c r="IR7" s="3">
        <v>8</v>
      </c>
    </row>
    <row r="8" spans="1:252" ht="19.5" customHeight="1" x14ac:dyDescent="0.25">
      <c r="A8" s="12">
        <v>2</v>
      </c>
      <c r="B8" s="142" t="s">
        <v>84</v>
      </c>
      <c r="C8" s="143" t="s">
        <v>12</v>
      </c>
      <c r="D8" s="40">
        <v>35819</v>
      </c>
      <c r="E8" s="23">
        <v>7</v>
      </c>
      <c r="F8" s="194">
        <v>8</v>
      </c>
      <c r="G8" s="25">
        <v>7</v>
      </c>
      <c r="H8" s="7">
        <f t="shared" si="0"/>
        <v>7.1</v>
      </c>
      <c r="I8" s="23">
        <v>8</v>
      </c>
      <c r="J8" s="194">
        <v>9</v>
      </c>
      <c r="K8" s="25">
        <v>9.5</v>
      </c>
      <c r="L8" s="7">
        <f t="shared" si="1"/>
        <v>9.1999999999999993</v>
      </c>
      <c r="M8" s="23">
        <v>7.5</v>
      </c>
      <c r="N8" s="194">
        <v>9</v>
      </c>
      <c r="O8" s="25">
        <v>7</v>
      </c>
      <c r="P8" s="7">
        <f t="shared" si="2"/>
        <v>7.3</v>
      </c>
      <c r="Q8" s="23">
        <v>7</v>
      </c>
      <c r="R8" s="194">
        <v>9</v>
      </c>
      <c r="S8" s="25">
        <v>7</v>
      </c>
      <c r="T8" s="7">
        <f t="shared" si="3"/>
        <v>7.2</v>
      </c>
      <c r="U8" s="23">
        <v>8</v>
      </c>
      <c r="V8" s="194">
        <v>10</v>
      </c>
      <c r="W8" s="25">
        <v>8</v>
      </c>
      <c r="X8" s="7">
        <f t="shared" si="4"/>
        <v>8.1999999999999993</v>
      </c>
      <c r="Y8" s="23">
        <v>8</v>
      </c>
      <c r="Z8" s="194">
        <v>10</v>
      </c>
      <c r="AA8" s="25">
        <v>8</v>
      </c>
      <c r="AB8" s="7">
        <f t="shared" si="5"/>
        <v>8.1999999999999993</v>
      </c>
      <c r="AC8" s="23">
        <v>8.4</v>
      </c>
      <c r="AD8" s="194">
        <v>9</v>
      </c>
      <c r="AE8" s="25">
        <v>7</v>
      </c>
      <c r="AF8" s="7">
        <f t="shared" si="6"/>
        <v>7.5</v>
      </c>
      <c r="AG8" s="23">
        <v>8</v>
      </c>
      <c r="AH8" s="194">
        <v>9</v>
      </c>
      <c r="AI8" s="25">
        <f t="shared" ref="AI8:AI27" si="45">ROUND((IJ8+IK8)/2,1)</f>
        <v>7</v>
      </c>
      <c r="AJ8" s="7">
        <f t="shared" si="7"/>
        <v>7.4</v>
      </c>
      <c r="AK8" s="23">
        <v>6.8</v>
      </c>
      <c r="AL8" s="194">
        <v>8</v>
      </c>
      <c r="AM8" s="25">
        <v>6</v>
      </c>
      <c r="AN8" s="7">
        <f t="shared" si="8"/>
        <v>6.4</v>
      </c>
      <c r="AO8" s="23">
        <v>7.5</v>
      </c>
      <c r="AP8" s="24">
        <v>8</v>
      </c>
      <c r="AQ8" s="25">
        <v>6</v>
      </c>
      <c r="AR8" s="7">
        <f t="shared" si="9"/>
        <v>6.5</v>
      </c>
      <c r="AS8" s="23">
        <v>8.3000000000000007</v>
      </c>
      <c r="AT8" s="194">
        <v>9</v>
      </c>
      <c r="AU8" s="25">
        <v>9</v>
      </c>
      <c r="AV8" s="7">
        <f t="shared" si="10"/>
        <v>8.9</v>
      </c>
      <c r="AW8" s="23">
        <v>6.3</v>
      </c>
      <c r="AX8" s="194">
        <v>8</v>
      </c>
      <c r="AY8" s="25">
        <v>7</v>
      </c>
      <c r="AZ8" s="7">
        <f t="shared" si="11"/>
        <v>7</v>
      </c>
      <c r="BA8" s="23">
        <v>8</v>
      </c>
      <c r="BB8" s="194">
        <v>9</v>
      </c>
      <c r="BC8" s="25">
        <v>8</v>
      </c>
      <c r="BD8" s="7">
        <f t="shared" si="12"/>
        <v>8.1</v>
      </c>
      <c r="BE8" s="23">
        <v>8</v>
      </c>
      <c r="BF8" s="194">
        <v>10</v>
      </c>
      <c r="BG8" s="25">
        <v>9.5</v>
      </c>
      <c r="BH8" s="7">
        <f t="shared" si="13"/>
        <v>9.3000000000000007</v>
      </c>
      <c r="BI8" s="23">
        <v>6.7</v>
      </c>
      <c r="BJ8" s="194">
        <v>8</v>
      </c>
      <c r="BK8" s="25">
        <v>6</v>
      </c>
      <c r="BL8" s="7">
        <f t="shared" si="14"/>
        <v>6.3</v>
      </c>
      <c r="BM8" s="23">
        <v>7</v>
      </c>
      <c r="BN8" s="194">
        <v>9</v>
      </c>
      <c r="BO8" s="25">
        <f t="shared" ref="BO8:BO27" si="46">ROUND((IM8+IN8)/2,1)</f>
        <v>7</v>
      </c>
      <c r="BP8" s="7">
        <f t="shared" si="15"/>
        <v>7.2</v>
      </c>
      <c r="BQ8" s="23">
        <v>8.5</v>
      </c>
      <c r="BR8" s="194">
        <v>9</v>
      </c>
      <c r="BS8" s="25">
        <v>6.5</v>
      </c>
      <c r="BT8" s="7">
        <f t="shared" si="16"/>
        <v>7.2</v>
      </c>
      <c r="BU8" s="23">
        <v>9</v>
      </c>
      <c r="BV8" s="194">
        <v>9</v>
      </c>
      <c r="BW8" s="25">
        <v>8.5</v>
      </c>
      <c r="BX8" s="7">
        <f t="shared" si="17"/>
        <v>8.6999999999999993</v>
      </c>
      <c r="BY8" s="23">
        <v>6.7</v>
      </c>
      <c r="BZ8" s="194">
        <v>9</v>
      </c>
      <c r="CA8" s="25">
        <v>5</v>
      </c>
      <c r="CB8" s="7">
        <f t="shared" si="18"/>
        <v>5.7</v>
      </c>
      <c r="CC8" s="23">
        <v>9.5</v>
      </c>
      <c r="CD8" s="194">
        <v>9</v>
      </c>
      <c r="CE8" s="25">
        <v>9</v>
      </c>
      <c r="CF8" s="7">
        <f t="shared" si="19"/>
        <v>9.1</v>
      </c>
      <c r="CG8" s="23">
        <v>9.3000000000000007</v>
      </c>
      <c r="CH8" s="194">
        <v>10</v>
      </c>
      <c r="CI8" s="25">
        <v>9</v>
      </c>
      <c r="CJ8" s="7">
        <f t="shared" si="20"/>
        <v>9.1999999999999993</v>
      </c>
      <c r="CK8" s="23">
        <v>8.6999999999999993</v>
      </c>
      <c r="CL8" s="194">
        <v>9</v>
      </c>
      <c r="CM8" s="25">
        <v>9</v>
      </c>
      <c r="CN8" s="7">
        <f t="shared" si="21"/>
        <v>8.9</v>
      </c>
      <c r="CO8" s="23">
        <v>8.6999999999999993</v>
      </c>
      <c r="CP8" s="194">
        <v>10</v>
      </c>
      <c r="CQ8" s="25">
        <v>7</v>
      </c>
      <c r="CR8" s="7">
        <f t="shared" si="22"/>
        <v>7.6</v>
      </c>
      <c r="CS8" s="23">
        <v>8.8000000000000007</v>
      </c>
      <c r="CT8" s="194">
        <v>9</v>
      </c>
      <c r="CU8" s="25">
        <v>9</v>
      </c>
      <c r="CV8" s="7">
        <f t="shared" si="23"/>
        <v>9</v>
      </c>
      <c r="CW8" s="23">
        <v>7.7</v>
      </c>
      <c r="CX8" s="194">
        <v>10</v>
      </c>
      <c r="CY8" s="25">
        <v>8</v>
      </c>
      <c r="CZ8" s="7">
        <f t="shared" si="24"/>
        <v>8.1</v>
      </c>
      <c r="DA8" s="23">
        <v>9.5</v>
      </c>
      <c r="DB8" s="194">
        <v>9</v>
      </c>
      <c r="DC8" s="25">
        <v>9.5</v>
      </c>
      <c r="DD8" s="7">
        <f t="shared" si="25"/>
        <v>9.5</v>
      </c>
      <c r="DE8" s="23">
        <v>9.5</v>
      </c>
      <c r="DF8" s="194">
        <v>10</v>
      </c>
      <c r="DG8" s="25">
        <v>9.5</v>
      </c>
      <c r="DH8" s="7">
        <f t="shared" si="26"/>
        <v>9.6</v>
      </c>
      <c r="DI8" s="23">
        <v>8</v>
      </c>
      <c r="DJ8" s="194">
        <v>9</v>
      </c>
      <c r="DK8" s="25">
        <f t="shared" ref="DK8:DK27" si="47">ROUND((IP8+((IQ8*0.2)+(IR8*0.8)))/2,1)</f>
        <v>6.2</v>
      </c>
      <c r="DL8" s="7">
        <f t="shared" si="27"/>
        <v>6.8</v>
      </c>
      <c r="DM8" s="221">
        <v>7</v>
      </c>
      <c r="DN8" s="277">
        <v>8</v>
      </c>
      <c r="DO8" s="223">
        <v>8</v>
      </c>
      <c r="DP8" s="7">
        <f t="shared" si="28"/>
        <v>7.8</v>
      </c>
      <c r="DQ8" s="23">
        <v>8</v>
      </c>
      <c r="DR8" s="277">
        <v>9</v>
      </c>
      <c r="DS8" s="25">
        <v>7.5</v>
      </c>
      <c r="DT8" s="7">
        <f t="shared" si="29"/>
        <v>7.8</v>
      </c>
      <c r="DU8" s="23">
        <v>7.3</v>
      </c>
      <c r="DV8" s="277">
        <v>8</v>
      </c>
      <c r="DW8" s="25">
        <v>9</v>
      </c>
      <c r="DX8" s="7">
        <f t="shared" si="30"/>
        <v>8.6</v>
      </c>
      <c r="DY8" s="23">
        <v>6.5</v>
      </c>
      <c r="DZ8" s="277">
        <v>7</v>
      </c>
      <c r="EA8" s="25">
        <v>6</v>
      </c>
      <c r="EB8" s="7">
        <f t="shared" si="31"/>
        <v>6.2</v>
      </c>
      <c r="EC8" s="23">
        <v>7.3</v>
      </c>
      <c r="ED8" s="277">
        <v>9</v>
      </c>
      <c r="EE8" s="25">
        <v>8</v>
      </c>
      <c r="EF8" s="7">
        <f t="shared" si="32"/>
        <v>8</v>
      </c>
      <c r="EG8" s="23">
        <v>9.6999999999999993</v>
      </c>
      <c r="EH8" s="194">
        <v>10</v>
      </c>
      <c r="EI8" s="25">
        <v>9</v>
      </c>
      <c r="EJ8" s="7">
        <f t="shared" si="33"/>
        <v>9.1999999999999993</v>
      </c>
      <c r="EK8" s="23">
        <v>8</v>
      </c>
      <c r="EL8" s="277">
        <v>9</v>
      </c>
      <c r="EM8" s="25">
        <v>7</v>
      </c>
      <c r="EN8" s="7">
        <f t="shared" si="34"/>
        <v>7.4</v>
      </c>
      <c r="EO8" s="23"/>
      <c r="EP8" s="277"/>
      <c r="EQ8" s="25"/>
      <c r="ER8" s="138">
        <f t="shared" ref="ER8:ER27" si="48">ROUND((EO8*0.2+EP8*0.1+EQ8*0.7),1)</f>
        <v>0</v>
      </c>
      <c r="ES8" s="138"/>
      <c r="ET8" s="7">
        <v>9</v>
      </c>
      <c r="EU8" s="8">
        <f t="shared" si="36"/>
        <v>7.62</v>
      </c>
      <c r="EV8" s="241" t="str">
        <f t="shared" ref="EV8:EV27" si="49">IF(AND(8.5&lt;=H8,H8&lt;=10),"A",IF(AND(7&lt;=H8,H8&lt;=8.4),"B",IF(AND(5.5&lt;=H8,H8&lt;=6.9),"C",IF(AND(4&lt;=H8,H8&lt;=5.4),"D",IF(H8=0,"X","F")))))</f>
        <v>B</v>
      </c>
      <c r="EW8" s="242">
        <f t="shared" ref="EW8:EW27" si="50">IF(AND(8.5&lt;=H8,H8&lt;=10),4,IF(AND(7&lt;=H8,H8&lt;=8.4),3,IF(AND(5.5&lt;=H8,H8&lt;=6.9),2,IF(AND(4&lt;=H8,H8&lt;=5.4),1,0))))</f>
        <v>3</v>
      </c>
      <c r="EX8" s="241" t="str">
        <f t="shared" ref="EX8:EX27" si="51">IF(AND(8.5&lt;=L8,L8&lt;=10),"A",IF(AND(7&lt;=L8,L8&lt;=8.4),"B",IF(AND(5.5&lt;=L8,L8&lt;=6.9),"C",IF(AND(4&lt;=L8,L8&lt;=5.4),"D",IF(L8=0,"X","F")))))</f>
        <v>A</v>
      </c>
      <c r="EY8" s="242">
        <f t="shared" ref="EY8:EY27" si="52">IF(AND(8.5&lt;=L8,L8&lt;=10),4,IF(AND(7&lt;=L8,L8&lt;=8.4),3,IF(AND(5.5&lt;=L8,L8&lt;=6.9),2,IF(AND(4&lt;=L8,L8&lt;=5.4),1,0))))</f>
        <v>4</v>
      </c>
      <c r="EZ8" s="241" t="str">
        <f t="shared" ref="EZ8:EZ27" si="53">IF(AND(8.5&lt;=P8,P8&lt;=10),"A",IF(AND(7&lt;=P8,P8&lt;=8.4),"B",IF(AND(5.5&lt;=P8,P8&lt;=6.9),"C",IF(AND(4&lt;=P8,P8&lt;=5.4),"D",IF(P8=0,"X","F")))))</f>
        <v>B</v>
      </c>
      <c r="FA8" s="242">
        <f t="shared" ref="FA8:FA27" si="54">IF(AND(8.5&lt;=P8,P8&lt;=10),4,IF(AND(7&lt;=P8,P8&lt;=8.4),3,IF(AND(5.5&lt;=P8,P8&lt;=6.9),2,IF(AND(4&lt;=P8,P8&lt;=5.4),1,0))))</f>
        <v>3</v>
      </c>
      <c r="FB8" s="241" t="str">
        <f t="shared" ref="FB8:FB27" si="55">IF(AND(8.5&lt;=T8,T8&lt;=10),"A",IF(AND(7&lt;=T8,T8&lt;=8.4),"B",IF(AND(5.5&lt;=T8,T8&lt;=6.9),"C",IF(AND(4&lt;=T8,T8&lt;=5.4),"D",IF(T8=0,"X","F")))))</f>
        <v>B</v>
      </c>
      <c r="FC8" s="242">
        <f t="shared" ref="FC8:FC27" si="56">IF(AND(8.5&lt;=T8,T8&lt;=10),4,IF(AND(7&lt;=T8,T8&lt;=8.4),3,IF(AND(5.5&lt;=T8,T8&lt;=6.9),2,IF(AND(4&lt;=T8,T8&lt;=5.4),1,0))))</f>
        <v>3</v>
      </c>
      <c r="FD8" s="251" t="str">
        <f t="shared" ref="FD8:FD27" si="57">IF(AND(8.5&lt;=X8,X8&lt;=10),"A",IF(AND(7&lt;=X8,X8&lt;=8.4),"B",IF(AND(5.5&lt;=X8,X8&lt;=6.9),"C",IF(AND(4&lt;=X8,X8&lt;=5.4),"D",IF(X8=0,"X","F")))))</f>
        <v>B</v>
      </c>
      <c r="FE8" s="252">
        <f t="shared" ref="FE8:FE27" si="58">IF(AND(8.5&lt;=X8,X8&lt;=10),4,IF(AND(7&lt;=X8,X8&lt;=8.4),3,IF(AND(5.5&lt;=X8,X8&lt;=6.9),2,IF(AND(4&lt;=X8,X8&lt;=5.4),1,0))))</f>
        <v>3</v>
      </c>
      <c r="FF8" s="251" t="str">
        <f t="shared" ref="FF8:FF27" si="59">IF(AND(8.5&lt;=AB8,AB8&lt;=10),"A",IF(AND(7&lt;=AB8,AB8&lt;=8.4),"B",IF(AND(5.5&lt;=AB8,AB8&lt;=6.9),"C",IF(AND(4&lt;=AB8,AB8&lt;=5.4),"D",IF(AB8=0,"X","F")))))</f>
        <v>B</v>
      </c>
      <c r="FG8" s="252">
        <f t="shared" ref="FG8:FG27" si="60">IF(AND(8.5&lt;=AB8,AB8&lt;=10),4,IF(AND(7&lt;=AB8,AB8&lt;=8.4),3,IF(AND(5.5&lt;=AB8,AB8&lt;=6.9),2,IF(AND(4&lt;=AB8,AB8&lt;=5.4),1,0))))</f>
        <v>3</v>
      </c>
      <c r="FH8" s="251" t="str">
        <f t="shared" ref="FH8:FH27" si="61">IF(AND(8.5&lt;=AF8,AF8&lt;=10),"A",IF(AND(7&lt;=AF8,AF8&lt;=8.4),"B",IF(AND(5.5&lt;=AF8,AF8&lt;=6.9),"C",IF(AND(4&lt;=AF8,AF8&lt;=5.4),"D",IF(AF8=0,"X","F")))))</f>
        <v>B</v>
      </c>
      <c r="FI8" s="252">
        <f t="shared" ref="FI8:FI27" si="62">IF(AND(8.5&lt;=AF8,AF8&lt;=10),4,IF(AND(7&lt;=AF8,AF8&lt;=8.4),3,IF(AND(5.5&lt;=AF8,AF8&lt;=6.9),2,IF(AND(4&lt;=AF8,AF8&lt;=5.4),1,0))))</f>
        <v>3</v>
      </c>
      <c r="FJ8" s="251" t="str">
        <f t="shared" ref="FJ8:FJ27" si="63">IF(AND(8.5&lt;=AJ8,AJ8&lt;=10),"A",IF(AND(7&lt;=AJ8,AJ8&lt;=8.4),"B",IF(AND(5.5&lt;=AJ8,AJ8&lt;=6.9),"C",IF(AND(4&lt;=AJ8,AJ8&lt;=5.4),"D",IF(AJ8=0,"X","F")))))</f>
        <v>B</v>
      </c>
      <c r="FK8" s="252">
        <f t="shared" ref="FK8:FK27" si="64">IF(AND(8.5&lt;=AJ8,AJ8&lt;=10),4,IF(AND(7&lt;=AJ8,AJ8&lt;=8.4),3,IF(AND(5.5&lt;=AJ8,AJ8&lt;=6.9),2,IF(AND(4&lt;=AJ8,AJ8&lt;=5.4),1,0))))</f>
        <v>3</v>
      </c>
      <c r="FL8" s="251" t="str">
        <f t="shared" ref="FL8:FL27" si="65">IF(AND(8.5&lt;=AN8,AN8&lt;=10),"A",IF(AND(7&lt;=AN8,AN8&lt;=8.4),"B",IF(AND(5.5&lt;=AN8,AN8&lt;=6.9),"C",IF(AND(4&lt;=AN8,AN8&lt;=5.4),"D",IF(AN8=0,"X","F")))))</f>
        <v>C</v>
      </c>
      <c r="FM8" s="252">
        <f t="shared" ref="FM8:FM27" si="66">IF(AND(8.5&lt;=AN8,AN8&lt;=10),4,IF(AND(7&lt;=AN8,AN8&lt;=8.4),3,IF(AND(5.5&lt;=AN8,AN8&lt;=6.9),2,IF(AND(4&lt;=AN8,AN8&lt;=5.4),1,0))))</f>
        <v>2</v>
      </c>
      <c r="FN8" s="251" t="str">
        <f t="shared" ref="FN8:FN27" si="67">IF(AND(8.5&lt;=AR8,AR8&lt;=10),"A",IF(AND(7&lt;=AR8,AR8&lt;=8.4),"B",IF(AND(5.5&lt;=AR8,AR8&lt;=6.9),"C",IF(AND(4&lt;=AR8,AR8&lt;=5.4),"D",IF(AR8=0,"X","F")))))</f>
        <v>C</v>
      </c>
      <c r="FO8" s="252">
        <f t="shared" ref="FO8:FO27" si="68">IF(AND(8.5&lt;=AR8,AR8&lt;=10),4,IF(AND(7&lt;=AR8,AR8&lt;=8.4),3,IF(AND(5.5&lt;=AR8,AR8&lt;=6.9),2,IF(AND(4&lt;=AR8,AR8&lt;=5.4),1,0))))</f>
        <v>2</v>
      </c>
      <c r="FP8" s="251" t="str">
        <f t="shared" ref="FP8:FP27" si="69">IF(AND(8.5&lt;=AV8,AV8&lt;=10),"A",IF(AND(7&lt;=AV8,AV8&lt;=8.4),"B",IF(AND(5.5&lt;=AV8,AV8&lt;=6.9),"C",IF(AND(4&lt;=AV8,AV8&lt;=5.4),"D",IF(AV8=0,"X","F")))))</f>
        <v>A</v>
      </c>
      <c r="FQ8" s="252">
        <f t="shared" ref="FQ8:FQ27" si="70">IF(AND(8.5&lt;=AV8,AV8&lt;=10),4,IF(AND(7&lt;=AV8,AV8&lt;=8.4),3,IF(AND(5.5&lt;=AV8,AV8&lt;=6.9),2,IF(AND(4&lt;=AV8,AV8&lt;=5.4),1,0))))</f>
        <v>4</v>
      </c>
      <c r="FR8" s="251" t="str">
        <f t="shared" ref="FR8:FR27" si="71">IF(AND(8.5&lt;=AZ8,AZ8&lt;=10),"A",IF(AND(7&lt;=AZ8,AZ8&lt;=8.4),"B",IF(AND(5.5&lt;=AZ8,AZ8&lt;=6.9),"C",IF(AND(4&lt;=AZ8,AZ8&lt;=5.4),"D",IF(AZ8=0,"X","F")))))</f>
        <v>B</v>
      </c>
      <c r="FS8" s="252">
        <f t="shared" ref="FS8:FS27" si="72">IF(AND(8.5&lt;=AZ8,AZ8&lt;=10),4,IF(AND(7&lt;=AZ8,AZ8&lt;=8.4),3,IF(AND(5.5&lt;=AZ8,AZ8&lt;=6.9),2,IF(AND(4&lt;=AZ8,AZ8&lt;=5.4),1,0))))</f>
        <v>3</v>
      </c>
      <c r="FT8" s="241" t="str">
        <f t="shared" ref="FT8:FT27" si="73">IF(AND(8.5&lt;=BD8,BD8&lt;=10),"A",IF(AND(7&lt;=BD8,BD8&lt;=8.4),"B",IF(AND(5.5&lt;=BD8,BD8&lt;=6.9),"C",IF(AND(4&lt;=BD8,BD8&lt;=5.4),"D",IF(BD8=0,"X","F")))))</f>
        <v>B</v>
      </c>
      <c r="FU8" s="242">
        <f t="shared" ref="FU8:FU27" si="74">IF(AND(8.5&lt;=BD8,BD8&lt;=10),4,IF(AND(7&lt;=BD8,BD8&lt;=8.4),3,IF(AND(5.5&lt;=BD8,BD8&lt;=6.9),2,IF(AND(4&lt;=BD8,BD8&lt;=5.4),1,0))))</f>
        <v>3</v>
      </c>
      <c r="FV8" s="241" t="str">
        <f t="shared" ref="FV8:FV27" si="75">IF(AND(8.5&lt;=BH8,BH8&lt;=10),"A",IF(AND(7&lt;=BH8,BH8&lt;=8.4),"B",IF(AND(5.5&lt;=BH8,BH8&lt;=6.9),"C",IF(AND(4&lt;=BH8,BH8&lt;=5.4),"D",IF(BH8=0,"X","F")))))</f>
        <v>A</v>
      </c>
      <c r="FW8" s="242">
        <f t="shared" ref="FW8:FW27" si="76">IF(AND(8.5&lt;=BH8,BH8&lt;=10),4,IF(AND(7&lt;=BH8,BH8&lt;=8.4),3,IF(AND(5.5&lt;=BH8,BH8&lt;=6.9),2,IF(AND(4&lt;=BH8,BH8&lt;=5.4),1,0))))</f>
        <v>4</v>
      </c>
      <c r="FX8" s="241" t="str">
        <f t="shared" ref="FX8:FX27" si="77">IF(AND(8.5&lt;=BL8,BL8&lt;=10),"A",IF(AND(7&lt;=BL8,BL8&lt;=8.4),"B",IF(AND(5.5&lt;=BL8,BL8&lt;=6.9),"C",IF(AND(4&lt;=BL8,BL8&lt;=5.4),"D",IF(BL8=0,"X","F")))))</f>
        <v>C</v>
      </c>
      <c r="FY8" s="242">
        <f t="shared" ref="FY8:FY27" si="78">IF(AND(8.5&lt;=BL8,BL8&lt;=10),4,IF(AND(7&lt;=BL8,BL8&lt;=8.4),3,IF(AND(5.5&lt;=BL8,BL8&lt;=6.9),2,IF(AND(4&lt;=BL8,BL8&lt;=5.4),1,0))))</f>
        <v>2</v>
      </c>
      <c r="FZ8" s="241" t="str">
        <f t="shared" ref="FZ8:FZ27" si="79">IF(AND(8.5&lt;=BP8,BP8&lt;=10),"A",IF(AND(7&lt;=BP8,BP8&lt;=8.4),"B",IF(AND(5.5&lt;=BP8,BP8&lt;=6.9),"C",IF(AND(4&lt;=BP8,BP8&lt;=5.4),"D",IF(BP8=0,"X","F")))))</f>
        <v>B</v>
      </c>
      <c r="GA8" s="242">
        <f t="shared" ref="GA8:GA27" si="80">IF(AND(8.5&lt;=BP8,BP8&lt;=10),4,IF(AND(7&lt;=BP8,BP8&lt;=8.4),3,IF(AND(5.5&lt;=BP8,BP8&lt;=6.9),2,IF(AND(4&lt;=BP8,BP8&lt;=5.4),1,0))))</f>
        <v>3</v>
      </c>
      <c r="GB8" s="241" t="str">
        <f t="shared" ref="GB8:GB27" si="81">IF(AND(8.5&lt;=BT8,BT8&lt;=10),"A",IF(AND(7&lt;=BT8,BT8&lt;=8.4),"B",IF(AND(5.5&lt;=BT8,BT8&lt;=6.9),"C",IF(AND(4&lt;=BT8,BT8&lt;=5.4),"D",IF(BT8=0,"X","F")))))</f>
        <v>B</v>
      </c>
      <c r="GC8" s="242">
        <f t="shared" ref="GC8:GC27" si="82">IF(AND(8.5&lt;=BT8,BT8&lt;=10),4,IF(AND(7&lt;=BT8,BT8&lt;=8.4),3,IF(AND(5.5&lt;=BT8,BT8&lt;=6.9),2,IF(AND(4&lt;=BT8,BT8&lt;=5.4),1,0))))</f>
        <v>3</v>
      </c>
      <c r="GD8" s="241" t="str">
        <f t="shared" ref="GD8:GD27" si="83">IF(AND(8.5&lt;=BX8,BX8&lt;=10),"A",IF(AND(7&lt;=BX8,BX8&lt;=8.4),"B",IF(AND(5.5&lt;=BX8,BX8&lt;=6.9),"C",IF(AND(4&lt;=BX8,BX8&lt;=5.4),"D",IF(BX8=0,"X","F")))))</f>
        <v>A</v>
      </c>
      <c r="GE8" s="242">
        <f t="shared" ref="GE8:GE27" si="84">IF(AND(8.5&lt;=BX8,BX8&lt;=10),4,IF(AND(7&lt;=BX8,BX8&lt;=8.4),3,IF(AND(5.5&lt;=BX8,BX8&lt;=6.9),2,IF(AND(4&lt;=BX8,BX8&lt;=5.4),1,0))))</f>
        <v>4</v>
      </c>
      <c r="GF8" s="241" t="str">
        <f t="shared" ref="GF8:GF27" si="85">IF(AND(8.5&lt;=CB8,CB8&lt;=10),"A",IF(AND(7&lt;=CB8,CB8&lt;=8.4),"B",IF(AND(5.5&lt;=CB8,CB8&lt;=6.9),"C",IF(AND(4&lt;=CB8,CB8&lt;=5.4),"D",IF(CB8=0,"X","F")))))</f>
        <v>C</v>
      </c>
      <c r="GG8" s="242">
        <f t="shared" ref="GG8:GG27" si="86">IF(AND(8.5&lt;=CB8,CB8&lt;=10),4,IF(AND(7&lt;=CB8,CB8&lt;=8.4),3,IF(AND(5.5&lt;=CB8,CB8&lt;=6.9),2,IF(AND(4&lt;=CB8,CB8&lt;=5.4),1,0))))</f>
        <v>2</v>
      </c>
      <c r="GH8" s="251" t="str">
        <f t="shared" ref="GH8:GH27" si="87">IF(AND(8.5&lt;=CF8,CF8&lt;=10),"A",IF(AND(7&lt;=CF8,CF8&lt;=8.4),"B",IF(AND(5.5&lt;=CF8,CF8&lt;=6.9),"C",IF(AND(4&lt;=CF8,CF8&lt;=5.4),"D",IF(CF8=0,"X","F")))))</f>
        <v>A</v>
      </c>
      <c r="GI8" s="252">
        <f t="shared" ref="GI8:GI27" si="88">IF(AND(8.5&lt;=CF8,CF8&lt;=10),4,IF(AND(7&lt;=CF8,CF8&lt;=8.4),3,IF(AND(5.5&lt;=CF8,CF8&lt;=6.9),2,IF(AND(4&lt;=CF8,CF8&lt;=5.4),1,0))))</f>
        <v>4</v>
      </c>
      <c r="GJ8" s="251" t="str">
        <f t="shared" ref="GJ8:GJ27" si="89">IF(AND(8.5&lt;=CJ8,CJ8&lt;=10),"A",IF(AND(7&lt;=CJ8,CJ8&lt;=8.4),"B",IF(AND(5.5&lt;=CJ8,CJ8&lt;=6.9),"C",IF(AND(4&lt;=CJ8,CJ8&lt;=5.4),"D",IF(CJ8=0,"X","F")))))</f>
        <v>A</v>
      </c>
      <c r="GK8" s="252">
        <f t="shared" ref="GK8:GK27" si="90">IF(AND(8.5&lt;=CJ8,CJ8&lt;=10),4,IF(AND(7&lt;=CJ8,CJ8&lt;=8.4),3,IF(AND(5.5&lt;=CJ8,CJ8&lt;=6.9),2,IF(AND(4&lt;=CJ8,CJ8&lt;=5.4),1,0))))</f>
        <v>4</v>
      </c>
      <c r="GL8" s="251" t="str">
        <f t="shared" ref="GL8:GL27" si="91">IF(AND(8.5&lt;=CN8,CN8&lt;=10),"A",IF(AND(7&lt;=CN8,CN8&lt;=8.4),"B",IF(AND(5.5&lt;=CN8,CN8&lt;=6.9),"C",IF(AND(4&lt;=CN8,CN8&lt;=5.4),"D",IF(CN8=0,"X","F")))))</f>
        <v>A</v>
      </c>
      <c r="GM8" s="252">
        <f t="shared" ref="GM8:GM27" si="92">IF(AND(8.5&lt;=CN8,CN8&lt;=10),4,IF(AND(7&lt;=CN8,CN8&lt;=8.4),3,IF(AND(5.5&lt;=CN8,CN8&lt;=6.9),2,IF(AND(4&lt;=CN8,CN8&lt;=5.4),1,0))))</f>
        <v>4</v>
      </c>
      <c r="GN8" s="251" t="str">
        <f t="shared" ref="GN8:GN27" si="93">IF(AND(8.5&lt;=CR8,CR8&lt;=10),"A",IF(AND(7&lt;=CR8,CR8&lt;=8.4),"B",IF(AND(5.5&lt;=CR8,CR8&lt;=6.9),"C",IF(AND(4&lt;=CR8,CR8&lt;=5.4),"D",IF(CR8=0,"X","F")))))</f>
        <v>B</v>
      </c>
      <c r="GO8" s="252">
        <f t="shared" ref="GO8:GO27" si="94">IF(AND(8.5&lt;=CR8,CR8&lt;=10),4,IF(AND(7&lt;=CR8,CR8&lt;=8.4),3,IF(AND(5.5&lt;=CR8,CR8&lt;=6.9),2,IF(AND(4&lt;=CR8,CR8&lt;=5.4),1,0))))</f>
        <v>3</v>
      </c>
      <c r="GP8" s="251" t="str">
        <f t="shared" ref="GP8:GP27" si="95">IF(AND(8.5&lt;=CV8,CV8&lt;=10),"A",IF(AND(7&lt;=CV8,CV8&lt;=8.4),"B",IF(AND(5.5&lt;=CV8,CV8&lt;=6.9),"C",IF(AND(4&lt;=CV8,CV8&lt;=5.4),"D",IF(CV8=0,"X","F")))))</f>
        <v>A</v>
      </c>
      <c r="GQ8" s="252">
        <f t="shared" ref="GQ8:GQ27" si="96">IF(AND(8.5&lt;=CV8,CV8&lt;=10),4,IF(AND(7&lt;=CV8,CV8&lt;=8.4),3,IF(AND(5.5&lt;=CV8,CV8&lt;=6.9),2,IF(AND(4&lt;=CV8,CV8&lt;=5.4),1,0))))</f>
        <v>4</v>
      </c>
      <c r="GR8" s="251" t="str">
        <f t="shared" ref="GR8:GR27" si="97">IF(AND(8.5&lt;=CZ8,CZ8&lt;=10),"A",IF(AND(7&lt;=CZ8,CZ8&lt;=8.4),"B",IF(AND(5.5&lt;=CZ8,CZ8&lt;=6.9),"C",IF(AND(4&lt;=CZ8,CZ8&lt;=5.4),"D",IF(CZ8=0,"X","F")))))</f>
        <v>B</v>
      </c>
      <c r="GS8" s="252">
        <f t="shared" ref="GS8:GS27" si="98">IF(AND(8.5&lt;=CZ8,CZ8&lt;=10),4,IF(AND(7&lt;=CZ8,CZ8&lt;=8.4),3,IF(AND(5.5&lt;=CZ8,CZ8&lt;=6.9),2,IF(AND(4&lt;=CZ8,CZ8&lt;=5.4),1,0))))</f>
        <v>3</v>
      </c>
      <c r="GT8" s="251" t="str">
        <f t="shared" ref="GT8:GT27" si="99">IF(AND(8.5&lt;=DD8,DD8&lt;=10),"A",IF(AND(7&lt;=DD8,DD8&lt;=8.4),"B",IF(AND(5.5&lt;=DD8,DD8&lt;=6.9),"C",IF(AND(4&lt;=DD8,DD8&lt;=5.4),"D",IF(DD8=0,"X","F")))))</f>
        <v>A</v>
      </c>
      <c r="GU8" s="252">
        <f t="shared" ref="GU8:GU27" si="100">IF(AND(8.5&lt;=DD8,DD8&lt;=10),4,IF(AND(7&lt;=DD8,DD8&lt;=8.4),3,IF(AND(5.5&lt;=DD8,DD8&lt;=6.9),2,IF(AND(4&lt;=DD8,DD8&lt;=5.4),1,0))))</f>
        <v>4</v>
      </c>
      <c r="GV8" s="251" t="str">
        <f t="shared" ref="GV8:GV27" si="101">IF(AND(8.5&lt;=DH8,DH8&lt;=10),"A",IF(AND(7&lt;=DH8,DH8&lt;=8.4),"B",IF(AND(5.5&lt;=DH8,DH8&lt;=6.9),"C",IF(AND(4&lt;=DH8,DH8&lt;=5.4),"D",IF(DH8=0,"X","F")))))</f>
        <v>A</v>
      </c>
      <c r="GW8" s="252">
        <f t="shared" ref="GW8:GW27" si="102">IF(AND(8.5&lt;=DH8,DH8&lt;=10),4,IF(AND(7&lt;=DH8,DH8&lt;=8.4),3,IF(AND(5.5&lt;=DH8,DH8&lt;=6.9),2,IF(AND(4&lt;=DH8,DH8&lt;=5.4),1,0))))</f>
        <v>4</v>
      </c>
      <c r="GX8" s="251" t="str">
        <f t="shared" ref="GX8:GX27" si="103">IF(AND(8.5&lt;=DL8,DL8&lt;=10),"A",IF(AND(7&lt;=DL8,DL8&lt;=8.4),"B",IF(AND(5.5&lt;=DL8,DL8&lt;=6.9),"C",IF(AND(4&lt;=DL8,DL8&lt;=5.4),"D",IF(DL8=0,"X","F")))))</f>
        <v>C</v>
      </c>
      <c r="GY8" s="252">
        <f t="shared" ref="GY8:GY27" si="104">IF(AND(8.5&lt;=DL8,DL8&lt;=10),4,IF(AND(7&lt;=DL8,DL8&lt;=8.4),3,IF(AND(5.5&lt;=DL8,DL8&lt;=6.9),2,IF(AND(4&lt;=DL8,DL8&lt;=5.4),1,0))))</f>
        <v>2</v>
      </c>
      <c r="GZ8" s="241" t="str">
        <f t="shared" ref="GZ8:GZ27" si="105">IF(AND(8.5&lt;=DP8,DP8&lt;=10),"A",IF(AND(7&lt;=DP8,DP8&lt;=8.4),"B",IF(AND(5.5&lt;=DP8,DP8&lt;=6.9),"C",IF(AND(4&lt;=DP8,DP8&lt;=5.4),"D",IF(DP8=0,"X","F")))))</f>
        <v>B</v>
      </c>
      <c r="HA8" s="242">
        <f t="shared" ref="HA8:HA27" si="106">IF(AND(8.5&lt;=DP8,DP8&lt;=10),4,IF(AND(7&lt;=DP8,DP8&lt;=8.4),3,IF(AND(5.5&lt;=DP8,DP8&lt;=6.9),2,IF(AND(4&lt;=DP8,DP8&lt;=5.4),1,0))))</f>
        <v>3</v>
      </c>
      <c r="HB8" s="241" t="str">
        <f t="shared" ref="HB8:HB27" si="107">IF(AND(8.5&lt;=DT8,DT8&lt;=10),"A",IF(AND(7&lt;=DT8,DT8&lt;=8.4),"B",IF(AND(5.5&lt;=DT8,DT8&lt;=6.9),"C",IF(AND(4&lt;=DT8,DT8&lt;=5.4),"D",IF(DT8=0,"X","F")))))</f>
        <v>B</v>
      </c>
      <c r="HC8" s="242">
        <f t="shared" ref="HC8:HC27" si="108">IF(AND(8.5&lt;=DT8,DT8&lt;=10),4,IF(AND(7&lt;=DT8,DT8&lt;=8.4),3,IF(AND(5.5&lt;=DT8,DT8&lt;=6.9),2,IF(AND(4&lt;=DT8,DT8&lt;=5.4),1,0))))</f>
        <v>3</v>
      </c>
      <c r="HD8" s="241" t="str">
        <f t="shared" ref="HD8:HD27" si="109">IF(AND(8.5&lt;=DX8,DX8&lt;=10),"A",IF(AND(7&lt;=DX8,DX8&lt;=8.4),"B",IF(AND(5.5&lt;=DX8,DX8&lt;=6.9),"C",IF(AND(4&lt;=DX8,DX8&lt;=5.4),"D",IF(DX8=0,"X","F")))))</f>
        <v>A</v>
      </c>
      <c r="HE8" s="242">
        <f t="shared" ref="HE8:HE27" si="110">IF(AND(8.5&lt;=DX8,DX8&lt;=10),4,IF(AND(7&lt;=DX8,DX8&lt;=8.4),3,IF(AND(5.5&lt;=DX8,DX8&lt;=6.9),2,IF(AND(4&lt;=DX8,DX8&lt;=5.4),1,0))))</f>
        <v>4</v>
      </c>
      <c r="HF8" s="241" t="str">
        <f t="shared" ref="HF8:HF27" si="111">IF(AND(8.5&lt;=EB8,EB8&lt;=10),"A",IF(AND(7&lt;=EB8,EB8&lt;=8.4),"B",IF(AND(5.5&lt;=EB8,EB8&lt;=6.9),"C",IF(AND(4&lt;=EB8,EB8&lt;=5.4),"D",IF(EB8=0,"X","F")))))</f>
        <v>C</v>
      </c>
      <c r="HG8" s="242">
        <f t="shared" ref="HG8:HG27" si="112">IF(AND(8.5&lt;=EB8,EB8&lt;=10),4,IF(AND(7&lt;=EB8,EB8&lt;=8.4),3,IF(AND(5.5&lt;=EB8,EB8&lt;=6.9),2,IF(AND(4&lt;=EB8,EB8&lt;=5.4),1,0))))</f>
        <v>2</v>
      </c>
      <c r="HH8" s="241" t="str">
        <f t="shared" ref="HH8:HH27" si="113">IF(AND(8.5&lt;=EF8,EF8&lt;=10),"A",IF(AND(7&lt;=EF8,EF8&lt;=8.4),"B",IF(AND(5.5&lt;=EF8,EF8&lt;=6.9),"C",IF(AND(4&lt;=EF8,EF8&lt;=5.4),"D",IF(EF8=0,"X","F")))))</f>
        <v>B</v>
      </c>
      <c r="HI8" s="242">
        <f t="shared" ref="HI8:HI27" si="114">IF(AND(8.5&lt;=EF8,EF8&lt;=10),4,IF(AND(7&lt;=EF8,EF8&lt;=8.4),3,IF(AND(5.5&lt;=EF8,EF8&lt;=6.9),2,IF(AND(4&lt;=EF8,EF8&lt;=5.4),1,0))))</f>
        <v>3</v>
      </c>
      <c r="HJ8" s="241" t="str">
        <f t="shared" ref="HJ8:HJ27" si="115">IF(AND(8.5&lt;=EJ8,EJ8&lt;=10),"A",IF(AND(7&lt;=EJ8,EJ8&lt;=8.4),"B",IF(AND(5.5&lt;=EJ8,EJ8&lt;=6.9),"C",IF(AND(4&lt;=EJ8,EJ8&lt;=5.4),"D",IF(EJ8=0,"X","F")))))</f>
        <v>A</v>
      </c>
      <c r="HK8" s="242">
        <f t="shared" ref="HK8:HK27" si="116">IF(AND(8.5&lt;=EJ8,EJ8&lt;=10),4,IF(AND(7&lt;=EJ8,EJ8&lt;=8.4),3,IF(AND(5.5&lt;=EJ8,EJ8&lt;=6.9),2,IF(AND(4&lt;=EJ8,EJ8&lt;=5.4),1,0))))</f>
        <v>4</v>
      </c>
      <c r="HL8" s="241" t="str">
        <f t="shared" ref="HL8:HL27" si="117">IF(AND(8.5&lt;=EN8,EN8&lt;=10),"A",IF(AND(7&lt;=EN8,EN8&lt;=8.4),"B",IF(AND(5.5&lt;=EN8,EN8&lt;=6.9),"C",IF(AND(4&lt;=EN8,EN8&lt;=5.4),"D",IF(EN8=0,"X","F")))))</f>
        <v>B</v>
      </c>
      <c r="HM8" s="242">
        <f t="shared" ref="HM8:HM27" si="118">IF(AND(8.5&lt;=EN8,EN8&lt;=10),4,IF(AND(7&lt;=EN8,EN8&lt;=8.4),3,IF(AND(5.5&lt;=EN8,EN8&lt;=6.9),2,IF(AND(4&lt;=EN8,EN8&lt;=5.4),1,0))))</f>
        <v>3</v>
      </c>
      <c r="HN8" s="241" t="str">
        <f t="shared" ref="HN8:HN27" si="119">IF(AND(8.5&lt;=ER8,ER8&lt;=10),"A",IF(AND(7&lt;=ER8,ER8&lt;=8.4),"B",IF(AND(5.5&lt;=ER8,ER8&lt;=6.9),"C",IF(AND(4&lt;=ER8,ER8&lt;=5.4),"D",IF(ER8=0,"X","F")))))</f>
        <v>X</v>
      </c>
      <c r="HO8" s="242">
        <f t="shared" ref="HO8:HO27" si="120">IF(AND(8.5&lt;=ER8,ER8&lt;=10),4,IF(AND(7&lt;=ER8,ER8&lt;=8.4),3,IF(AND(5.5&lt;=ER8,ER8&lt;=6.9),2,IF(AND(4&lt;=ER8,ER8&lt;=5.4),1,0))))</f>
        <v>0</v>
      </c>
      <c r="HP8" s="241" t="str">
        <f t="shared" ref="HP8:HP27" si="121">IF(AND(8.5&lt;=ES8,ES8&lt;=10),"A",IF(AND(7&lt;=ES8,ES8&lt;=8.4),"B",IF(AND(5.5&lt;=ES8,ES8&lt;=6.9),"C",IF(AND(4&lt;=ES8,ES8&lt;=5.4),"D",IF(ES8=0,"X","F")))))</f>
        <v>X</v>
      </c>
      <c r="HQ8" s="242">
        <f t="shared" ref="HQ8:HQ27" si="122">IF(AND(8.5&lt;=ES8,ES8&lt;=10),4,IF(AND(7&lt;=ES8,ES8&lt;=8.4),3,IF(AND(5.5&lt;=ES8,ES8&lt;=6.9),2,IF(AND(4&lt;=ES8,ES8&lt;=5.4),1,0))))</f>
        <v>0</v>
      </c>
      <c r="HR8" s="241" t="str">
        <f t="shared" ref="HR8:HR27" si="123">IF(AND(8.5&lt;=ET8,ET8&lt;=10),"A",IF(AND(7&lt;=ET8,ET8&lt;=8.4),"B",IF(AND(5.5&lt;=ET8,ET8&lt;=6.9),"C",IF(AND(4&lt;=ET8,ET8&lt;=5.4),"D",IF(ET8=0,"X","F")))))</f>
        <v>A</v>
      </c>
      <c r="HS8" s="242">
        <f t="shared" ref="HS8:HS27" si="124">IF(AND(8.5&lt;=ET8,ET8&lt;=10),4,IF(AND(7&lt;=ET8,ET8&lt;=8.4),3,IF(AND(5.5&lt;=ET8,ET8&lt;=6.9),2,IF(AND(4&lt;=ET8,ET8&lt;=5.4),1,0))))</f>
        <v>4</v>
      </c>
      <c r="HT8" s="144">
        <f t="shared" si="38"/>
        <v>3.25</v>
      </c>
      <c r="HU8" s="144">
        <f t="shared" si="39"/>
        <v>3</v>
      </c>
      <c r="HV8" s="144">
        <f t="shared" si="40"/>
        <v>3.06</v>
      </c>
      <c r="HW8" s="144">
        <f t="shared" si="41"/>
        <v>3.5</v>
      </c>
      <c r="HX8" s="144">
        <f t="shared" ref="HX8:HX27" si="125">ROUND((SUMPRODUCT($GZ$6:$HM$6,GZ8:HM8)/SUM($GZ$6:$HM$6)),2)</f>
        <v>3.2</v>
      </c>
      <c r="HY8" s="140">
        <f t="shared" ref="HY8:HY27" si="126">ROUND((SUMPRODUCT($HN$6:$HS$6,HN8:HS8)/(SUM($HN$6:$HS$6)-5)),2)</f>
        <v>4</v>
      </c>
      <c r="HZ8" s="4">
        <f t="shared" si="42"/>
        <v>90</v>
      </c>
      <c r="IA8" s="144">
        <f t="shared" si="43"/>
        <v>3.26</v>
      </c>
      <c r="IB8" s="84" t="str">
        <f t="shared" si="44"/>
        <v>Giái</v>
      </c>
      <c r="ID8" s="11"/>
      <c r="IE8" s="5"/>
      <c r="IJ8" s="3">
        <v>8</v>
      </c>
      <c r="IK8" s="3">
        <v>6</v>
      </c>
      <c r="IM8" s="3">
        <v>8</v>
      </c>
      <c r="IN8" s="3">
        <v>6</v>
      </c>
      <c r="IP8" s="3">
        <v>7</v>
      </c>
      <c r="IQ8" s="3">
        <v>5.3</v>
      </c>
      <c r="IR8" s="3">
        <v>5.5</v>
      </c>
    </row>
    <row r="9" spans="1:252" ht="21.75" customHeight="1" x14ac:dyDescent="0.25">
      <c r="A9" s="12">
        <v>3</v>
      </c>
      <c r="B9" s="145" t="s">
        <v>85</v>
      </c>
      <c r="C9" s="143" t="s">
        <v>12</v>
      </c>
      <c r="D9" s="40">
        <v>35445</v>
      </c>
      <c r="E9" s="23">
        <v>8</v>
      </c>
      <c r="F9" s="194">
        <v>9</v>
      </c>
      <c r="G9" s="25">
        <v>7</v>
      </c>
      <c r="H9" s="7">
        <f t="shared" si="0"/>
        <v>7.4</v>
      </c>
      <c r="I9" s="23">
        <v>9.5</v>
      </c>
      <c r="J9" s="194">
        <v>10</v>
      </c>
      <c r="K9" s="25">
        <v>9</v>
      </c>
      <c r="L9" s="7">
        <f t="shared" si="1"/>
        <v>9.1999999999999993</v>
      </c>
      <c r="M9" s="23">
        <v>7.5</v>
      </c>
      <c r="N9" s="194">
        <v>9</v>
      </c>
      <c r="O9" s="25">
        <v>7</v>
      </c>
      <c r="P9" s="7">
        <f t="shared" si="2"/>
        <v>7.3</v>
      </c>
      <c r="Q9" s="23">
        <v>7</v>
      </c>
      <c r="R9" s="194">
        <v>9</v>
      </c>
      <c r="S9" s="25">
        <v>7</v>
      </c>
      <c r="T9" s="7">
        <f t="shared" si="3"/>
        <v>7.2</v>
      </c>
      <c r="U9" s="23">
        <v>8.3000000000000007</v>
      </c>
      <c r="V9" s="194">
        <v>10</v>
      </c>
      <c r="W9" s="25">
        <v>5</v>
      </c>
      <c r="X9" s="7">
        <f t="shared" si="4"/>
        <v>6.2</v>
      </c>
      <c r="Y9" s="23">
        <v>7</v>
      </c>
      <c r="Z9" s="194">
        <v>10</v>
      </c>
      <c r="AA9" s="25">
        <v>5</v>
      </c>
      <c r="AB9" s="7">
        <f t="shared" si="5"/>
        <v>5.9</v>
      </c>
      <c r="AC9" s="23">
        <v>9.1</v>
      </c>
      <c r="AD9" s="194">
        <v>10</v>
      </c>
      <c r="AE9" s="25">
        <v>7</v>
      </c>
      <c r="AF9" s="7">
        <f t="shared" si="6"/>
        <v>7.7</v>
      </c>
      <c r="AG9" s="23">
        <v>7.5</v>
      </c>
      <c r="AH9" s="194">
        <v>9</v>
      </c>
      <c r="AI9" s="25">
        <f t="shared" si="45"/>
        <v>7.3</v>
      </c>
      <c r="AJ9" s="7">
        <f t="shared" si="7"/>
        <v>7.5</v>
      </c>
      <c r="AK9" s="23">
        <v>7.3</v>
      </c>
      <c r="AL9" s="194">
        <v>9</v>
      </c>
      <c r="AM9" s="25">
        <v>6</v>
      </c>
      <c r="AN9" s="7">
        <f t="shared" si="8"/>
        <v>6.6</v>
      </c>
      <c r="AO9" s="23">
        <v>8</v>
      </c>
      <c r="AP9" s="24">
        <v>9</v>
      </c>
      <c r="AQ9" s="25">
        <v>6.5</v>
      </c>
      <c r="AR9" s="7">
        <f t="shared" si="9"/>
        <v>7.1</v>
      </c>
      <c r="AS9" s="23">
        <v>8.4</v>
      </c>
      <c r="AT9" s="194">
        <v>9</v>
      </c>
      <c r="AU9" s="25">
        <v>8</v>
      </c>
      <c r="AV9" s="7">
        <f t="shared" si="10"/>
        <v>8.1999999999999993</v>
      </c>
      <c r="AW9" s="23">
        <v>7</v>
      </c>
      <c r="AX9" s="194">
        <v>8</v>
      </c>
      <c r="AY9" s="25">
        <v>6</v>
      </c>
      <c r="AZ9" s="7">
        <f t="shared" si="11"/>
        <v>6.4</v>
      </c>
      <c r="BA9" s="23">
        <v>8.5</v>
      </c>
      <c r="BB9" s="194">
        <v>10</v>
      </c>
      <c r="BC9" s="25">
        <v>7</v>
      </c>
      <c r="BD9" s="7">
        <f t="shared" si="12"/>
        <v>7.6</v>
      </c>
      <c r="BE9" s="23">
        <v>9.5</v>
      </c>
      <c r="BF9" s="194">
        <v>10</v>
      </c>
      <c r="BG9" s="25">
        <v>9.5</v>
      </c>
      <c r="BH9" s="7">
        <f t="shared" si="13"/>
        <v>9.6</v>
      </c>
      <c r="BI9" s="23">
        <v>7</v>
      </c>
      <c r="BJ9" s="194">
        <v>9</v>
      </c>
      <c r="BK9" s="25">
        <v>6.5</v>
      </c>
      <c r="BL9" s="7">
        <f t="shared" si="14"/>
        <v>6.9</v>
      </c>
      <c r="BM9" s="23">
        <v>6.5</v>
      </c>
      <c r="BN9" s="194">
        <v>8</v>
      </c>
      <c r="BO9" s="25">
        <f t="shared" si="46"/>
        <v>6.5</v>
      </c>
      <c r="BP9" s="7">
        <f t="shared" si="15"/>
        <v>6.7</v>
      </c>
      <c r="BQ9" s="23">
        <v>8.5</v>
      </c>
      <c r="BR9" s="194">
        <v>9</v>
      </c>
      <c r="BS9" s="25">
        <v>6</v>
      </c>
      <c r="BT9" s="7">
        <f t="shared" si="16"/>
        <v>6.8</v>
      </c>
      <c r="BU9" s="23">
        <v>8.3000000000000007</v>
      </c>
      <c r="BV9" s="194">
        <v>10</v>
      </c>
      <c r="BW9" s="25">
        <v>9.5</v>
      </c>
      <c r="BX9" s="7">
        <f t="shared" si="17"/>
        <v>9.3000000000000007</v>
      </c>
      <c r="BY9" s="104">
        <v>6.5</v>
      </c>
      <c r="BZ9" s="273">
        <v>10</v>
      </c>
      <c r="CA9" s="74">
        <v>6</v>
      </c>
      <c r="CB9" s="7">
        <f t="shared" si="18"/>
        <v>6.5</v>
      </c>
      <c r="CC9" s="23">
        <v>10</v>
      </c>
      <c r="CD9" s="194">
        <v>9</v>
      </c>
      <c r="CE9" s="25">
        <v>9.5</v>
      </c>
      <c r="CF9" s="7">
        <f t="shared" si="19"/>
        <v>9.6</v>
      </c>
      <c r="CG9" s="23">
        <v>8</v>
      </c>
      <c r="CH9" s="194">
        <v>9</v>
      </c>
      <c r="CI9" s="25">
        <v>9</v>
      </c>
      <c r="CJ9" s="7">
        <f t="shared" si="20"/>
        <v>8.8000000000000007</v>
      </c>
      <c r="CK9" s="23">
        <v>9</v>
      </c>
      <c r="CL9" s="194">
        <v>9</v>
      </c>
      <c r="CM9" s="25">
        <v>9</v>
      </c>
      <c r="CN9" s="7">
        <f t="shared" si="21"/>
        <v>9</v>
      </c>
      <c r="CO9" s="23">
        <v>6</v>
      </c>
      <c r="CP9" s="194">
        <v>8</v>
      </c>
      <c r="CQ9" s="25">
        <v>8</v>
      </c>
      <c r="CR9" s="7">
        <f t="shared" si="22"/>
        <v>7.6</v>
      </c>
      <c r="CS9" s="23">
        <v>7</v>
      </c>
      <c r="CT9" s="194">
        <v>8</v>
      </c>
      <c r="CU9" s="25">
        <v>8</v>
      </c>
      <c r="CV9" s="7">
        <f t="shared" si="23"/>
        <v>7.8</v>
      </c>
      <c r="CW9" s="23">
        <v>6.3</v>
      </c>
      <c r="CX9" s="194">
        <v>9</v>
      </c>
      <c r="CY9" s="25">
        <v>6</v>
      </c>
      <c r="CZ9" s="7">
        <f t="shared" si="24"/>
        <v>6.4</v>
      </c>
      <c r="DA9" s="23">
        <v>8.8000000000000007</v>
      </c>
      <c r="DB9" s="194">
        <v>9</v>
      </c>
      <c r="DC9" s="25">
        <v>9</v>
      </c>
      <c r="DD9" s="7">
        <f t="shared" si="25"/>
        <v>9</v>
      </c>
      <c r="DE9" s="23">
        <v>9</v>
      </c>
      <c r="DF9" s="194">
        <v>10</v>
      </c>
      <c r="DG9" s="25">
        <v>9.5</v>
      </c>
      <c r="DH9" s="7">
        <f t="shared" si="26"/>
        <v>9.5</v>
      </c>
      <c r="DI9" s="23">
        <v>8</v>
      </c>
      <c r="DJ9" s="194">
        <v>9</v>
      </c>
      <c r="DK9" s="25">
        <f t="shared" si="47"/>
        <v>6.8</v>
      </c>
      <c r="DL9" s="7">
        <f t="shared" si="27"/>
        <v>7.3</v>
      </c>
      <c r="DM9" s="221">
        <v>7.7</v>
      </c>
      <c r="DN9" s="277">
        <v>9</v>
      </c>
      <c r="DO9" s="223">
        <v>7</v>
      </c>
      <c r="DP9" s="7">
        <f t="shared" si="28"/>
        <v>7.3</v>
      </c>
      <c r="DQ9" s="23">
        <v>5.3</v>
      </c>
      <c r="DR9" s="277">
        <v>6</v>
      </c>
      <c r="DS9" s="25">
        <v>7.5</v>
      </c>
      <c r="DT9" s="7">
        <f t="shared" si="29"/>
        <v>6.9</v>
      </c>
      <c r="DU9" s="23">
        <v>7.7</v>
      </c>
      <c r="DV9" s="277">
        <v>8</v>
      </c>
      <c r="DW9" s="25">
        <v>9</v>
      </c>
      <c r="DX9" s="7">
        <f t="shared" si="30"/>
        <v>8.6</v>
      </c>
      <c r="DY9" s="23">
        <v>5.5</v>
      </c>
      <c r="DZ9" s="277">
        <v>6</v>
      </c>
      <c r="EA9" s="25">
        <v>7.5</v>
      </c>
      <c r="EB9" s="7">
        <f t="shared" si="31"/>
        <v>7</v>
      </c>
      <c r="EC9" s="23">
        <v>7.7</v>
      </c>
      <c r="ED9" s="277">
        <v>8</v>
      </c>
      <c r="EE9" s="25">
        <v>6</v>
      </c>
      <c r="EF9" s="7">
        <f t="shared" si="32"/>
        <v>6.5</v>
      </c>
      <c r="EG9" s="23">
        <v>9</v>
      </c>
      <c r="EH9" s="194">
        <v>10</v>
      </c>
      <c r="EI9" s="25">
        <v>5</v>
      </c>
      <c r="EJ9" s="7">
        <f t="shared" si="33"/>
        <v>6.3</v>
      </c>
      <c r="EK9" s="23">
        <v>8</v>
      </c>
      <c r="EL9" s="277">
        <v>8</v>
      </c>
      <c r="EM9" s="25">
        <v>7</v>
      </c>
      <c r="EN9" s="7">
        <f t="shared" si="34"/>
        <v>7.3</v>
      </c>
      <c r="EO9" s="23"/>
      <c r="EP9" s="277"/>
      <c r="EQ9" s="25"/>
      <c r="ER9" s="138">
        <f t="shared" si="48"/>
        <v>0</v>
      </c>
      <c r="ES9" s="138"/>
      <c r="ET9" s="7">
        <v>7.5</v>
      </c>
      <c r="EU9" s="8">
        <f t="shared" si="36"/>
        <v>7.19</v>
      </c>
      <c r="EV9" s="241" t="str">
        <f t="shared" si="49"/>
        <v>B</v>
      </c>
      <c r="EW9" s="242">
        <f t="shared" si="50"/>
        <v>3</v>
      </c>
      <c r="EX9" s="241" t="str">
        <f t="shared" si="51"/>
        <v>A</v>
      </c>
      <c r="EY9" s="242">
        <f t="shared" si="52"/>
        <v>4</v>
      </c>
      <c r="EZ9" s="241" t="str">
        <f t="shared" si="53"/>
        <v>B</v>
      </c>
      <c r="FA9" s="242">
        <f t="shared" si="54"/>
        <v>3</v>
      </c>
      <c r="FB9" s="241" t="str">
        <f t="shared" si="55"/>
        <v>B</v>
      </c>
      <c r="FC9" s="242">
        <f t="shared" si="56"/>
        <v>3</v>
      </c>
      <c r="FD9" s="251" t="str">
        <f t="shared" si="57"/>
        <v>C</v>
      </c>
      <c r="FE9" s="252">
        <f t="shared" si="58"/>
        <v>2</v>
      </c>
      <c r="FF9" s="251" t="str">
        <f t="shared" si="59"/>
        <v>C</v>
      </c>
      <c r="FG9" s="252">
        <f t="shared" si="60"/>
        <v>2</v>
      </c>
      <c r="FH9" s="251" t="str">
        <f t="shared" si="61"/>
        <v>B</v>
      </c>
      <c r="FI9" s="252">
        <f t="shared" si="62"/>
        <v>3</v>
      </c>
      <c r="FJ9" s="251" t="str">
        <f t="shared" si="63"/>
        <v>B</v>
      </c>
      <c r="FK9" s="252">
        <f t="shared" si="64"/>
        <v>3</v>
      </c>
      <c r="FL9" s="251" t="str">
        <f t="shared" si="65"/>
        <v>C</v>
      </c>
      <c r="FM9" s="252">
        <f t="shared" si="66"/>
        <v>2</v>
      </c>
      <c r="FN9" s="251" t="str">
        <f t="shared" si="67"/>
        <v>B</v>
      </c>
      <c r="FO9" s="252">
        <f t="shared" si="68"/>
        <v>3</v>
      </c>
      <c r="FP9" s="251" t="str">
        <f t="shared" si="69"/>
        <v>B</v>
      </c>
      <c r="FQ9" s="252">
        <f t="shared" si="70"/>
        <v>3</v>
      </c>
      <c r="FR9" s="251" t="str">
        <f t="shared" si="71"/>
        <v>C</v>
      </c>
      <c r="FS9" s="252">
        <f t="shared" si="72"/>
        <v>2</v>
      </c>
      <c r="FT9" s="241" t="str">
        <f t="shared" si="73"/>
        <v>B</v>
      </c>
      <c r="FU9" s="242">
        <f t="shared" si="74"/>
        <v>3</v>
      </c>
      <c r="FV9" s="241" t="str">
        <f t="shared" si="75"/>
        <v>A</v>
      </c>
      <c r="FW9" s="242">
        <f t="shared" si="76"/>
        <v>4</v>
      </c>
      <c r="FX9" s="241" t="str">
        <f t="shared" si="77"/>
        <v>C</v>
      </c>
      <c r="FY9" s="242">
        <f t="shared" si="78"/>
        <v>2</v>
      </c>
      <c r="FZ9" s="241" t="str">
        <f t="shared" si="79"/>
        <v>C</v>
      </c>
      <c r="GA9" s="242">
        <f t="shared" si="80"/>
        <v>2</v>
      </c>
      <c r="GB9" s="241" t="str">
        <f t="shared" si="81"/>
        <v>C</v>
      </c>
      <c r="GC9" s="242">
        <f t="shared" si="82"/>
        <v>2</v>
      </c>
      <c r="GD9" s="241" t="str">
        <f t="shared" si="83"/>
        <v>A</v>
      </c>
      <c r="GE9" s="242">
        <f t="shared" si="84"/>
        <v>4</v>
      </c>
      <c r="GF9" s="241" t="str">
        <f t="shared" si="85"/>
        <v>C</v>
      </c>
      <c r="GG9" s="242">
        <f t="shared" si="86"/>
        <v>2</v>
      </c>
      <c r="GH9" s="251" t="str">
        <f t="shared" si="87"/>
        <v>A</v>
      </c>
      <c r="GI9" s="252">
        <f t="shared" si="88"/>
        <v>4</v>
      </c>
      <c r="GJ9" s="251" t="str">
        <f t="shared" si="89"/>
        <v>A</v>
      </c>
      <c r="GK9" s="252">
        <f t="shared" si="90"/>
        <v>4</v>
      </c>
      <c r="GL9" s="251" t="str">
        <f t="shared" si="91"/>
        <v>A</v>
      </c>
      <c r="GM9" s="252">
        <f t="shared" si="92"/>
        <v>4</v>
      </c>
      <c r="GN9" s="251" t="str">
        <f t="shared" si="93"/>
        <v>B</v>
      </c>
      <c r="GO9" s="252">
        <f t="shared" si="94"/>
        <v>3</v>
      </c>
      <c r="GP9" s="251" t="str">
        <f t="shared" si="95"/>
        <v>B</v>
      </c>
      <c r="GQ9" s="252">
        <f t="shared" si="96"/>
        <v>3</v>
      </c>
      <c r="GR9" s="251" t="str">
        <f t="shared" si="97"/>
        <v>C</v>
      </c>
      <c r="GS9" s="252">
        <f t="shared" si="98"/>
        <v>2</v>
      </c>
      <c r="GT9" s="251" t="str">
        <f t="shared" si="99"/>
        <v>A</v>
      </c>
      <c r="GU9" s="252">
        <f t="shared" si="100"/>
        <v>4</v>
      </c>
      <c r="GV9" s="251" t="str">
        <f t="shared" si="101"/>
        <v>A</v>
      </c>
      <c r="GW9" s="252">
        <f t="shared" si="102"/>
        <v>4</v>
      </c>
      <c r="GX9" s="251" t="str">
        <f t="shared" si="103"/>
        <v>B</v>
      </c>
      <c r="GY9" s="252">
        <f t="shared" si="104"/>
        <v>3</v>
      </c>
      <c r="GZ9" s="241" t="str">
        <f t="shared" si="105"/>
        <v>B</v>
      </c>
      <c r="HA9" s="242">
        <f t="shared" si="106"/>
        <v>3</v>
      </c>
      <c r="HB9" s="241" t="str">
        <f t="shared" si="107"/>
        <v>C</v>
      </c>
      <c r="HC9" s="242">
        <f t="shared" si="108"/>
        <v>2</v>
      </c>
      <c r="HD9" s="241" t="str">
        <f t="shared" si="109"/>
        <v>A</v>
      </c>
      <c r="HE9" s="242">
        <f t="shared" si="110"/>
        <v>4</v>
      </c>
      <c r="HF9" s="241" t="str">
        <f t="shared" si="111"/>
        <v>B</v>
      </c>
      <c r="HG9" s="242">
        <f t="shared" si="112"/>
        <v>3</v>
      </c>
      <c r="HH9" s="241" t="str">
        <f t="shared" si="113"/>
        <v>C</v>
      </c>
      <c r="HI9" s="242">
        <f t="shared" si="114"/>
        <v>2</v>
      </c>
      <c r="HJ9" s="241" t="str">
        <f t="shared" si="115"/>
        <v>C</v>
      </c>
      <c r="HK9" s="242">
        <f t="shared" si="116"/>
        <v>2</v>
      </c>
      <c r="HL9" s="241" t="str">
        <f t="shared" si="117"/>
        <v>B</v>
      </c>
      <c r="HM9" s="242">
        <f t="shared" si="118"/>
        <v>3</v>
      </c>
      <c r="HN9" s="241" t="str">
        <f t="shared" si="119"/>
        <v>X</v>
      </c>
      <c r="HO9" s="242">
        <f t="shared" si="120"/>
        <v>0</v>
      </c>
      <c r="HP9" s="241" t="str">
        <f t="shared" si="121"/>
        <v>X</v>
      </c>
      <c r="HQ9" s="242">
        <f t="shared" si="122"/>
        <v>0</v>
      </c>
      <c r="HR9" s="241" t="str">
        <f t="shared" si="123"/>
        <v>B</v>
      </c>
      <c r="HS9" s="242">
        <f t="shared" si="124"/>
        <v>3</v>
      </c>
      <c r="HT9" s="144">
        <f t="shared" si="38"/>
        <v>3.25</v>
      </c>
      <c r="HU9" s="144">
        <f t="shared" si="39"/>
        <v>2.6</v>
      </c>
      <c r="HV9" s="144">
        <f t="shared" si="40"/>
        <v>2.78</v>
      </c>
      <c r="HW9" s="144">
        <f t="shared" si="41"/>
        <v>3.38</v>
      </c>
      <c r="HX9" s="144">
        <f t="shared" si="125"/>
        <v>2.6</v>
      </c>
      <c r="HY9" s="140">
        <f t="shared" si="126"/>
        <v>3</v>
      </c>
      <c r="HZ9" s="4">
        <f t="shared" si="42"/>
        <v>90</v>
      </c>
      <c r="IA9" s="144">
        <f t="shared" si="43"/>
        <v>2.92</v>
      </c>
      <c r="IB9" s="84" t="str">
        <f t="shared" si="44"/>
        <v>Kh¸</v>
      </c>
      <c r="IC9" s="3"/>
      <c r="ID9" s="11"/>
      <c r="IJ9" s="3">
        <v>7</v>
      </c>
      <c r="IK9" s="3">
        <v>7.5</v>
      </c>
      <c r="IM9" s="3">
        <v>7</v>
      </c>
      <c r="IN9" s="3">
        <v>6</v>
      </c>
      <c r="IP9" s="3">
        <v>7</v>
      </c>
      <c r="IQ9" s="3">
        <v>5.3</v>
      </c>
      <c r="IR9" s="3">
        <v>7</v>
      </c>
    </row>
    <row r="10" spans="1:252" ht="19.5" customHeight="1" x14ac:dyDescent="0.25">
      <c r="A10" s="12">
        <v>4</v>
      </c>
      <c r="B10" s="142" t="s">
        <v>86</v>
      </c>
      <c r="C10" s="143" t="s">
        <v>12</v>
      </c>
      <c r="D10" s="40">
        <v>36126</v>
      </c>
      <c r="E10" s="23">
        <v>8.5</v>
      </c>
      <c r="F10" s="194">
        <v>9</v>
      </c>
      <c r="G10" s="25">
        <v>6</v>
      </c>
      <c r="H10" s="7">
        <f t="shared" si="0"/>
        <v>6.8</v>
      </c>
      <c r="I10" s="23">
        <v>8</v>
      </c>
      <c r="J10" s="194">
        <v>9</v>
      </c>
      <c r="K10" s="25">
        <v>8.5</v>
      </c>
      <c r="L10" s="7">
        <f t="shared" si="1"/>
        <v>8.5</v>
      </c>
      <c r="M10" s="23">
        <v>7.5</v>
      </c>
      <c r="N10" s="194">
        <v>9</v>
      </c>
      <c r="O10" s="25">
        <v>6</v>
      </c>
      <c r="P10" s="7">
        <f t="shared" si="2"/>
        <v>6.6</v>
      </c>
      <c r="Q10" s="23">
        <v>7</v>
      </c>
      <c r="R10" s="194">
        <v>9</v>
      </c>
      <c r="S10" s="25">
        <v>7.5</v>
      </c>
      <c r="T10" s="7">
        <f t="shared" si="3"/>
        <v>7.6</v>
      </c>
      <c r="U10" s="23">
        <v>6.3</v>
      </c>
      <c r="V10" s="194">
        <v>7</v>
      </c>
      <c r="W10" s="25">
        <v>8</v>
      </c>
      <c r="X10" s="7">
        <f t="shared" si="4"/>
        <v>7.6</v>
      </c>
      <c r="Y10" s="23">
        <v>6.3</v>
      </c>
      <c r="Z10" s="194">
        <v>8</v>
      </c>
      <c r="AA10" s="25">
        <v>6</v>
      </c>
      <c r="AB10" s="7">
        <f t="shared" si="5"/>
        <v>6.3</v>
      </c>
      <c r="AC10" s="23">
        <v>7.6</v>
      </c>
      <c r="AD10" s="194">
        <v>9</v>
      </c>
      <c r="AE10" s="25">
        <v>7.5</v>
      </c>
      <c r="AF10" s="7">
        <f t="shared" si="6"/>
        <v>7.7</v>
      </c>
      <c r="AG10" s="23">
        <v>7</v>
      </c>
      <c r="AH10" s="194">
        <v>9</v>
      </c>
      <c r="AI10" s="25">
        <f t="shared" si="45"/>
        <v>6.3</v>
      </c>
      <c r="AJ10" s="7">
        <f t="shared" si="7"/>
        <v>6.7</v>
      </c>
      <c r="AK10" s="23">
        <v>7.8</v>
      </c>
      <c r="AL10" s="194">
        <v>7</v>
      </c>
      <c r="AM10" s="25">
        <v>5.5</v>
      </c>
      <c r="AN10" s="7">
        <f t="shared" si="8"/>
        <v>6.1</v>
      </c>
      <c r="AO10" s="23">
        <v>8</v>
      </c>
      <c r="AP10" s="24">
        <v>8</v>
      </c>
      <c r="AQ10" s="25">
        <v>6</v>
      </c>
      <c r="AR10" s="7">
        <f t="shared" si="9"/>
        <v>6.6</v>
      </c>
      <c r="AS10" s="23">
        <v>7.5</v>
      </c>
      <c r="AT10" s="194">
        <v>8</v>
      </c>
      <c r="AU10" s="25">
        <v>7</v>
      </c>
      <c r="AV10" s="7">
        <f t="shared" si="10"/>
        <v>7.2</v>
      </c>
      <c r="AW10" s="23">
        <v>6.7</v>
      </c>
      <c r="AX10" s="194">
        <v>7</v>
      </c>
      <c r="AY10" s="25">
        <v>8</v>
      </c>
      <c r="AZ10" s="7">
        <f t="shared" si="11"/>
        <v>7.6</v>
      </c>
      <c r="BA10" s="23">
        <v>7.5</v>
      </c>
      <c r="BB10" s="194">
        <v>9</v>
      </c>
      <c r="BC10" s="25">
        <v>6</v>
      </c>
      <c r="BD10" s="7">
        <f t="shared" si="12"/>
        <v>6.6</v>
      </c>
      <c r="BE10" s="23">
        <v>7</v>
      </c>
      <c r="BF10" s="194">
        <v>8</v>
      </c>
      <c r="BG10" s="25">
        <v>5.5</v>
      </c>
      <c r="BH10" s="7">
        <f t="shared" si="13"/>
        <v>6.1</v>
      </c>
      <c r="BI10" s="23">
        <v>7.3</v>
      </c>
      <c r="BJ10" s="194">
        <v>9</v>
      </c>
      <c r="BK10" s="25">
        <v>4.5</v>
      </c>
      <c r="BL10" s="7">
        <f t="shared" si="14"/>
        <v>5.5</v>
      </c>
      <c r="BM10" s="23">
        <v>7</v>
      </c>
      <c r="BN10" s="194">
        <v>8</v>
      </c>
      <c r="BO10" s="25">
        <f t="shared" si="46"/>
        <v>6.8</v>
      </c>
      <c r="BP10" s="7">
        <f t="shared" si="15"/>
        <v>7</v>
      </c>
      <c r="BQ10" s="23">
        <v>7.5</v>
      </c>
      <c r="BR10" s="194">
        <v>9</v>
      </c>
      <c r="BS10" s="25">
        <v>6</v>
      </c>
      <c r="BT10" s="7">
        <f t="shared" si="16"/>
        <v>6.6</v>
      </c>
      <c r="BU10" s="23">
        <v>8</v>
      </c>
      <c r="BV10" s="194">
        <v>9</v>
      </c>
      <c r="BW10" s="25">
        <v>9</v>
      </c>
      <c r="BX10" s="7">
        <f t="shared" si="17"/>
        <v>8.8000000000000007</v>
      </c>
      <c r="BY10" s="104">
        <v>6.5</v>
      </c>
      <c r="BZ10" s="273">
        <v>9</v>
      </c>
      <c r="CA10" s="74">
        <v>8</v>
      </c>
      <c r="CB10" s="7">
        <f t="shared" si="18"/>
        <v>7.8</v>
      </c>
      <c r="CC10" s="23">
        <v>7.5</v>
      </c>
      <c r="CD10" s="194">
        <v>9</v>
      </c>
      <c r="CE10" s="25">
        <v>9</v>
      </c>
      <c r="CF10" s="7">
        <f t="shared" si="19"/>
        <v>8.6999999999999993</v>
      </c>
      <c r="CG10" s="23">
        <v>8</v>
      </c>
      <c r="CH10" s="194">
        <v>9</v>
      </c>
      <c r="CI10" s="25">
        <v>9</v>
      </c>
      <c r="CJ10" s="7">
        <f t="shared" si="20"/>
        <v>8.8000000000000007</v>
      </c>
      <c r="CK10" s="23">
        <v>7.7</v>
      </c>
      <c r="CL10" s="194">
        <v>9</v>
      </c>
      <c r="CM10" s="25">
        <v>7</v>
      </c>
      <c r="CN10" s="7">
        <f t="shared" si="21"/>
        <v>7.3</v>
      </c>
      <c r="CO10" s="23">
        <v>7</v>
      </c>
      <c r="CP10" s="194">
        <v>9</v>
      </c>
      <c r="CQ10" s="25">
        <v>7</v>
      </c>
      <c r="CR10" s="7">
        <f t="shared" si="22"/>
        <v>7.2</v>
      </c>
      <c r="CS10" s="23">
        <v>9.1999999999999993</v>
      </c>
      <c r="CT10" s="194">
        <v>10</v>
      </c>
      <c r="CU10" s="25">
        <v>9</v>
      </c>
      <c r="CV10" s="7">
        <f t="shared" si="23"/>
        <v>9.1</v>
      </c>
      <c r="CW10" s="23">
        <v>7.3</v>
      </c>
      <c r="CX10" s="194">
        <v>9</v>
      </c>
      <c r="CY10" s="25">
        <v>8</v>
      </c>
      <c r="CZ10" s="7">
        <f t="shared" si="24"/>
        <v>8</v>
      </c>
      <c r="DA10" s="23">
        <v>9</v>
      </c>
      <c r="DB10" s="194">
        <v>9</v>
      </c>
      <c r="DC10" s="25">
        <v>9</v>
      </c>
      <c r="DD10" s="7">
        <f t="shared" si="25"/>
        <v>9</v>
      </c>
      <c r="DE10" s="23">
        <v>8</v>
      </c>
      <c r="DF10" s="194">
        <v>9</v>
      </c>
      <c r="DG10" s="25">
        <v>9</v>
      </c>
      <c r="DH10" s="7">
        <f t="shared" si="26"/>
        <v>8.8000000000000007</v>
      </c>
      <c r="DI10" s="23">
        <v>7.5</v>
      </c>
      <c r="DJ10" s="194">
        <v>9</v>
      </c>
      <c r="DK10" s="25">
        <f t="shared" si="47"/>
        <v>6.7</v>
      </c>
      <c r="DL10" s="7">
        <f t="shared" si="27"/>
        <v>7.1</v>
      </c>
      <c r="DM10" s="221">
        <v>7.3</v>
      </c>
      <c r="DN10" s="277">
        <v>9</v>
      </c>
      <c r="DO10" s="223">
        <v>8</v>
      </c>
      <c r="DP10" s="7">
        <f t="shared" si="28"/>
        <v>8</v>
      </c>
      <c r="DQ10" s="23">
        <v>8</v>
      </c>
      <c r="DR10" s="277">
        <v>9</v>
      </c>
      <c r="DS10" s="25">
        <v>7.5</v>
      </c>
      <c r="DT10" s="7">
        <f t="shared" si="29"/>
        <v>7.8</v>
      </c>
      <c r="DU10" s="23">
        <v>7.7</v>
      </c>
      <c r="DV10" s="277">
        <v>8</v>
      </c>
      <c r="DW10" s="25">
        <v>8.5</v>
      </c>
      <c r="DX10" s="7">
        <f t="shared" si="30"/>
        <v>8.3000000000000007</v>
      </c>
      <c r="DY10" s="23">
        <v>6</v>
      </c>
      <c r="DZ10" s="277">
        <v>7</v>
      </c>
      <c r="EA10" s="25">
        <v>5.5</v>
      </c>
      <c r="EB10" s="7">
        <f t="shared" si="31"/>
        <v>5.8</v>
      </c>
      <c r="EC10" s="23">
        <v>7.7</v>
      </c>
      <c r="ED10" s="277">
        <v>9</v>
      </c>
      <c r="EE10" s="25">
        <v>7.5</v>
      </c>
      <c r="EF10" s="7">
        <f t="shared" si="32"/>
        <v>7.7</v>
      </c>
      <c r="EG10" s="23">
        <v>9.3000000000000007</v>
      </c>
      <c r="EH10" s="194">
        <v>10</v>
      </c>
      <c r="EI10" s="25">
        <v>6.5</v>
      </c>
      <c r="EJ10" s="7">
        <f t="shared" si="33"/>
        <v>7.4</v>
      </c>
      <c r="EK10" s="23">
        <v>7.5</v>
      </c>
      <c r="EL10" s="277">
        <v>8</v>
      </c>
      <c r="EM10" s="25">
        <v>8</v>
      </c>
      <c r="EN10" s="7">
        <f t="shared" si="34"/>
        <v>7.9</v>
      </c>
      <c r="EO10" s="23"/>
      <c r="EP10" s="277"/>
      <c r="EQ10" s="25"/>
      <c r="ER10" s="138">
        <f t="shared" si="48"/>
        <v>0</v>
      </c>
      <c r="ES10" s="138"/>
      <c r="ET10" s="7">
        <v>7.5</v>
      </c>
      <c r="EU10" s="8">
        <f t="shared" si="36"/>
        <v>7.08</v>
      </c>
      <c r="EV10" s="241" t="str">
        <f t="shared" si="49"/>
        <v>C</v>
      </c>
      <c r="EW10" s="242">
        <f t="shared" si="50"/>
        <v>2</v>
      </c>
      <c r="EX10" s="241" t="str">
        <f t="shared" si="51"/>
        <v>A</v>
      </c>
      <c r="EY10" s="242">
        <f t="shared" si="52"/>
        <v>4</v>
      </c>
      <c r="EZ10" s="241" t="str">
        <f t="shared" si="53"/>
        <v>C</v>
      </c>
      <c r="FA10" s="242">
        <f t="shared" si="54"/>
        <v>2</v>
      </c>
      <c r="FB10" s="241" t="str">
        <f t="shared" si="55"/>
        <v>B</v>
      </c>
      <c r="FC10" s="242">
        <f t="shared" si="56"/>
        <v>3</v>
      </c>
      <c r="FD10" s="251" t="str">
        <f t="shared" si="57"/>
        <v>B</v>
      </c>
      <c r="FE10" s="252">
        <f t="shared" si="58"/>
        <v>3</v>
      </c>
      <c r="FF10" s="251" t="str">
        <f t="shared" si="59"/>
        <v>C</v>
      </c>
      <c r="FG10" s="252">
        <f t="shared" si="60"/>
        <v>2</v>
      </c>
      <c r="FH10" s="251" t="str">
        <f t="shared" si="61"/>
        <v>B</v>
      </c>
      <c r="FI10" s="252">
        <f t="shared" si="62"/>
        <v>3</v>
      </c>
      <c r="FJ10" s="251" t="str">
        <f t="shared" si="63"/>
        <v>C</v>
      </c>
      <c r="FK10" s="252">
        <f t="shared" si="64"/>
        <v>2</v>
      </c>
      <c r="FL10" s="251" t="str">
        <f t="shared" si="65"/>
        <v>C</v>
      </c>
      <c r="FM10" s="252">
        <f t="shared" si="66"/>
        <v>2</v>
      </c>
      <c r="FN10" s="251" t="str">
        <f t="shared" si="67"/>
        <v>C</v>
      </c>
      <c r="FO10" s="252">
        <f t="shared" si="68"/>
        <v>2</v>
      </c>
      <c r="FP10" s="251" t="str">
        <f t="shared" si="69"/>
        <v>B</v>
      </c>
      <c r="FQ10" s="252">
        <f t="shared" si="70"/>
        <v>3</v>
      </c>
      <c r="FR10" s="251" t="str">
        <f t="shared" si="71"/>
        <v>B</v>
      </c>
      <c r="FS10" s="252">
        <f t="shared" si="72"/>
        <v>3</v>
      </c>
      <c r="FT10" s="241" t="str">
        <f t="shared" si="73"/>
        <v>C</v>
      </c>
      <c r="FU10" s="242">
        <f t="shared" si="74"/>
        <v>2</v>
      </c>
      <c r="FV10" s="241" t="str">
        <f t="shared" si="75"/>
        <v>C</v>
      </c>
      <c r="FW10" s="242">
        <f t="shared" si="76"/>
        <v>2</v>
      </c>
      <c r="FX10" s="241" t="str">
        <f t="shared" si="77"/>
        <v>C</v>
      </c>
      <c r="FY10" s="242">
        <f t="shared" si="78"/>
        <v>2</v>
      </c>
      <c r="FZ10" s="241" t="str">
        <f t="shared" si="79"/>
        <v>B</v>
      </c>
      <c r="GA10" s="242">
        <f t="shared" si="80"/>
        <v>3</v>
      </c>
      <c r="GB10" s="241" t="str">
        <f t="shared" si="81"/>
        <v>C</v>
      </c>
      <c r="GC10" s="242">
        <f t="shared" si="82"/>
        <v>2</v>
      </c>
      <c r="GD10" s="241" t="str">
        <f t="shared" si="83"/>
        <v>A</v>
      </c>
      <c r="GE10" s="242">
        <f t="shared" si="84"/>
        <v>4</v>
      </c>
      <c r="GF10" s="241" t="str">
        <f t="shared" si="85"/>
        <v>B</v>
      </c>
      <c r="GG10" s="242">
        <f t="shared" si="86"/>
        <v>3</v>
      </c>
      <c r="GH10" s="251" t="str">
        <f t="shared" si="87"/>
        <v>A</v>
      </c>
      <c r="GI10" s="252">
        <f t="shared" si="88"/>
        <v>4</v>
      </c>
      <c r="GJ10" s="251" t="str">
        <f t="shared" si="89"/>
        <v>A</v>
      </c>
      <c r="GK10" s="252">
        <f t="shared" si="90"/>
        <v>4</v>
      </c>
      <c r="GL10" s="251" t="str">
        <f t="shared" si="91"/>
        <v>B</v>
      </c>
      <c r="GM10" s="252">
        <f t="shared" si="92"/>
        <v>3</v>
      </c>
      <c r="GN10" s="251" t="str">
        <f t="shared" si="93"/>
        <v>B</v>
      </c>
      <c r="GO10" s="252">
        <f t="shared" si="94"/>
        <v>3</v>
      </c>
      <c r="GP10" s="251" t="str">
        <f t="shared" si="95"/>
        <v>A</v>
      </c>
      <c r="GQ10" s="252">
        <f t="shared" si="96"/>
        <v>4</v>
      </c>
      <c r="GR10" s="251" t="str">
        <f t="shared" si="97"/>
        <v>B</v>
      </c>
      <c r="GS10" s="252">
        <f t="shared" si="98"/>
        <v>3</v>
      </c>
      <c r="GT10" s="251" t="str">
        <f t="shared" si="99"/>
        <v>A</v>
      </c>
      <c r="GU10" s="252">
        <f t="shared" si="100"/>
        <v>4</v>
      </c>
      <c r="GV10" s="251" t="str">
        <f t="shared" si="101"/>
        <v>A</v>
      </c>
      <c r="GW10" s="252">
        <f t="shared" si="102"/>
        <v>4</v>
      </c>
      <c r="GX10" s="251" t="str">
        <f t="shared" si="103"/>
        <v>B</v>
      </c>
      <c r="GY10" s="252">
        <f t="shared" si="104"/>
        <v>3</v>
      </c>
      <c r="GZ10" s="241" t="str">
        <f t="shared" si="105"/>
        <v>B</v>
      </c>
      <c r="HA10" s="242">
        <f t="shared" si="106"/>
        <v>3</v>
      </c>
      <c r="HB10" s="241" t="str">
        <f t="shared" si="107"/>
        <v>B</v>
      </c>
      <c r="HC10" s="242">
        <f t="shared" si="108"/>
        <v>3</v>
      </c>
      <c r="HD10" s="241" t="str">
        <f t="shared" si="109"/>
        <v>B</v>
      </c>
      <c r="HE10" s="242">
        <f t="shared" si="110"/>
        <v>3</v>
      </c>
      <c r="HF10" s="241" t="str">
        <f t="shared" si="111"/>
        <v>C</v>
      </c>
      <c r="HG10" s="242">
        <f t="shared" si="112"/>
        <v>2</v>
      </c>
      <c r="HH10" s="241" t="str">
        <f t="shared" si="113"/>
        <v>B</v>
      </c>
      <c r="HI10" s="242">
        <f t="shared" si="114"/>
        <v>3</v>
      </c>
      <c r="HJ10" s="241" t="str">
        <f t="shared" si="115"/>
        <v>B</v>
      </c>
      <c r="HK10" s="242">
        <f t="shared" si="116"/>
        <v>3</v>
      </c>
      <c r="HL10" s="241" t="str">
        <f t="shared" si="117"/>
        <v>B</v>
      </c>
      <c r="HM10" s="242">
        <f t="shared" si="118"/>
        <v>3</v>
      </c>
      <c r="HN10" s="241" t="str">
        <f t="shared" si="119"/>
        <v>X</v>
      </c>
      <c r="HO10" s="242">
        <f t="shared" si="120"/>
        <v>0</v>
      </c>
      <c r="HP10" s="241" t="str">
        <f t="shared" si="121"/>
        <v>X</v>
      </c>
      <c r="HQ10" s="242">
        <f t="shared" si="122"/>
        <v>0</v>
      </c>
      <c r="HR10" s="241" t="str">
        <f t="shared" si="123"/>
        <v>B</v>
      </c>
      <c r="HS10" s="242">
        <f t="shared" si="124"/>
        <v>3</v>
      </c>
      <c r="HT10" s="144">
        <f t="shared" si="38"/>
        <v>2.75</v>
      </c>
      <c r="HU10" s="144">
        <f t="shared" si="39"/>
        <v>2.5</v>
      </c>
      <c r="HV10" s="144">
        <f t="shared" si="40"/>
        <v>2.72</v>
      </c>
      <c r="HW10" s="144">
        <f t="shared" si="41"/>
        <v>3.54</v>
      </c>
      <c r="HX10" s="144">
        <f t="shared" si="125"/>
        <v>2.87</v>
      </c>
      <c r="HY10" s="140">
        <f t="shared" si="126"/>
        <v>3</v>
      </c>
      <c r="HZ10" s="4">
        <f t="shared" si="42"/>
        <v>90</v>
      </c>
      <c r="IA10" s="144">
        <f t="shared" si="43"/>
        <v>2.93</v>
      </c>
      <c r="IB10" s="84" t="str">
        <f t="shared" si="44"/>
        <v>Kh¸</v>
      </c>
      <c r="ID10" s="11"/>
      <c r="IE10" s="5"/>
      <c r="IJ10" s="3">
        <v>7.5</v>
      </c>
      <c r="IK10" s="3">
        <v>5</v>
      </c>
      <c r="IM10" s="3">
        <v>7.5</v>
      </c>
      <c r="IN10" s="3">
        <v>6</v>
      </c>
      <c r="IP10" s="3">
        <v>6</v>
      </c>
      <c r="IQ10" s="3">
        <v>5.3</v>
      </c>
      <c r="IR10" s="3">
        <v>8</v>
      </c>
    </row>
    <row r="11" spans="1:252" ht="19.5" customHeight="1" x14ac:dyDescent="0.25">
      <c r="A11" s="12">
        <v>5</v>
      </c>
      <c r="B11" s="142" t="s">
        <v>87</v>
      </c>
      <c r="C11" s="143" t="s">
        <v>88</v>
      </c>
      <c r="D11" s="40">
        <v>35902</v>
      </c>
      <c r="E11" s="523">
        <v>6</v>
      </c>
      <c r="F11" s="524">
        <v>8</v>
      </c>
      <c r="G11" s="445">
        <v>7</v>
      </c>
      <c r="H11" s="7">
        <f t="shared" si="0"/>
        <v>6.9</v>
      </c>
      <c r="I11" s="523">
        <v>6.5</v>
      </c>
      <c r="J11" s="524">
        <v>8</v>
      </c>
      <c r="K11" s="445">
        <v>8.5</v>
      </c>
      <c r="L11" s="7">
        <f t="shared" si="1"/>
        <v>8.1</v>
      </c>
      <c r="M11" s="23">
        <v>5.5</v>
      </c>
      <c r="N11" s="194">
        <v>6</v>
      </c>
      <c r="O11" s="25">
        <v>6</v>
      </c>
      <c r="P11" s="7">
        <f t="shared" si="2"/>
        <v>5.9</v>
      </c>
      <c r="Q11" s="23">
        <v>5.5</v>
      </c>
      <c r="R11" s="194">
        <v>8</v>
      </c>
      <c r="S11" s="25">
        <v>7</v>
      </c>
      <c r="T11" s="7">
        <f t="shared" si="3"/>
        <v>6.8</v>
      </c>
      <c r="U11" s="104">
        <v>6.7</v>
      </c>
      <c r="V11" s="273">
        <v>7</v>
      </c>
      <c r="W11" s="74">
        <v>7</v>
      </c>
      <c r="X11" s="7">
        <f t="shared" si="4"/>
        <v>6.9</v>
      </c>
      <c r="Y11" s="104">
        <v>5.3</v>
      </c>
      <c r="Z11" s="273">
        <v>6</v>
      </c>
      <c r="AA11" s="74">
        <v>6</v>
      </c>
      <c r="AB11" s="7">
        <f t="shared" si="5"/>
        <v>5.9</v>
      </c>
      <c r="AC11" s="23">
        <v>4</v>
      </c>
      <c r="AD11" s="194">
        <v>4</v>
      </c>
      <c r="AE11" s="25">
        <v>4.5</v>
      </c>
      <c r="AF11" s="7">
        <f t="shared" si="6"/>
        <v>4.4000000000000004</v>
      </c>
      <c r="AG11" s="23">
        <v>6</v>
      </c>
      <c r="AH11" s="194">
        <v>8</v>
      </c>
      <c r="AI11" s="25">
        <f t="shared" si="45"/>
        <v>5</v>
      </c>
      <c r="AJ11" s="7">
        <f t="shared" si="7"/>
        <v>5.5</v>
      </c>
      <c r="AK11" s="23">
        <v>6.2</v>
      </c>
      <c r="AL11" s="194">
        <v>6</v>
      </c>
      <c r="AM11" s="25">
        <v>6.5</v>
      </c>
      <c r="AN11" s="7">
        <f t="shared" si="8"/>
        <v>6.4</v>
      </c>
      <c r="AO11" s="106">
        <v>7.5</v>
      </c>
      <c r="AP11" s="107">
        <v>8</v>
      </c>
      <c r="AQ11" s="101">
        <v>8</v>
      </c>
      <c r="AR11" s="7">
        <f t="shared" si="9"/>
        <v>7.9</v>
      </c>
      <c r="AS11" s="106">
        <v>5.8</v>
      </c>
      <c r="AT11" s="274">
        <v>7</v>
      </c>
      <c r="AU11" s="101">
        <v>5.5</v>
      </c>
      <c r="AV11" s="7">
        <f t="shared" si="10"/>
        <v>5.7</v>
      </c>
      <c r="AW11" s="23">
        <v>7</v>
      </c>
      <c r="AX11" s="194">
        <v>7</v>
      </c>
      <c r="AY11" s="25">
        <v>6</v>
      </c>
      <c r="AZ11" s="7">
        <f t="shared" si="11"/>
        <v>6.3</v>
      </c>
      <c r="BA11" s="23">
        <v>7</v>
      </c>
      <c r="BB11" s="194">
        <v>8</v>
      </c>
      <c r="BC11" s="25">
        <v>6</v>
      </c>
      <c r="BD11" s="7">
        <f t="shared" si="12"/>
        <v>6.4</v>
      </c>
      <c r="BE11" s="23">
        <v>5</v>
      </c>
      <c r="BF11" s="194">
        <v>6</v>
      </c>
      <c r="BG11" s="25">
        <v>6</v>
      </c>
      <c r="BH11" s="7">
        <f t="shared" si="13"/>
        <v>5.8</v>
      </c>
      <c r="BI11" s="23">
        <v>5.7</v>
      </c>
      <c r="BJ11" s="194">
        <v>7</v>
      </c>
      <c r="BK11" s="25">
        <v>5.5</v>
      </c>
      <c r="BL11" s="7">
        <f t="shared" si="14"/>
        <v>5.7</v>
      </c>
      <c r="BM11" s="23">
        <v>6.5</v>
      </c>
      <c r="BN11" s="194">
        <v>8</v>
      </c>
      <c r="BO11" s="25">
        <f t="shared" si="46"/>
        <v>5.5</v>
      </c>
      <c r="BP11" s="7">
        <f t="shared" si="15"/>
        <v>6</v>
      </c>
      <c r="BQ11" s="23">
        <v>7.5</v>
      </c>
      <c r="BR11" s="194">
        <v>8</v>
      </c>
      <c r="BS11" s="101">
        <v>5.5</v>
      </c>
      <c r="BT11" s="7">
        <f t="shared" si="16"/>
        <v>6.2</v>
      </c>
      <c r="BU11" s="106">
        <v>5</v>
      </c>
      <c r="BV11" s="274">
        <v>6</v>
      </c>
      <c r="BW11" s="101">
        <v>7</v>
      </c>
      <c r="BX11" s="7">
        <f t="shared" si="17"/>
        <v>6.5</v>
      </c>
      <c r="BY11" s="104">
        <v>6</v>
      </c>
      <c r="BZ11" s="273">
        <v>10</v>
      </c>
      <c r="CA11" s="74">
        <v>5</v>
      </c>
      <c r="CB11" s="7">
        <f t="shared" si="18"/>
        <v>5.7</v>
      </c>
      <c r="CC11" s="23">
        <v>6</v>
      </c>
      <c r="CD11" s="194">
        <v>7</v>
      </c>
      <c r="CE11" s="25">
        <v>8</v>
      </c>
      <c r="CF11" s="7">
        <f t="shared" si="19"/>
        <v>7.5</v>
      </c>
      <c r="CG11" s="500">
        <v>6.7</v>
      </c>
      <c r="CH11" s="501">
        <v>8</v>
      </c>
      <c r="CI11" s="507">
        <v>6</v>
      </c>
      <c r="CJ11" s="7">
        <f t="shared" si="20"/>
        <v>6.3</v>
      </c>
      <c r="CK11" s="23">
        <v>3.7</v>
      </c>
      <c r="CL11" s="194">
        <v>6</v>
      </c>
      <c r="CM11" s="264">
        <v>7</v>
      </c>
      <c r="CN11" s="7">
        <f t="shared" si="21"/>
        <v>6.2</v>
      </c>
      <c r="CO11" s="23">
        <v>5</v>
      </c>
      <c r="CP11" s="194">
        <v>6</v>
      </c>
      <c r="CQ11" s="265">
        <v>7</v>
      </c>
      <c r="CR11" s="7">
        <f t="shared" si="22"/>
        <v>6.5</v>
      </c>
      <c r="CS11" s="23">
        <v>5</v>
      </c>
      <c r="CT11" s="194">
        <v>6</v>
      </c>
      <c r="CU11" s="264">
        <v>5.5</v>
      </c>
      <c r="CV11" s="7">
        <f t="shared" si="23"/>
        <v>5.5</v>
      </c>
      <c r="CW11" s="23">
        <v>4.7</v>
      </c>
      <c r="CX11" s="194">
        <v>8</v>
      </c>
      <c r="CY11" s="264">
        <v>6</v>
      </c>
      <c r="CZ11" s="7">
        <f t="shared" si="24"/>
        <v>5.9</v>
      </c>
      <c r="DA11" s="523">
        <v>6.8</v>
      </c>
      <c r="DB11" s="524">
        <v>7</v>
      </c>
      <c r="DC11" s="445">
        <v>6.5</v>
      </c>
      <c r="DD11" s="7">
        <f t="shared" si="25"/>
        <v>6.6</v>
      </c>
      <c r="DE11" s="23">
        <v>4.5</v>
      </c>
      <c r="DF11" s="194">
        <v>6</v>
      </c>
      <c r="DG11" s="25">
        <v>6</v>
      </c>
      <c r="DH11" s="7">
        <f t="shared" si="26"/>
        <v>5.7</v>
      </c>
      <c r="DI11" s="23">
        <v>6.5</v>
      </c>
      <c r="DJ11" s="194">
        <v>8</v>
      </c>
      <c r="DK11" s="25">
        <f t="shared" si="47"/>
        <v>5</v>
      </c>
      <c r="DL11" s="7">
        <f t="shared" si="27"/>
        <v>5.6</v>
      </c>
      <c r="DM11" s="221">
        <v>6.7</v>
      </c>
      <c r="DN11" s="277">
        <v>8</v>
      </c>
      <c r="DO11" s="223">
        <v>6</v>
      </c>
      <c r="DP11" s="7">
        <f t="shared" si="28"/>
        <v>6.3</v>
      </c>
      <c r="DQ11" s="23">
        <v>6.3</v>
      </c>
      <c r="DR11" s="277">
        <v>7</v>
      </c>
      <c r="DS11" s="25">
        <v>7</v>
      </c>
      <c r="DT11" s="7">
        <f t="shared" si="29"/>
        <v>6.9</v>
      </c>
      <c r="DU11" s="23">
        <v>5.5</v>
      </c>
      <c r="DV11" s="277">
        <v>6</v>
      </c>
      <c r="DW11" s="25">
        <v>9</v>
      </c>
      <c r="DX11" s="7">
        <f t="shared" si="30"/>
        <v>8</v>
      </c>
      <c r="DY11" s="23">
        <v>6</v>
      </c>
      <c r="DZ11" s="277">
        <v>7</v>
      </c>
      <c r="EA11" s="25">
        <v>7</v>
      </c>
      <c r="EB11" s="7">
        <f t="shared" si="31"/>
        <v>6.8</v>
      </c>
      <c r="EC11" s="23">
        <v>5.3</v>
      </c>
      <c r="ED11" s="277">
        <v>7</v>
      </c>
      <c r="EE11" s="264">
        <v>6</v>
      </c>
      <c r="EF11" s="7">
        <f t="shared" si="32"/>
        <v>6</v>
      </c>
      <c r="EG11" s="23">
        <v>6.3</v>
      </c>
      <c r="EH11" s="194">
        <v>8</v>
      </c>
      <c r="EI11" s="265">
        <v>4</v>
      </c>
      <c r="EJ11" s="7">
        <f t="shared" si="33"/>
        <v>4.9000000000000004</v>
      </c>
      <c r="EK11" s="23">
        <v>6.5</v>
      </c>
      <c r="EL11" s="277">
        <v>8</v>
      </c>
      <c r="EM11" s="25">
        <v>5</v>
      </c>
      <c r="EN11" s="7">
        <f t="shared" si="34"/>
        <v>5.6</v>
      </c>
      <c r="EO11" s="23">
        <v>7.7</v>
      </c>
      <c r="EP11" s="277">
        <v>8</v>
      </c>
      <c r="EQ11" s="25">
        <v>7.5</v>
      </c>
      <c r="ER11" s="138">
        <f t="shared" si="48"/>
        <v>7.6</v>
      </c>
      <c r="ES11" s="138">
        <v>6.5</v>
      </c>
      <c r="ET11" s="7"/>
      <c r="EU11" s="8">
        <f t="shared" si="36"/>
        <v>5.92</v>
      </c>
      <c r="EV11" s="241" t="str">
        <f t="shared" si="49"/>
        <v>C</v>
      </c>
      <c r="EW11" s="242">
        <f t="shared" si="50"/>
        <v>2</v>
      </c>
      <c r="EX11" s="241" t="str">
        <f t="shared" si="51"/>
        <v>B</v>
      </c>
      <c r="EY11" s="242">
        <f t="shared" si="52"/>
        <v>3</v>
      </c>
      <c r="EZ11" s="241" t="str">
        <f t="shared" si="53"/>
        <v>C</v>
      </c>
      <c r="FA11" s="242">
        <f t="shared" si="54"/>
        <v>2</v>
      </c>
      <c r="FB11" s="241" t="str">
        <f t="shared" si="55"/>
        <v>C</v>
      </c>
      <c r="FC11" s="242">
        <f t="shared" si="56"/>
        <v>2</v>
      </c>
      <c r="FD11" s="251" t="str">
        <f t="shared" si="57"/>
        <v>C</v>
      </c>
      <c r="FE11" s="252">
        <f t="shared" si="58"/>
        <v>2</v>
      </c>
      <c r="FF11" s="251" t="str">
        <f t="shared" si="59"/>
        <v>C</v>
      </c>
      <c r="FG11" s="252">
        <f t="shared" si="60"/>
        <v>2</v>
      </c>
      <c r="FH11" s="251" t="str">
        <f t="shared" si="61"/>
        <v>D</v>
      </c>
      <c r="FI11" s="252">
        <f t="shared" si="62"/>
        <v>1</v>
      </c>
      <c r="FJ11" s="251" t="str">
        <f t="shared" si="63"/>
        <v>C</v>
      </c>
      <c r="FK11" s="252">
        <f t="shared" si="64"/>
        <v>2</v>
      </c>
      <c r="FL11" s="251" t="str">
        <f t="shared" si="65"/>
        <v>C</v>
      </c>
      <c r="FM11" s="252">
        <f t="shared" si="66"/>
        <v>2</v>
      </c>
      <c r="FN11" s="251" t="str">
        <f t="shared" si="67"/>
        <v>B</v>
      </c>
      <c r="FO11" s="252">
        <f t="shared" si="68"/>
        <v>3</v>
      </c>
      <c r="FP11" s="251" t="str">
        <f t="shared" si="69"/>
        <v>C</v>
      </c>
      <c r="FQ11" s="252">
        <f t="shared" si="70"/>
        <v>2</v>
      </c>
      <c r="FR11" s="251" t="str">
        <f t="shared" si="71"/>
        <v>C</v>
      </c>
      <c r="FS11" s="252">
        <f t="shared" si="72"/>
        <v>2</v>
      </c>
      <c r="FT11" s="241" t="str">
        <f t="shared" si="73"/>
        <v>C</v>
      </c>
      <c r="FU11" s="242">
        <f t="shared" si="74"/>
        <v>2</v>
      </c>
      <c r="FV11" s="241" t="str">
        <f t="shared" si="75"/>
        <v>C</v>
      </c>
      <c r="FW11" s="242">
        <f t="shared" si="76"/>
        <v>2</v>
      </c>
      <c r="FX11" s="241" t="str">
        <f t="shared" si="77"/>
        <v>C</v>
      </c>
      <c r="FY11" s="242">
        <f t="shared" si="78"/>
        <v>2</v>
      </c>
      <c r="FZ11" s="241" t="str">
        <f t="shared" si="79"/>
        <v>C</v>
      </c>
      <c r="GA11" s="242">
        <f t="shared" si="80"/>
        <v>2</v>
      </c>
      <c r="GB11" s="241" t="str">
        <f t="shared" si="81"/>
        <v>C</v>
      </c>
      <c r="GC11" s="242">
        <f t="shared" si="82"/>
        <v>2</v>
      </c>
      <c r="GD11" s="241" t="str">
        <f t="shared" si="83"/>
        <v>C</v>
      </c>
      <c r="GE11" s="242">
        <f t="shared" si="84"/>
        <v>2</v>
      </c>
      <c r="GF11" s="241" t="str">
        <f t="shared" si="85"/>
        <v>C</v>
      </c>
      <c r="GG11" s="242">
        <f t="shared" si="86"/>
        <v>2</v>
      </c>
      <c r="GH11" s="251" t="str">
        <f t="shared" si="87"/>
        <v>B</v>
      </c>
      <c r="GI11" s="252">
        <f t="shared" si="88"/>
        <v>3</v>
      </c>
      <c r="GJ11" s="251" t="str">
        <f t="shared" si="89"/>
        <v>C</v>
      </c>
      <c r="GK11" s="252">
        <f t="shared" si="90"/>
        <v>2</v>
      </c>
      <c r="GL11" s="251" t="str">
        <f t="shared" si="91"/>
        <v>C</v>
      </c>
      <c r="GM11" s="252">
        <f t="shared" si="92"/>
        <v>2</v>
      </c>
      <c r="GN11" s="251" t="str">
        <f t="shared" si="93"/>
        <v>C</v>
      </c>
      <c r="GO11" s="252">
        <f t="shared" si="94"/>
        <v>2</v>
      </c>
      <c r="GP11" s="251" t="str">
        <f t="shared" si="95"/>
        <v>C</v>
      </c>
      <c r="GQ11" s="252">
        <f t="shared" si="96"/>
        <v>2</v>
      </c>
      <c r="GR11" s="251" t="str">
        <f t="shared" si="97"/>
        <v>C</v>
      </c>
      <c r="GS11" s="252">
        <f t="shared" si="98"/>
        <v>2</v>
      </c>
      <c r="GT11" s="251" t="str">
        <f t="shared" si="99"/>
        <v>C</v>
      </c>
      <c r="GU11" s="252">
        <f t="shared" si="100"/>
        <v>2</v>
      </c>
      <c r="GV11" s="251" t="str">
        <f t="shared" si="101"/>
        <v>C</v>
      </c>
      <c r="GW11" s="252">
        <f t="shared" si="102"/>
        <v>2</v>
      </c>
      <c r="GX11" s="251" t="str">
        <f t="shared" si="103"/>
        <v>C</v>
      </c>
      <c r="GY11" s="252">
        <f t="shared" si="104"/>
        <v>2</v>
      </c>
      <c r="GZ11" s="241" t="str">
        <f t="shared" si="105"/>
        <v>C</v>
      </c>
      <c r="HA11" s="242">
        <f t="shared" si="106"/>
        <v>2</v>
      </c>
      <c r="HB11" s="241" t="str">
        <f t="shared" si="107"/>
        <v>C</v>
      </c>
      <c r="HC11" s="242">
        <f t="shared" si="108"/>
        <v>2</v>
      </c>
      <c r="HD11" s="241" t="str">
        <f t="shared" si="109"/>
        <v>B</v>
      </c>
      <c r="HE11" s="242">
        <f t="shared" si="110"/>
        <v>3</v>
      </c>
      <c r="HF11" s="241" t="str">
        <f t="shared" si="111"/>
        <v>C</v>
      </c>
      <c r="HG11" s="242">
        <f t="shared" si="112"/>
        <v>2</v>
      </c>
      <c r="HH11" s="241" t="str">
        <f t="shared" si="113"/>
        <v>C</v>
      </c>
      <c r="HI11" s="242">
        <f t="shared" si="114"/>
        <v>2</v>
      </c>
      <c r="HJ11" s="241" t="str">
        <f t="shared" si="115"/>
        <v>D</v>
      </c>
      <c r="HK11" s="242">
        <f t="shared" si="116"/>
        <v>1</v>
      </c>
      <c r="HL11" s="241" t="str">
        <f t="shared" si="117"/>
        <v>C</v>
      </c>
      <c r="HM11" s="242">
        <f t="shared" si="118"/>
        <v>2</v>
      </c>
      <c r="HN11" s="241" t="str">
        <f t="shared" si="119"/>
        <v>B</v>
      </c>
      <c r="HO11" s="242">
        <f t="shared" si="120"/>
        <v>3</v>
      </c>
      <c r="HP11" s="241" t="str">
        <f t="shared" si="121"/>
        <v>C</v>
      </c>
      <c r="HQ11" s="242">
        <f t="shared" si="122"/>
        <v>2</v>
      </c>
      <c r="HR11" s="241" t="str">
        <f t="shared" si="123"/>
        <v>X</v>
      </c>
      <c r="HS11" s="242">
        <f t="shared" si="124"/>
        <v>0</v>
      </c>
      <c r="HT11" s="144">
        <f t="shared" si="38"/>
        <v>2.25</v>
      </c>
      <c r="HU11" s="144">
        <f t="shared" si="39"/>
        <v>1.95</v>
      </c>
      <c r="HV11" s="144">
        <f t="shared" si="40"/>
        <v>2</v>
      </c>
      <c r="HW11" s="144">
        <f t="shared" si="41"/>
        <v>2.08</v>
      </c>
      <c r="HX11" s="144">
        <f t="shared" si="125"/>
        <v>1.93</v>
      </c>
      <c r="HY11" s="140">
        <f t="shared" si="126"/>
        <v>2.4</v>
      </c>
      <c r="HZ11" s="4">
        <f t="shared" si="42"/>
        <v>90</v>
      </c>
      <c r="IA11" s="144">
        <f t="shared" si="43"/>
        <v>2.04</v>
      </c>
      <c r="IB11" s="84" t="str">
        <f t="shared" si="44"/>
        <v>Trung b×nh</v>
      </c>
      <c r="ID11" s="11"/>
      <c r="IE11" s="5"/>
      <c r="IJ11" s="3">
        <v>5</v>
      </c>
      <c r="IK11" s="3">
        <v>5</v>
      </c>
      <c r="IM11" s="3">
        <v>5</v>
      </c>
      <c r="IN11" s="3">
        <v>6</v>
      </c>
      <c r="IP11" s="3">
        <v>4</v>
      </c>
      <c r="IQ11" s="3">
        <v>6</v>
      </c>
      <c r="IR11" s="3">
        <v>6</v>
      </c>
    </row>
    <row r="12" spans="1:252" ht="19.5" customHeight="1" x14ac:dyDescent="0.25">
      <c r="A12" s="12">
        <v>6</v>
      </c>
      <c r="B12" s="142" t="s">
        <v>89</v>
      </c>
      <c r="C12" s="143" t="s">
        <v>90</v>
      </c>
      <c r="D12" s="40">
        <v>36145</v>
      </c>
      <c r="E12" s="23">
        <v>7</v>
      </c>
      <c r="F12" s="194">
        <v>8</v>
      </c>
      <c r="G12" s="25">
        <v>6</v>
      </c>
      <c r="H12" s="7">
        <f t="shared" si="0"/>
        <v>6.4</v>
      </c>
      <c r="I12" s="23">
        <v>6.5</v>
      </c>
      <c r="J12" s="194">
        <v>8</v>
      </c>
      <c r="K12" s="25">
        <v>5</v>
      </c>
      <c r="L12" s="7">
        <f t="shared" si="1"/>
        <v>5.6</v>
      </c>
      <c r="M12" s="23">
        <v>6.5</v>
      </c>
      <c r="N12" s="194">
        <v>8</v>
      </c>
      <c r="O12" s="25">
        <v>3</v>
      </c>
      <c r="P12" s="7">
        <f t="shared" si="2"/>
        <v>4.2</v>
      </c>
      <c r="Q12" s="23">
        <v>6.5</v>
      </c>
      <c r="R12" s="194">
        <v>8</v>
      </c>
      <c r="S12" s="25">
        <v>6.5</v>
      </c>
      <c r="T12" s="7">
        <f t="shared" si="3"/>
        <v>6.7</v>
      </c>
      <c r="U12" s="23">
        <v>6.7</v>
      </c>
      <c r="V12" s="194">
        <v>7</v>
      </c>
      <c r="W12" s="25">
        <v>7</v>
      </c>
      <c r="X12" s="7">
        <f t="shared" si="4"/>
        <v>6.9</v>
      </c>
      <c r="Y12" s="23">
        <v>6.7</v>
      </c>
      <c r="Z12" s="194">
        <v>8</v>
      </c>
      <c r="AA12" s="25">
        <v>6</v>
      </c>
      <c r="AB12" s="7">
        <f t="shared" si="5"/>
        <v>6.3</v>
      </c>
      <c r="AC12" s="23">
        <v>7.9</v>
      </c>
      <c r="AD12" s="194">
        <v>7</v>
      </c>
      <c r="AE12" s="25">
        <v>5.5</v>
      </c>
      <c r="AF12" s="7">
        <f t="shared" si="6"/>
        <v>6.1</v>
      </c>
      <c r="AG12" s="23">
        <v>7.5</v>
      </c>
      <c r="AH12" s="194">
        <v>9</v>
      </c>
      <c r="AI12" s="25">
        <f t="shared" si="45"/>
        <v>6.5</v>
      </c>
      <c r="AJ12" s="7">
        <f t="shared" si="7"/>
        <v>7</v>
      </c>
      <c r="AK12" s="23">
        <v>8.1999999999999993</v>
      </c>
      <c r="AL12" s="194">
        <v>7</v>
      </c>
      <c r="AM12" s="25">
        <v>6.5</v>
      </c>
      <c r="AN12" s="7">
        <f t="shared" si="8"/>
        <v>6.9</v>
      </c>
      <c r="AO12" s="23">
        <v>7.5</v>
      </c>
      <c r="AP12" s="24">
        <v>7.5</v>
      </c>
      <c r="AQ12" s="25">
        <v>7</v>
      </c>
      <c r="AR12" s="7">
        <f t="shared" si="9"/>
        <v>7.2</v>
      </c>
      <c r="AS12" s="106">
        <v>7.3</v>
      </c>
      <c r="AT12" s="274">
        <v>8</v>
      </c>
      <c r="AU12" s="101">
        <v>7</v>
      </c>
      <c r="AV12" s="7">
        <f t="shared" si="10"/>
        <v>7.2</v>
      </c>
      <c r="AW12" s="23">
        <v>6.3</v>
      </c>
      <c r="AX12" s="194">
        <v>8</v>
      </c>
      <c r="AY12" s="25">
        <v>5</v>
      </c>
      <c r="AZ12" s="7">
        <f t="shared" si="11"/>
        <v>5.6</v>
      </c>
      <c r="BA12" s="23">
        <v>6.5</v>
      </c>
      <c r="BB12" s="194">
        <v>7</v>
      </c>
      <c r="BC12" s="25">
        <v>5</v>
      </c>
      <c r="BD12" s="7">
        <f t="shared" si="12"/>
        <v>5.5</v>
      </c>
      <c r="BE12" s="23">
        <v>6.5</v>
      </c>
      <c r="BF12" s="194">
        <v>8</v>
      </c>
      <c r="BG12" s="101">
        <v>7.5</v>
      </c>
      <c r="BH12" s="7">
        <f t="shared" si="13"/>
        <v>7.4</v>
      </c>
      <c r="BI12" s="23">
        <v>7.7</v>
      </c>
      <c r="BJ12" s="194">
        <v>9</v>
      </c>
      <c r="BK12" s="101">
        <v>5</v>
      </c>
      <c r="BL12" s="7">
        <f t="shared" si="14"/>
        <v>5.9</v>
      </c>
      <c r="BM12" s="23">
        <v>6</v>
      </c>
      <c r="BN12" s="194">
        <v>8</v>
      </c>
      <c r="BO12" s="25">
        <f t="shared" si="46"/>
        <v>6</v>
      </c>
      <c r="BP12" s="7">
        <f t="shared" si="15"/>
        <v>6.2</v>
      </c>
      <c r="BQ12" s="23">
        <v>8</v>
      </c>
      <c r="BR12" s="194">
        <v>7</v>
      </c>
      <c r="BS12" s="25">
        <v>5</v>
      </c>
      <c r="BT12" s="7">
        <f t="shared" si="16"/>
        <v>5.8</v>
      </c>
      <c r="BU12" s="23">
        <v>6.3</v>
      </c>
      <c r="BV12" s="194">
        <v>6</v>
      </c>
      <c r="BW12" s="25">
        <v>7</v>
      </c>
      <c r="BX12" s="7">
        <f t="shared" si="17"/>
        <v>6.8</v>
      </c>
      <c r="BY12" s="23">
        <v>6.3</v>
      </c>
      <c r="BZ12" s="194">
        <v>9</v>
      </c>
      <c r="CA12" s="74">
        <v>5</v>
      </c>
      <c r="CB12" s="7">
        <f t="shared" si="18"/>
        <v>5.7</v>
      </c>
      <c r="CC12" s="23">
        <v>5.5</v>
      </c>
      <c r="CD12" s="194">
        <v>8</v>
      </c>
      <c r="CE12" s="25">
        <v>8</v>
      </c>
      <c r="CF12" s="7">
        <f t="shared" si="19"/>
        <v>7.5</v>
      </c>
      <c r="CG12" s="23">
        <v>6</v>
      </c>
      <c r="CH12" s="194">
        <v>7</v>
      </c>
      <c r="CI12" s="25">
        <v>6</v>
      </c>
      <c r="CJ12" s="7">
        <f t="shared" si="20"/>
        <v>6.1</v>
      </c>
      <c r="CK12" s="23">
        <v>6.3</v>
      </c>
      <c r="CL12" s="194">
        <v>5</v>
      </c>
      <c r="CM12" s="264">
        <v>7</v>
      </c>
      <c r="CN12" s="7">
        <f t="shared" si="21"/>
        <v>6.7</v>
      </c>
      <c r="CO12" s="23">
        <v>4</v>
      </c>
      <c r="CP12" s="194">
        <v>5</v>
      </c>
      <c r="CQ12" s="265">
        <v>5</v>
      </c>
      <c r="CR12" s="7">
        <f t="shared" si="22"/>
        <v>4.8</v>
      </c>
      <c r="CS12" s="23">
        <v>6.3</v>
      </c>
      <c r="CT12" s="194">
        <v>7</v>
      </c>
      <c r="CU12" s="264">
        <v>7</v>
      </c>
      <c r="CV12" s="7">
        <f t="shared" si="23"/>
        <v>6.9</v>
      </c>
      <c r="CW12" s="23">
        <v>6</v>
      </c>
      <c r="CX12" s="194">
        <v>9</v>
      </c>
      <c r="CY12" s="25">
        <v>6</v>
      </c>
      <c r="CZ12" s="7">
        <f t="shared" si="24"/>
        <v>6.3</v>
      </c>
      <c r="DA12" s="23">
        <v>6.3</v>
      </c>
      <c r="DB12" s="194">
        <v>6</v>
      </c>
      <c r="DC12" s="25">
        <v>6</v>
      </c>
      <c r="DD12" s="7">
        <f t="shared" si="25"/>
        <v>6.1</v>
      </c>
      <c r="DE12" s="23">
        <v>7</v>
      </c>
      <c r="DF12" s="194">
        <v>7</v>
      </c>
      <c r="DG12" s="25">
        <v>6</v>
      </c>
      <c r="DH12" s="7">
        <f t="shared" si="26"/>
        <v>6.3</v>
      </c>
      <c r="DI12" s="23">
        <v>7</v>
      </c>
      <c r="DJ12" s="194">
        <v>8</v>
      </c>
      <c r="DK12" s="25">
        <f t="shared" si="47"/>
        <v>6</v>
      </c>
      <c r="DL12" s="7">
        <f t="shared" si="27"/>
        <v>6.4</v>
      </c>
      <c r="DM12" s="221">
        <v>7</v>
      </c>
      <c r="DN12" s="277">
        <v>9</v>
      </c>
      <c r="DO12" s="223">
        <v>7</v>
      </c>
      <c r="DP12" s="7">
        <f t="shared" si="28"/>
        <v>7.2</v>
      </c>
      <c r="DQ12" s="23">
        <v>7.3</v>
      </c>
      <c r="DR12" s="277">
        <v>9</v>
      </c>
      <c r="DS12" s="25">
        <v>6.5</v>
      </c>
      <c r="DT12" s="7">
        <f t="shared" si="29"/>
        <v>6.9</v>
      </c>
      <c r="DU12" s="23">
        <v>5.7</v>
      </c>
      <c r="DV12" s="277">
        <v>6</v>
      </c>
      <c r="DW12" s="25">
        <v>7</v>
      </c>
      <c r="DX12" s="7">
        <f t="shared" si="30"/>
        <v>6.6</v>
      </c>
      <c r="DY12" s="23">
        <v>5.5</v>
      </c>
      <c r="DZ12" s="277">
        <v>6</v>
      </c>
      <c r="EA12" s="25">
        <v>7</v>
      </c>
      <c r="EB12" s="7">
        <f t="shared" si="31"/>
        <v>6.6</v>
      </c>
      <c r="EC12" s="23">
        <v>5</v>
      </c>
      <c r="ED12" s="277">
        <v>6</v>
      </c>
      <c r="EE12" s="264">
        <v>5</v>
      </c>
      <c r="EF12" s="7">
        <f t="shared" si="32"/>
        <v>5.0999999999999996</v>
      </c>
      <c r="EG12" s="23">
        <v>6.7</v>
      </c>
      <c r="EH12" s="194">
        <v>8</v>
      </c>
      <c r="EI12" s="264">
        <v>4.5</v>
      </c>
      <c r="EJ12" s="7">
        <f t="shared" si="33"/>
        <v>5.3</v>
      </c>
      <c r="EK12" s="23">
        <v>7.5</v>
      </c>
      <c r="EL12" s="277">
        <v>8</v>
      </c>
      <c r="EM12" s="25">
        <v>7</v>
      </c>
      <c r="EN12" s="7">
        <f t="shared" si="34"/>
        <v>7.2</v>
      </c>
      <c r="EO12" s="23">
        <v>7.7</v>
      </c>
      <c r="EP12" s="277">
        <v>7</v>
      </c>
      <c r="EQ12" s="25">
        <v>7.5</v>
      </c>
      <c r="ER12" s="138">
        <f t="shared" si="48"/>
        <v>7.5</v>
      </c>
      <c r="ES12" s="138">
        <v>6.5</v>
      </c>
      <c r="ET12" s="7"/>
      <c r="EU12" s="8">
        <f t="shared" si="36"/>
        <v>6.03</v>
      </c>
      <c r="EV12" s="241" t="str">
        <f t="shared" si="49"/>
        <v>C</v>
      </c>
      <c r="EW12" s="242">
        <f t="shared" si="50"/>
        <v>2</v>
      </c>
      <c r="EX12" s="241" t="str">
        <f t="shared" si="51"/>
        <v>C</v>
      </c>
      <c r="EY12" s="242">
        <f t="shared" si="52"/>
        <v>2</v>
      </c>
      <c r="EZ12" s="241" t="str">
        <f t="shared" si="53"/>
        <v>D</v>
      </c>
      <c r="FA12" s="242">
        <f t="shared" si="54"/>
        <v>1</v>
      </c>
      <c r="FB12" s="241" t="str">
        <f t="shared" si="55"/>
        <v>C</v>
      </c>
      <c r="FC12" s="242">
        <f t="shared" si="56"/>
        <v>2</v>
      </c>
      <c r="FD12" s="251" t="str">
        <f t="shared" si="57"/>
        <v>C</v>
      </c>
      <c r="FE12" s="252">
        <f t="shared" si="58"/>
        <v>2</v>
      </c>
      <c r="FF12" s="251" t="str">
        <f t="shared" si="59"/>
        <v>C</v>
      </c>
      <c r="FG12" s="252">
        <f t="shared" si="60"/>
        <v>2</v>
      </c>
      <c r="FH12" s="251" t="str">
        <f t="shared" si="61"/>
        <v>C</v>
      </c>
      <c r="FI12" s="252">
        <f t="shared" si="62"/>
        <v>2</v>
      </c>
      <c r="FJ12" s="251" t="str">
        <f t="shared" si="63"/>
        <v>B</v>
      </c>
      <c r="FK12" s="252">
        <f t="shared" si="64"/>
        <v>3</v>
      </c>
      <c r="FL12" s="251" t="str">
        <f t="shared" si="65"/>
        <v>C</v>
      </c>
      <c r="FM12" s="252">
        <f t="shared" si="66"/>
        <v>2</v>
      </c>
      <c r="FN12" s="251" t="str">
        <f t="shared" si="67"/>
        <v>B</v>
      </c>
      <c r="FO12" s="252">
        <f t="shared" si="68"/>
        <v>3</v>
      </c>
      <c r="FP12" s="251" t="str">
        <f t="shared" si="69"/>
        <v>B</v>
      </c>
      <c r="FQ12" s="252">
        <f t="shared" si="70"/>
        <v>3</v>
      </c>
      <c r="FR12" s="251" t="str">
        <f t="shared" si="71"/>
        <v>C</v>
      </c>
      <c r="FS12" s="252">
        <f t="shared" si="72"/>
        <v>2</v>
      </c>
      <c r="FT12" s="241" t="str">
        <f t="shared" si="73"/>
        <v>C</v>
      </c>
      <c r="FU12" s="242">
        <f t="shared" si="74"/>
        <v>2</v>
      </c>
      <c r="FV12" s="241" t="str">
        <f t="shared" si="75"/>
        <v>B</v>
      </c>
      <c r="FW12" s="242">
        <f t="shared" si="76"/>
        <v>3</v>
      </c>
      <c r="FX12" s="241" t="str">
        <f t="shared" si="77"/>
        <v>C</v>
      </c>
      <c r="FY12" s="242">
        <f t="shared" si="78"/>
        <v>2</v>
      </c>
      <c r="FZ12" s="241" t="str">
        <f t="shared" si="79"/>
        <v>C</v>
      </c>
      <c r="GA12" s="242">
        <f t="shared" si="80"/>
        <v>2</v>
      </c>
      <c r="GB12" s="241" t="str">
        <f t="shared" si="81"/>
        <v>C</v>
      </c>
      <c r="GC12" s="242">
        <f t="shared" si="82"/>
        <v>2</v>
      </c>
      <c r="GD12" s="241" t="str">
        <f t="shared" si="83"/>
        <v>C</v>
      </c>
      <c r="GE12" s="242">
        <f t="shared" si="84"/>
        <v>2</v>
      </c>
      <c r="GF12" s="241" t="str">
        <f t="shared" si="85"/>
        <v>C</v>
      </c>
      <c r="GG12" s="242">
        <f t="shared" si="86"/>
        <v>2</v>
      </c>
      <c r="GH12" s="251" t="str">
        <f t="shared" si="87"/>
        <v>B</v>
      </c>
      <c r="GI12" s="252">
        <f t="shared" si="88"/>
        <v>3</v>
      </c>
      <c r="GJ12" s="251" t="str">
        <f t="shared" si="89"/>
        <v>C</v>
      </c>
      <c r="GK12" s="252">
        <f t="shared" si="90"/>
        <v>2</v>
      </c>
      <c r="GL12" s="251" t="str">
        <f t="shared" si="91"/>
        <v>C</v>
      </c>
      <c r="GM12" s="252">
        <f t="shared" si="92"/>
        <v>2</v>
      </c>
      <c r="GN12" s="251" t="str">
        <f t="shared" si="93"/>
        <v>D</v>
      </c>
      <c r="GO12" s="252">
        <f t="shared" si="94"/>
        <v>1</v>
      </c>
      <c r="GP12" s="251" t="str">
        <f t="shared" si="95"/>
        <v>C</v>
      </c>
      <c r="GQ12" s="252">
        <f t="shared" si="96"/>
        <v>2</v>
      </c>
      <c r="GR12" s="251" t="str">
        <f t="shared" si="97"/>
        <v>C</v>
      </c>
      <c r="GS12" s="252">
        <f t="shared" si="98"/>
        <v>2</v>
      </c>
      <c r="GT12" s="251" t="str">
        <f t="shared" si="99"/>
        <v>C</v>
      </c>
      <c r="GU12" s="252">
        <f t="shared" si="100"/>
        <v>2</v>
      </c>
      <c r="GV12" s="251" t="str">
        <f t="shared" si="101"/>
        <v>C</v>
      </c>
      <c r="GW12" s="252">
        <f t="shared" si="102"/>
        <v>2</v>
      </c>
      <c r="GX12" s="251" t="str">
        <f t="shared" si="103"/>
        <v>C</v>
      </c>
      <c r="GY12" s="252">
        <f t="shared" si="104"/>
        <v>2</v>
      </c>
      <c r="GZ12" s="241" t="str">
        <f t="shared" si="105"/>
        <v>B</v>
      </c>
      <c r="HA12" s="242">
        <f t="shared" si="106"/>
        <v>3</v>
      </c>
      <c r="HB12" s="241" t="str">
        <f t="shared" si="107"/>
        <v>C</v>
      </c>
      <c r="HC12" s="242">
        <f t="shared" si="108"/>
        <v>2</v>
      </c>
      <c r="HD12" s="241" t="str">
        <f t="shared" si="109"/>
        <v>C</v>
      </c>
      <c r="HE12" s="242">
        <f t="shared" si="110"/>
        <v>2</v>
      </c>
      <c r="HF12" s="241" t="str">
        <f t="shared" si="111"/>
        <v>C</v>
      </c>
      <c r="HG12" s="242">
        <f t="shared" si="112"/>
        <v>2</v>
      </c>
      <c r="HH12" s="241" t="str">
        <f t="shared" si="113"/>
        <v>D</v>
      </c>
      <c r="HI12" s="242">
        <f t="shared" si="114"/>
        <v>1</v>
      </c>
      <c r="HJ12" s="241" t="str">
        <f t="shared" si="115"/>
        <v>D</v>
      </c>
      <c r="HK12" s="242">
        <f t="shared" si="116"/>
        <v>1</v>
      </c>
      <c r="HL12" s="241" t="str">
        <f t="shared" si="117"/>
        <v>B</v>
      </c>
      <c r="HM12" s="242">
        <f t="shared" si="118"/>
        <v>3</v>
      </c>
      <c r="HN12" s="241" t="str">
        <f t="shared" si="119"/>
        <v>B</v>
      </c>
      <c r="HO12" s="242">
        <f t="shared" si="120"/>
        <v>3</v>
      </c>
      <c r="HP12" s="241" t="str">
        <f t="shared" si="121"/>
        <v>C</v>
      </c>
      <c r="HQ12" s="242">
        <f t="shared" si="122"/>
        <v>2</v>
      </c>
      <c r="HR12" s="241" t="str">
        <f t="shared" si="123"/>
        <v>X</v>
      </c>
      <c r="HS12" s="242">
        <f t="shared" si="124"/>
        <v>0</v>
      </c>
      <c r="HT12" s="144">
        <f t="shared" si="38"/>
        <v>1.75</v>
      </c>
      <c r="HU12" s="144">
        <f t="shared" si="39"/>
        <v>2.4500000000000002</v>
      </c>
      <c r="HV12" s="144">
        <f t="shared" si="40"/>
        <v>2.11</v>
      </c>
      <c r="HW12" s="144">
        <f t="shared" si="41"/>
        <v>1.96</v>
      </c>
      <c r="HX12" s="144">
        <f t="shared" si="125"/>
        <v>1.8</v>
      </c>
      <c r="HY12" s="140">
        <f t="shared" si="126"/>
        <v>2.4</v>
      </c>
      <c r="HZ12" s="4">
        <f t="shared" si="42"/>
        <v>90</v>
      </c>
      <c r="IA12" s="144">
        <f t="shared" si="43"/>
        <v>2.08</v>
      </c>
      <c r="IB12" s="84" t="str">
        <f t="shared" si="44"/>
        <v>Trung b×nh</v>
      </c>
      <c r="ID12" s="11"/>
      <c r="IE12" s="5"/>
      <c r="IJ12" s="3">
        <v>7</v>
      </c>
      <c r="IK12" s="3">
        <v>6</v>
      </c>
      <c r="IM12" s="3">
        <v>7</v>
      </c>
      <c r="IN12" s="3">
        <v>5</v>
      </c>
      <c r="IP12" s="3">
        <v>6</v>
      </c>
      <c r="IQ12" s="3">
        <v>6</v>
      </c>
      <c r="IR12" s="3">
        <v>6</v>
      </c>
    </row>
    <row r="13" spans="1:252" ht="18" customHeight="1" x14ac:dyDescent="0.25">
      <c r="A13" s="12">
        <v>7</v>
      </c>
      <c r="B13" s="146" t="s">
        <v>63</v>
      </c>
      <c r="C13" s="147" t="s">
        <v>35</v>
      </c>
      <c r="D13" s="40" t="s">
        <v>91</v>
      </c>
      <c r="E13" s="23">
        <v>9</v>
      </c>
      <c r="F13" s="194">
        <v>10</v>
      </c>
      <c r="G13" s="25">
        <v>6</v>
      </c>
      <c r="H13" s="7">
        <f t="shared" si="0"/>
        <v>7</v>
      </c>
      <c r="I13" s="23">
        <v>7.5</v>
      </c>
      <c r="J13" s="194">
        <v>8</v>
      </c>
      <c r="K13" s="25">
        <v>9</v>
      </c>
      <c r="L13" s="7">
        <f t="shared" si="1"/>
        <v>8.6</v>
      </c>
      <c r="M13" s="23">
        <v>7.5</v>
      </c>
      <c r="N13" s="194">
        <v>8</v>
      </c>
      <c r="O13" s="25">
        <v>5</v>
      </c>
      <c r="P13" s="7">
        <f t="shared" si="2"/>
        <v>5.8</v>
      </c>
      <c r="Q13" s="23">
        <v>7.5</v>
      </c>
      <c r="R13" s="194">
        <v>9</v>
      </c>
      <c r="S13" s="25">
        <v>8.5</v>
      </c>
      <c r="T13" s="7">
        <f t="shared" si="3"/>
        <v>8.4</v>
      </c>
      <c r="U13" s="23">
        <v>8</v>
      </c>
      <c r="V13" s="194">
        <v>9</v>
      </c>
      <c r="W13" s="25">
        <v>7</v>
      </c>
      <c r="X13" s="7">
        <f t="shared" si="4"/>
        <v>7.4</v>
      </c>
      <c r="Y13" s="23">
        <v>7.3</v>
      </c>
      <c r="Z13" s="194">
        <v>8</v>
      </c>
      <c r="AA13" s="25">
        <v>7</v>
      </c>
      <c r="AB13" s="7">
        <f t="shared" si="5"/>
        <v>7.2</v>
      </c>
      <c r="AC13" s="23">
        <v>8.1</v>
      </c>
      <c r="AD13" s="194">
        <v>9</v>
      </c>
      <c r="AE13" s="25">
        <v>7.5</v>
      </c>
      <c r="AF13" s="7">
        <f t="shared" si="6"/>
        <v>7.8</v>
      </c>
      <c r="AG13" s="23">
        <v>7.5</v>
      </c>
      <c r="AH13" s="194">
        <v>9</v>
      </c>
      <c r="AI13" s="25">
        <f t="shared" si="45"/>
        <v>6.8</v>
      </c>
      <c r="AJ13" s="7">
        <f t="shared" si="7"/>
        <v>7.2</v>
      </c>
      <c r="AK13" s="23">
        <v>7.2</v>
      </c>
      <c r="AL13" s="194">
        <v>8</v>
      </c>
      <c r="AM13" s="25">
        <v>6</v>
      </c>
      <c r="AN13" s="7">
        <f t="shared" si="8"/>
        <v>6.4</v>
      </c>
      <c r="AO13" s="23">
        <v>8</v>
      </c>
      <c r="AP13" s="24">
        <v>8.5</v>
      </c>
      <c r="AQ13" s="25">
        <v>6.5</v>
      </c>
      <c r="AR13" s="7">
        <f t="shared" si="9"/>
        <v>7</v>
      </c>
      <c r="AS13" s="23">
        <v>7.1</v>
      </c>
      <c r="AT13" s="194">
        <v>8</v>
      </c>
      <c r="AU13" s="25">
        <v>8</v>
      </c>
      <c r="AV13" s="7">
        <f t="shared" si="10"/>
        <v>7.8</v>
      </c>
      <c r="AW13" s="23">
        <v>7</v>
      </c>
      <c r="AX13" s="194">
        <v>8</v>
      </c>
      <c r="AY13" s="25">
        <v>8</v>
      </c>
      <c r="AZ13" s="7">
        <f t="shared" si="11"/>
        <v>7.8</v>
      </c>
      <c r="BA13" s="23">
        <v>8</v>
      </c>
      <c r="BB13" s="194">
        <v>10</v>
      </c>
      <c r="BC13" s="25">
        <v>5</v>
      </c>
      <c r="BD13" s="7">
        <f t="shared" si="12"/>
        <v>6.1</v>
      </c>
      <c r="BE13" s="23">
        <v>8</v>
      </c>
      <c r="BF13" s="194">
        <v>9</v>
      </c>
      <c r="BG13" s="25">
        <v>7.5</v>
      </c>
      <c r="BH13" s="7">
        <f t="shared" si="13"/>
        <v>7.8</v>
      </c>
      <c r="BI13" s="23">
        <v>7.3</v>
      </c>
      <c r="BJ13" s="194">
        <v>9</v>
      </c>
      <c r="BK13" s="101">
        <v>5</v>
      </c>
      <c r="BL13" s="7">
        <f t="shared" si="14"/>
        <v>5.9</v>
      </c>
      <c r="BM13" s="23">
        <v>7</v>
      </c>
      <c r="BN13" s="194">
        <v>9</v>
      </c>
      <c r="BO13" s="25">
        <f t="shared" si="46"/>
        <v>6.8</v>
      </c>
      <c r="BP13" s="7">
        <f t="shared" si="15"/>
        <v>7.1</v>
      </c>
      <c r="BQ13" s="23">
        <v>8</v>
      </c>
      <c r="BR13" s="194">
        <v>9</v>
      </c>
      <c r="BS13" s="101">
        <v>6</v>
      </c>
      <c r="BT13" s="7">
        <f t="shared" si="16"/>
        <v>6.7</v>
      </c>
      <c r="BU13" s="23">
        <v>7.8</v>
      </c>
      <c r="BV13" s="194">
        <v>9</v>
      </c>
      <c r="BW13" s="25">
        <v>8.5</v>
      </c>
      <c r="BX13" s="7">
        <f t="shared" si="17"/>
        <v>8.4</v>
      </c>
      <c r="BY13" s="23">
        <v>5.7</v>
      </c>
      <c r="BZ13" s="194">
        <v>9</v>
      </c>
      <c r="CA13" s="25">
        <v>5</v>
      </c>
      <c r="CB13" s="7">
        <f t="shared" si="18"/>
        <v>5.5</v>
      </c>
      <c r="CC13" s="23">
        <v>9</v>
      </c>
      <c r="CD13" s="194">
        <v>9</v>
      </c>
      <c r="CE13" s="25">
        <v>9</v>
      </c>
      <c r="CF13" s="7">
        <f t="shared" si="19"/>
        <v>9</v>
      </c>
      <c r="CG13" s="23">
        <v>8.3000000000000007</v>
      </c>
      <c r="CH13" s="194">
        <v>10</v>
      </c>
      <c r="CI13" s="25">
        <v>9.5</v>
      </c>
      <c r="CJ13" s="7">
        <f t="shared" si="20"/>
        <v>9.3000000000000007</v>
      </c>
      <c r="CK13" s="23">
        <v>9</v>
      </c>
      <c r="CL13" s="194">
        <v>10</v>
      </c>
      <c r="CM13" s="25">
        <v>9</v>
      </c>
      <c r="CN13" s="7">
        <f t="shared" si="21"/>
        <v>9.1</v>
      </c>
      <c r="CO13" s="23">
        <v>6.3</v>
      </c>
      <c r="CP13" s="194">
        <v>8</v>
      </c>
      <c r="CQ13" s="25">
        <v>8.5</v>
      </c>
      <c r="CR13" s="7">
        <f t="shared" si="22"/>
        <v>8</v>
      </c>
      <c r="CS13" s="23">
        <v>7.5</v>
      </c>
      <c r="CT13" s="194">
        <v>9</v>
      </c>
      <c r="CU13" s="25">
        <v>9</v>
      </c>
      <c r="CV13" s="7">
        <f t="shared" si="23"/>
        <v>8.6999999999999993</v>
      </c>
      <c r="CW13" s="23">
        <v>7.7</v>
      </c>
      <c r="CX13" s="194">
        <v>9</v>
      </c>
      <c r="CY13" s="25">
        <v>8</v>
      </c>
      <c r="CZ13" s="7">
        <f t="shared" si="24"/>
        <v>8</v>
      </c>
      <c r="DA13" s="23">
        <v>9.1999999999999993</v>
      </c>
      <c r="DB13" s="194">
        <v>10</v>
      </c>
      <c r="DC13" s="25">
        <v>9</v>
      </c>
      <c r="DD13" s="7">
        <f t="shared" si="25"/>
        <v>9.1</v>
      </c>
      <c r="DE13" s="23">
        <v>9</v>
      </c>
      <c r="DF13" s="194">
        <v>10</v>
      </c>
      <c r="DG13" s="25">
        <v>9</v>
      </c>
      <c r="DH13" s="7">
        <f t="shared" si="26"/>
        <v>9.1</v>
      </c>
      <c r="DI13" s="23">
        <v>8.5</v>
      </c>
      <c r="DJ13" s="194">
        <v>10</v>
      </c>
      <c r="DK13" s="25">
        <f t="shared" si="47"/>
        <v>6.6</v>
      </c>
      <c r="DL13" s="7">
        <f t="shared" si="27"/>
        <v>7.3</v>
      </c>
      <c r="DM13" s="221">
        <v>8</v>
      </c>
      <c r="DN13" s="277">
        <v>9</v>
      </c>
      <c r="DO13" s="223">
        <v>8</v>
      </c>
      <c r="DP13" s="7">
        <f t="shared" si="28"/>
        <v>8.1</v>
      </c>
      <c r="DQ13" s="23">
        <v>7.7</v>
      </c>
      <c r="DR13" s="277">
        <v>8</v>
      </c>
      <c r="DS13" s="25">
        <v>8.5</v>
      </c>
      <c r="DT13" s="7">
        <f t="shared" si="29"/>
        <v>8.3000000000000007</v>
      </c>
      <c r="DU13" s="23">
        <v>8.3000000000000007</v>
      </c>
      <c r="DV13" s="277">
        <v>9</v>
      </c>
      <c r="DW13" s="25">
        <v>9</v>
      </c>
      <c r="DX13" s="7">
        <f t="shared" si="30"/>
        <v>8.9</v>
      </c>
      <c r="DY13" s="23">
        <v>6.5</v>
      </c>
      <c r="DZ13" s="277">
        <v>7</v>
      </c>
      <c r="EA13" s="25">
        <v>7.5</v>
      </c>
      <c r="EB13" s="7">
        <f t="shared" si="31"/>
        <v>7.3</v>
      </c>
      <c r="EC13" s="23">
        <v>7.7</v>
      </c>
      <c r="ED13" s="277">
        <v>9</v>
      </c>
      <c r="EE13" s="25">
        <v>5</v>
      </c>
      <c r="EF13" s="7">
        <f t="shared" si="32"/>
        <v>5.9</v>
      </c>
      <c r="EG13" s="23">
        <v>9.6999999999999993</v>
      </c>
      <c r="EH13" s="194">
        <v>10</v>
      </c>
      <c r="EI13" s="25">
        <v>5.5</v>
      </c>
      <c r="EJ13" s="7">
        <f t="shared" si="33"/>
        <v>6.8</v>
      </c>
      <c r="EK13" s="23">
        <v>8</v>
      </c>
      <c r="EL13" s="277">
        <v>9</v>
      </c>
      <c r="EM13" s="25">
        <v>6</v>
      </c>
      <c r="EN13" s="7">
        <f t="shared" si="34"/>
        <v>6.7</v>
      </c>
      <c r="EO13" s="23"/>
      <c r="EP13" s="277"/>
      <c r="EQ13" s="25"/>
      <c r="ER13" s="138">
        <f t="shared" si="48"/>
        <v>0</v>
      </c>
      <c r="ES13" s="138"/>
      <c r="ET13" s="7">
        <v>8</v>
      </c>
      <c r="EU13" s="8">
        <f t="shared" si="36"/>
        <v>7.25</v>
      </c>
      <c r="EV13" s="241" t="str">
        <f t="shared" si="49"/>
        <v>B</v>
      </c>
      <c r="EW13" s="242">
        <f t="shared" si="50"/>
        <v>3</v>
      </c>
      <c r="EX13" s="241" t="str">
        <f t="shared" si="51"/>
        <v>A</v>
      </c>
      <c r="EY13" s="242">
        <f t="shared" si="52"/>
        <v>4</v>
      </c>
      <c r="EZ13" s="241" t="str">
        <f t="shared" si="53"/>
        <v>C</v>
      </c>
      <c r="FA13" s="242">
        <f t="shared" si="54"/>
        <v>2</v>
      </c>
      <c r="FB13" s="241" t="str">
        <f t="shared" si="55"/>
        <v>B</v>
      </c>
      <c r="FC13" s="242">
        <f t="shared" si="56"/>
        <v>3</v>
      </c>
      <c r="FD13" s="251" t="str">
        <f t="shared" si="57"/>
        <v>B</v>
      </c>
      <c r="FE13" s="252">
        <f t="shared" si="58"/>
        <v>3</v>
      </c>
      <c r="FF13" s="251" t="str">
        <f t="shared" si="59"/>
        <v>B</v>
      </c>
      <c r="FG13" s="252">
        <f t="shared" si="60"/>
        <v>3</v>
      </c>
      <c r="FH13" s="251" t="str">
        <f t="shared" si="61"/>
        <v>B</v>
      </c>
      <c r="FI13" s="252">
        <f t="shared" si="62"/>
        <v>3</v>
      </c>
      <c r="FJ13" s="251" t="str">
        <f t="shared" si="63"/>
        <v>B</v>
      </c>
      <c r="FK13" s="252">
        <f t="shared" si="64"/>
        <v>3</v>
      </c>
      <c r="FL13" s="251" t="str">
        <f t="shared" si="65"/>
        <v>C</v>
      </c>
      <c r="FM13" s="252">
        <f t="shared" si="66"/>
        <v>2</v>
      </c>
      <c r="FN13" s="251" t="str">
        <f t="shared" si="67"/>
        <v>B</v>
      </c>
      <c r="FO13" s="252">
        <f t="shared" si="68"/>
        <v>3</v>
      </c>
      <c r="FP13" s="251" t="str">
        <f t="shared" si="69"/>
        <v>B</v>
      </c>
      <c r="FQ13" s="252">
        <f t="shared" si="70"/>
        <v>3</v>
      </c>
      <c r="FR13" s="251" t="str">
        <f t="shared" si="71"/>
        <v>B</v>
      </c>
      <c r="FS13" s="252">
        <f t="shared" si="72"/>
        <v>3</v>
      </c>
      <c r="FT13" s="241" t="str">
        <f t="shared" si="73"/>
        <v>C</v>
      </c>
      <c r="FU13" s="242">
        <f t="shared" si="74"/>
        <v>2</v>
      </c>
      <c r="FV13" s="241" t="str">
        <f t="shared" si="75"/>
        <v>B</v>
      </c>
      <c r="FW13" s="242">
        <f t="shared" si="76"/>
        <v>3</v>
      </c>
      <c r="FX13" s="241" t="str">
        <f t="shared" si="77"/>
        <v>C</v>
      </c>
      <c r="FY13" s="242">
        <f t="shared" si="78"/>
        <v>2</v>
      </c>
      <c r="FZ13" s="241" t="str">
        <f t="shared" si="79"/>
        <v>B</v>
      </c>
      <c r="GA13" s="242">
        <f t="shared" si="80"/>
        <v>3</v>
      </c>
      <c r="GB13" s="241" t="str">
        <f t="shared" si="81"/>
        <v>C</v>
      </c>
      <c r="GC13" s="242">
        <f t="shared" si="82"/>
        <v>2</v>
      </c>
      <c r="GD13" s="241" t="str">
        <f t="shared" si="83"/>
        <v>B</v>
      </c>
      <c r="GE13" s="242">
        <f t="shared" si="84"/>
        <v>3</v>
      </c>
      <c r="GF13" s="241" t="str">
        <f t="shared" si="85"/>
        <v>C</v>
      </c>
      <c r="GG13" s="242">
        <f t="shared" si="86"/>
        <v>2</v>
      </c>
      <c r="GH13" s="251" t="str">
        <f t="shared" si="87"/>
        <v>A</v>
      </c>
      <c r="GI13" s="252">
        <f t="shared" si="88"/>
        <v>4</v>
      </c>
      <c r="GJ13" s="251" t="str">
        <f t="shared" si="89"/>
        <v>A</v>
      </c>
      <c r="GK13" s="252">
        <f t="shared" si="90"/>
        <v>4</v>
      </c>
      <c r="GL13" s="251" t="str">
        <f t="shared" si="91"/>
        <v>A</v>
      </c>
      <c r="GM13" s="252">
        <f t="shared" si="92"/>
        <v>4</v>
      </c>
      <c r="GN13" s="251" t="str">
        <f t="shared" si="93"/>
        <v>B</v>
      </c>
      <c r="GO13" s="252">
        <f t="shared" si="94"/>
        <v>3</v>
      </c>
      <c r="GP13" s="251" t="str">
        <f t="shared" si="95"/>
        <v>A</v>
      </c>
      <c r="GQ13" s="252">
        <f t="shared" si="96"/>
        <v>4</v>
      </c>
      <c r="GR13" s="251" t="str">
        <f t="shared" si="97"/>
        <v>B</v>
      </c>
      <c r="GS13" s="252">
        <f t="shared" si="98"/>
        <v>3</v>
      </c>
      <c r="GT13" s="251" t="str">
        <f t="shared" si="99"/>
        <v>A</v>
      </c>
      <c r="GU13" s="252">
        <f t="shared" si="100"/>
        <v>4</v>
      </c>
      <c r="GV13" s="251" t="str">
        <f t="shared" si="101"/>
        <v>A</v>
      </c>
      <c r="GW13" s="252">
        <f t="shared" si="102"/>
        <v>4</v>
      </c>
      <c r="GX13" s="251" t="str">
        <f t="shared" si="103"/>
        <v>B</v>
      </c>
      <c r="GY13" s="252">
        <f t="shared" si="104"/>
        <v>3</v>
      </c>
      <c r="GZ13" s="241" t="str">
        <f t="shared" si="105"/>
        <v>B</v>
      </c>
      <c r="HA13" s="242">
        <f t="shared" si="106"/>
        <v>3</v>
      </c>
      <c r="HB13" s="241" t="str">
        <f t="shared" si="107"/>
        <v>B</v>
      </c>
      <c r="HC13" s="242">
        <f t="shared" si="108"/>
        <v>3</v>
      </c>
      <c r="HD13" s="241" t="str">
        <f t="shared" si="109"/>
        <v>A</v>
      </c>
      <c r="HE13" s="242">
        <f t="shared" si="110"/>
        <v>4</v>
      </c>
      <c r="HF13" s="241" t="str">
        <f t="shared" si="111"/>
        <v>B</v>
      </c>
      <c r="HG13" s="242">
        <f t="shared" si="112"/>
        <v>3</v>
      </c>
      <c r="HH13" s="241" t="str">
        <f t="shared" si="113"/>
        <v>C</v>
      </c>
      <c r="HI13" s="242">
        <f t="shared" si="114"/>
        <v>2</v>
      </c>
      <c r="HJ13" s="241" t="str">
        <f t="shared" si="115"/>
        <v>C</v>
      </c>
      <c r="HK13" s="242">
        <f t="shared" si="116"/>
        <v>2</v>
      </c>
      <c r="HL13" s="241" t="str">
        <f t="shared" si="117"/>
        <v>C</v>
      </c>
      <c r="HM13" s="242">
        <f t="shared" si="118"/>
        <v>2</v>
      </c>
      <c r="HN13" s="241" t="str">
        <f t="shared" si="119"/>
        <v>X</v>
      </c>
      <c r="HO13" s="242">
        <f t="shared" si="120"/>
        <v>0</v>
      </c>
      <c r="HP13" s="241" t="str">
        <f t="shared" si="121"/>
        <v>X</v>
      </c>
      <c r="HQ13" s="242">
        <f t="shared" si="122"/>
        <v>0</v>
      </c>
      <c r="HR13" s="241" t="str">
        <f t="shared" si="123"/>
        <v>B</v>
      </c>
      <c r="HS13" s="242">
        <f t="shared" si="124"/>
        <v>3</v>
      </c>
      <c r="HT13" s="144">
        <f t="shared" si="38"/>
        <v>3</v>
      </c>
      <c r="HU13" s="144">
        <f t="shared" si="39"/>
        <v>2.9</v>
      </c>
      <c r="HV13" s="144">
        <f t="shared" si="40"/>
        <v>2.5</v>
      </c>
      <c r="HW13" s="144">
        <f t="shared" si="41"/>
        <v>3.63</v>
      </c>
      <c r="HX13" s="144">
        <f t="shared" si="125"/>
        <v>2.73</v>
      </c>
      <c r="HY13" s="140">
        <f t="shared" si="126"/>
        <v>3</v>
      </c>
      <c r="HZ13" s="4">
        <f t="shared" si="42"/>
        <v>90</v>
      </c>
      <c r="IA13" s="144">
        <f t="shared" si="43"/>
        <v>3</v>
      </c>
      <c r="IB13" s="84" t="str">
        <f t="shared" si="44"/>
        <v>Kh¸</v>
      </c>
      <c r="ID13" s="11"/>
      <c r="IE13" s="5"/>
      <c r="IJ13" s="3">
        <v>7.5</v>
      </c>
      <c r="IK13" s="3">
        <v>6</v>
      </c>
      <c r="IM13" s="3">
        <v>7.5</v>
      </c>
      <c r="IN13" s="3">
        <v>6</v>
      </c>
      <c r="IP13" s="3">
        <v>8</v>
      </c>
      <c r="IQ13" s="3">
        <v>6</v>
      </c>
      <c r="IR13" s="3">
        <v>5</v>
      </c>
    </row>
    <row r="14" spans="1:252" s="232" customFormat="1" ht="19.5" customHeight="1" x14ac:dyDescent="0.25">
      <c r="A14" s="12">
        <v>8</v>
      </c>
      <c r="B14" s="245" t="s">
        <v>92</v>
      </c>
      <c r="C14" s="246" t="s">
        <v>93</v>
      </c>
      <c r="D14" s="247">
        <v>36006</v>
      </c>
      <c r="E14" s="221">
        <v>7</v>
      </c>
      <c r="F14" s="277">
        <v>7</v>
      </c>
      <c r="G14" s="223">
        <v>5</v>
      </c>
      <c r="H14" s="224">
        <f t="shared" si="0"/>
        <v>5.6</v>
      </c>
      <c r="I14" s="221">
        <v>8</v>
      </c>
      <c r="J14" s="277">
        <v>7</v>
      </c>
      <c r="K14" s="223">
        <v>3</v>
      </c>
      <c r="L14" s="224">
        <f t="shared" si="1"/>
        <v>4.4000000000000004</v>
      </c>
      <c r="M14" s="221">
        <v>6.5</v>
      </c>
      <c r="N14" s="277">
        <v>8</v>
      </c>
      <c r="O14" s="223">
        <v>5</v>
      </c>
      <c r="P14" s="224">
        <f t="shared" si="2"/>
        <v>5.6</v>
      </c>
      <c r="Q14" s="221">
        <v>6</v>
      </c>
      <c r="R14" s="277">
        <v>8</v>
      </c>
      <c r="S14" s="223">
        <v>6.5</v>
      </c>
      <c r="T14" s="224">
        <f t="shared" si="3"/>
        <v>6.6</v>
      </c>
      <c r="U14" s="248">
        <v>7.3</v>
      </c>
      <c r="V14" s="279">
        <v>9</v>
      </c>
      <c r="W14" s="249">
        <v>8</v>
      </c>
      <c r="X14" s="224">
        <f t="shared" si="4"/>
        <v>8</v>
      </c>
      <c r="Y14" s="248">
        <v>7.3</v>
      </c>
      <c r="Z14" s="279">
        <v>9</v>
      </c>
      <c r="AA14" s="249">
        <v>7</v>
      </c>
      <c r="AB14" s="224">
        <f t="shared" si="5"/>
        <v>7.3</v>
      </c>
      <c r="AC14" s="221">
        <v>8.3000000000000007</v>
      </c>
      <c r="AD14" s="277">
        <v>8</v>
      </c>
      <c r="AE14" s="223">
        <v>6.5</v>
      </c>
      <c r="AF14" s="224">
        <f t="shared" si="6"/>
        <v>7</v>
      </c>
      <c r="AG14" s="221">
        <v>7</v>
      </c>
      <c r="AH14" s="277">
        <v>8</v>
      </c>
      <c r="AI14" s="223">
        <f t="shared" si="45"/>
        <v>6.8</v>
      </c>
      <c r="AJ14" s="224">
        <f t="shared" si="7"/>
        <v>7</v>
      </c>
      <c r="AK14" s="221">
        <v>7.3</v>
      </c>
      <c r="AL14" s="277">
        <v>6</v>
      </c>
      <c r="AM14" s="223">
        <v>3.5</v>
      </c>
      <c r="AN14" s="224">
        <f t="shared" si="8"/>
        <v>4.5</v>
      </c>
      <c r="AO14" s="221">
        <v>8</v>
      </c>
      <c r="AP14" s="222">
        <v>8</v>
      </c>
      <c r="AQ14" s="223">
        <v>4.5</v>
      </c>
      <c r="AR14" s="224">
        <f t="shared" si="9"/>
        <v>5.6</v>
      </c>
      <c r="AS14" s="221">
        <v>5</v>
      </c>
      <c r="AT14" s="277">
        <v>5</v>
      </c>
      <c r="AU14" s="249">
        <v>4</v>
      </c>
      <c r="AV14" s="224">
        <f t="shared" si="10"/>
        <v>4.3</v>
      </c>
      <c r="AW14" s="221">
        <v>6</v>
      </c>
      <c r="AX14" s="277">
        <v>7</v>
      </c>
      <c r="AY14" s="223">
        <v>5</v>
      </c>
      <c r="AZ14" s="224">
        <f t="shared" si="11"/>
        <v>5.4</v>
      </c>
      <c r="BA14" s="221">
        <v>6</v>
      </c>
      <c r="BB14" s="277">
        <v>7</v>
      </c>
      <c r="BC14" s="223">
        <v>7</v>
      </c>
      <c r="BD14" s="224">
        <f t="shared" si="12"/>
        <v>6.8</v>
      </c>
      <c r="BE14" s="221">
        <v>7.5</v>
      </c>
      <c r="BF14" s="277">
        <v>9</v>
      </c>
      <c r="BG14" s="223">
        <v>7</v>
      </c>
      <c r="BH14" s="224">
        <f t="shared" si="13"/>
        <v>7.3</v>
      </c>
      <c r="BI14" s="221">
        <v>7</v>
      </c>
      <c r="BJ14" s="277">
        <v>9</v>
      </c>
      <c r="BK14" s="250">
        <v>6.5</v>
      </c>
      <c r="BL14" s="224">
        <f t="shared" si="14"/>
        <v>6.9</v>
      </c>
      <c r="BM14" s="221">
        <v>7</v>
      </c>
      <c r="BN14" s="277">
        <v>7</v>
      </c>
      <c r="BO14" s="223">
        <f t="shared" si="46"/>
        <v>6.5</v>
      </c>
      <c r="BP14" s="224">
        <f t="shared" si="15"/>
        <v>6.7</v>
      </c>
      <c r="BQ14" s="221">
        <v>8.5</v>
      </c>
      <c r="BR14" s="277">
        <v>7</v>
      </c>
      <c r="BS14" s="223">
        <v>6.5</v>
      </c>
      <c r="BT14" s="224">
        <f t="shared" si="16"/>
        <v>7</v>
      </c>
      <c r="BU14" s="221">
        <v>5.8</v>
      </c>
      <c r="BV14" s="277">
        <v>6</v>
      </c>
      <c r="BW14" s="223">
        <v>4.5</v>
      </c>
      <c r="BX14" s="224">
        <f t="shared" si="17"/>
        <v>4.9000000000000004</v>
      </c>
      <c r="BY14" s="248">
        <v>6</v>
      </c>
      <c r="BZ14" s="279">
        <v>9</v>
      </c>
      <c r="CA14" s="249">
        <v>5</v>
      </c>
      <c r="CB14" s="224">
        <f t="shared" si="18"/>
        <v>5.6</v>
      </c>
      <c r="CC14" s="221">
        <v>7</v>
      </c>
      <c r="CD14" s="277">
        <v>7</v>
      </c>
      <c r="CE14" s="223">
        <v>7</v>
      </c>
      <c r="CF14" s="224">
        <f t="shared" si="19"/>
        <v>7</v>
      </c>
      <c r="CG14" s="221">
        <v>6.3</v>
      </c>
      <c r="CH14" s="277">
        <v>7</v>
      </c>
      <c r="CI14" s="223">
        <v>5</v>
      </c>
      <c r="CJ14" s="224">
        <f t="shared" si="20"/>
        <v>5.5</v>
      </c>
      <c r="CK14" s="221">
        <v>7.3</v>
      </c>
      <c r="CL14" s="277">
        <v>8</v>
      </c>
      <c r="CM14" s="223">
        <v>6</v>
      </c>
      <c r="CN14" s="224">
        <f t="shared" si="21"/>
        <v>6.5</v>
      </c>
      <c r="CO14" s="221">
        <v>3.7</v>
      </c>
      <c r="CP14" s="277">
        <v>5</v>
      </c>
      <c r="CQ14" s="265">
        <v>7</v>
      </c>
      <c r="CR14" s="224">
        <f t="shared" si="22"/>
        <v>6.1</v>
      </c>
      <c r="CS14" s="221">
        <v>5.3</v>
      </c>
      <c r="CT14" s="277">
        <v>6</v>
      </c>
      <c r="CU14" s="223">
        <v>6</v>
      </c>
      <c r="CV14" s="224">
        <f t="shared" si="23"/>
        <v>5.9</v>
      </c>
      <c r="CW14" s="505">
        <v>6</v>
      </c>
      <c r="CX14" s="506">
        <v>10</v>
      </c>
      <c r="CY14" s="507">
        <v>5</v>
      </c>
      <c r="CZ14" s="224">
        <f t="shared" si="24"/>
        <v>5.7</v>
      </c>
      <c r="DA14" s="505">
        <v>8.8000000000000007</v>
      </c>
      <c r="DB14" s="506">
        <v>8</v>
      </c>
      <c r="DC14" s="507">
        <v>6</v>
      </c>
      <c r="DD14" s="224">
        <f t="shared" si="25"/>
        <v>6.8</v>
      </c>
      <c r="DE14" s="221">
        <v>8.5</v>
      </c>
      <c r="DF14" s="277">
        <v>9</v>
      </c>
      <c r="DG14" s="223">
        <v>7.5</v>
      </c>
      <c r="DH14" s="224">
        <f t="shared" si="26"/>
        <v>7.9</v>
      </c>
      <c r="DI14" s="221">
        <v>6.5</v>
      </c>
      <c r="DJ14" s="277">
        <v>8</v>
      </c>
      <c r="DK14" s="223">
        <f t="shared" si="47"/>
        <v>6.8</v>
      </c>
      <c r="DL14" s="224">
        <f t="shared" si="27"/>
        <v>6.9</v>
      </c>
      <c r="DM14" s="221">
        <v>7.3</v>
      </c>
      <c r="DN14" s="277">
        <v>7</v>
      </c>
      <c r="DO14" s="223">
        <v>8</v>
      </c>
      <c r="DP14" s="224">
        <f t="shared" si="28"/>
        <v>7.8</v>
      </c>
      <c r="DQ14" s="221">
        <v>7.3</v>
      </c>
      <c r="DR14" s="277">
        <v>9</v>
      </c>
      <c r="DS14" s="223">
        <v>7</v>
      </c>
      <c r="DT14" s="224">
        <f t="shared" si="29"/>
        <v>7.3</v>
      </c>
      <c r="DU14" s="221">
        <v>6.7</v>
      </c>
      <c r="DV14" s="277">
        <v>6</v>
      </c>
      <c r="DW14" s="223">
        <v>8.5</v>
      </c>
      <c r="DX14" s="224">
        <f t="shared" si="30"/>
        <v>7.9</v>
      </c>
      <c r="DY14" s="221">
        <v>7</v>
      </c>
      <c r="DZ14" s="277">
        <v>7</v>
      </c>
      <c r="EA14" s="223">
        <v>7.5</v>
      </c>
      <c r="EB14" s="224">
        <f t="shared" si="31"/>
        <v>7.4</v>
      </c>
      <c r="EC14" s="221">
        <v>7</v>
      </c>
      <c r="ED14" s="277">
        <v>7</v>
      </c>
      <c r="EE14" s="223">
        <v>6.5</v>
      </c>
      <c r="EF14" s="224">
        <f t="shared" si="32"/>
        <v>6.7</v>
      </c>
      <c r="EG14" s="221">
        <v>6</v>
      </c>
      <c r="EH14" s="277">
        <v>6</v>
      </c>
      <c r="EI14" s="223">
        <v>5</v>
      </c>
      <c r="EJ14" s="224">
        <f t="shared" si="33"/>
        <v>5.3</v>
      </c>
      <c r="EK14" s="221">
        <v>6.5</v>
      </c>
      <c r="EL14" s="277">
        <v>8</v>
      </c>
      <c r="EM14" s="223">
        <v>5</v>
      </c>
      <c r="EN14" s="224">
        <f t="shared" si="34"/>
        <v>5.6</v>
      </c>
      <c r="EO14" s="221">
        <v>8.3000000000000007</v>
      </c>
      <c r="EP14" s="277">
        <v>9</v>
      </c>
      <c r="EQ14" s="223">
        <v>8</v>
      </c>
      <c r="ER14" s="138">
        <f t="shared" si="48"/>
        <v>8.1999999999999993</v>
      </c>
      <c r="ES14" s="138">
        <v>6.5</v>
      </c>
      <c r="ET14" s="224"/>
      <c r="EU14" s="226">
        <f t="shared" si="36"/>
        <v>6.08</v>
      </c>
      <c r="EV14" s="251" t="str">
        <f t="shared" si="49"/>
        <v>C</v>
      </c>
      <c r="EW14" s="252">
        <f t="shared" si="50"/>
        <v>2</v>
      </c>
      <c r="EX14" s="251" t="str">
        <f t="shared" si="51"/>
        <v>D</v>
      </c>
      <c r="EY14" s="252">
        <f t="shared" si="52"/>
        <v>1</v>
      </c>
      <c r="EZ14" s="251" t="str">
        <f t="shared" si="53"/>
        <v>C</v>
      </c>
      <c r="FA14" s="252">
        <f t="shared" si="54"/>
        <v>2</v>
      </c>
      <c r="FB14" s="251" t="str">
        <f t="shared" si="55"/>
        <v>C</v>
      </c>
      <c r="FC14" s="252">
        <f t="shared" si="56"/>
        <v>2</v>
      </c>
      <c r="FD14" s="251" t="str">
        <f t="shared" si="57"/>
        <v>B</v>
      </c>
      <c r="FE14" s="252">
        <f t="shared" si="58"/>
        <v>3</v>
      </c>
      <c r="FF14" s="251" t="str">
        <f t="shared" si="59"/>
        <v>B</v>
      </c>
      <c r="FG14" s="252">
        <f t="shared" si="60"/>
        <v>3</v>
      </c>
      <c r="FH14" s="251" t="str">
        <f t="shared" si="61"/>
        <v>B</v>
      </c>
      <c r="FI14" s="252">
        <f t="shared" si="62"/>
        <v>3</v>
      </c>
      <c r="FJ14" s="251" t="str">
        <f t="shared" si="63"/>
        <v>B</v>
      </c>
      <c r="FK14" s="252">
        <f t="shared" si="64"/>
        <v>3</v>
      </c>
      <c r="FL14" s="251" t="str">
        <f t="shared" si="65"/>
        <v>D</v>
      </c>
      <c r="FM14" s="252">
        <f t="shared" si="66"/>
        <v>1</v>
      </c>
      <c r="FN14" s="251" t="str">
        <f t="shared" si="67"/>
        <v>C</v>
      </c>
      <c r="FO14" s="252">
        <f t="shared" si="68"/>
        <v>2</v>
      </c>
      <c r="FP14" s="251" t="str">
        <f t="shared" si="69"/>
        <v>D</v>
      </c>
      <c r="FQ14" s="252">
        <f t="shared" si="70"/>
        <v>1</v>
      </c>
      <c r="FR14" s="251" t="str">
        <f t="shared" si="71"/>
        <v>D</v>
      </c>
      <c r="FS14" s="252">
        <f t="shared" si="72"/>
        <v>1</v>
      </c>
      <c r="FT14" s="251" t="str">
        <f t="shared" si="73"/>
        <v>C</v>
      </c>
      <c r="FU14" s="252">
        <f t="shared" si="74"/>
        <v>2</v>
      </c>
      <c r="FV14" s="251" t="str">
        <f t="shared" si="75"/>
        <v>B</v>
      </c>
      <c r="FW14" s="252">
        <f t="shared" si="76"/>
        <v>3</v>
      </c>
      <c r="FX14" s="251" t="str">
        <f t="shared" si="77"/>
        <v>C</v>
      </c>
      <c r="FY14" s="252">
        <f t="shared" si="78"/>
        <v>2</v>
      </c>
      <c r="FZ14" s="251" t="str">
        <f t="shared" si="79"/>
        <v>C</v>
      </c>
      <c r="GA14" s="252">
        <f t="shared" si="80"/>
        <v>2</v>
      </c>
      <c r="GB14" s="251" t="str">
        <f t="shared" si="81"/>
        <v>B</v>
      </c>
      <c r="GC14" s="252">
        <f t="shared" si="82"/>
        <v>3</v>
      </c>
      <c r="GD14" s="251" t="str">
        <f t="shared" si="83"/>
        <v>D</v>
      </c>
      <c r="GE14" s="252">
        <f t="shared" si="84"/>
        <v>1</v>
      </c>
      <c r="GF14" s="251" t="str">
        <f t="shared" si="85"/>
        <v>C</v>
      </c>
      <c r="GG14" s="252">
        <f t="shared" si="86"/>
        <v>2</v>
      </c>
      <c r="GH14" s="251" t="str">
        <f t="shared" si="87"/>
        <v>B</v>
      </c>
      <c r="GI14" s="252">
        <f t="shared" si="88"/>
        <v>3</v>
      </c>
      <c r="GJ14" s="251" t="str">
        <f t="shared" si="89"/>
        <v>C</v>
      </c>
      <c r="GK14" s="252">
        <f t="shared" si="90"/>
        <v>2</v>
      </c>
      <c r="GL14" s="251" t="str">
        <f t="shared" si="91"/>
        <v>C</v>
      </c>
      <c r="GM14" s="252">
        <f t="shared" si="92"/>
        <v>2</v>
      </c>
      <c r="GN14" s="251" t="str">
        <f t="shared" si="93"/>
        <v>C</v>
      </c>
      <c r="GO14" s="252">
        <f t="shared" si="94"/>
        <v>2</v>
      </c>
      <c r="GP14" s="251" t="str">
        <f t="shared" si="95"/>
        <v>C</v>
      </c>
      <c r="GQ14" s="252">
        <f t="shared" si="96"/>
        <v>2</v>
      </c>
      <c r="GR14" s="251" t="str">
        <f t="shared" si="97"/>
        <v>C</v>
      </c>
      <c r="GS14" s="252">
        <f t="shared" si="98"/>
        <v>2</v>
      </c>
      <c r="GT14" s="251" t="str">
        <f t="shared" si="99"/>
        <v>C</v>
      </c>
      <c r="GU14" s="252">
        <f t="shared" si="100"/>
        <v>2</v>
      </c>
      <c r="GV14" s="251" t="str">
        <f t="shared" si="101"/>
        <v>B</v>
      </c>
      <c r="GW14" s="252">
        <f t="shared" si="102"/>
        <v>3</v>
      </c>
      <c r="GX14" s="251" t="str">
        <f t="shared" si="103"/>
        <v>C</v>
      </c>
      <c r="GY14" s="252">
        <f t="shared" si="104"/>
        <v>2</v>
      </c>
      <c r="GZ14" s="251" t="str">
        <f t="shared" si="105"/>
        <v>B</v>
      </c>
      <c r="HA14" s="252">
        <f t="shared" si="106"/>
        <v>3</v>
      </c>
      <c r="HB14" s="251" t="str">
        <f t="shared" si="107"/>
        <v>B</v>
      </c>
      <c r="HC14" s="252">
        <f t="shared" si="108"/>
        <v>3</v>
      </c>
      <c r="HD14" s="251" t="str">
        <f t="shared" si="109"/>
        <v>B</v>
      </c>
      <c r="HE14" s="252">
        <f t="shared" si="110"/>
        <v>3</v>
      </c>
      <c r="HF14" s="251" t="str">
        <f t="shared" si="111"/>
        <v>B</v>
      </c>
      <c r="HG14" s="252">
        <f t="shared" si="112"/>
        <v>3</v>
      </c>
      <c r="HH14" s="251" t="str">
        <f t="shared" si="113"/>
        <v>C</v>
      </c>
      <c r="HI14" s="252">
        <f t="shared" si="114"/>
        <v>2</v>
      </c>
      <c r="HJ14" s="251" t="str">
        <f t="shared" si="115"/>
        <v>D</v>
      </c>
      <c r="HK14" s="252">
        <f t="shared" si="116"/>
        <v>1</v>
      </c>
      <c r="HL14" s="251" t="str">
        <f t="shared" si="117"/>
        <v>C</v>
      </c>
      <c r="HM14" s="252">
        <f t="shared" si="118"/>
        <v>2</v>
      </c>
      <c r="HN14" s="241" t="str">
        <f t="shared" si="119"/>
        <v>B</v>
      </c>
      <c r="HO14" s="242">
        <f t="shared" si="120"/>
        <v>3</v>
      </c>
      <c r="HP14" s="241" t="str">
        <f t="shared" si="121"/>
        <v>C</v>
      </c>
      <c r="HQ14" s="242">
        <f t="shared" si="122"/>
        <v>2</v>
      </c>
      <c r="HR14" s="241" t="str">
        <f t="shared" si="123"/>
        <v>X</v>
      </c>
      <c r="HS14" s="242">
        <f t="shared" si="124"/>
        <v>0</v>
      </c>
      <c r="HT14" s="253">
        <f t="shared" si="38"/>
        <v>1.75</v>
      </c>
      <c r="HU14" s="253">
        <f t="shared" si="39"/>
        <v>2.2999999999999998</v>
      </c>
      <c r="HV14" s="253">
        <f t="shared" si="40"/>
        <v>2</v>
      </c>
      <c r="HW14" s="253">
        <f t="shared" si="41"/>
        <v>2.17</v>
      </c>
      <c r="HX14" s="144">
        <f t="shared" si="125"/>
        <v>2.4</v>
      </c>
      <c r="HY14" s="140">
        <f t="shared" si="126"/>
        <v>2.4</v>
      </c>
      <c r="HZ14" s="229">
        <f t="shared" si="42"/>
        <v>90</v>
      </c>
      <c r="IA14" s="253">
        <f t="shared" si="43"/>
        <v>2.1800000000000002</v>
      </c>
      <c r="IB14" s="229" t="str">
        <f t="shared" si="44"/>
        <v>Trung b×nh</v>
      </c>
      <c r="IC14" s="230"/>
      <c r="ID14" s="253"/>
      <c r="IE14" s="231"/>
      <c r="IJ14" s="232">
        <v>6</v>
      </c>
      <c r="IK14" s="232">
        <v>7.5</v>
      </c>
      <c r="IM14" s="232">
        <v>5</v>
      </c>
      <c r="IN14" s="232">
        <v>8</v>
      </c>
      <c r="IP14" s="232">
        <v>6</v>
      </c>
      <c r="IQ14" s="232">
        <v>6</v>
      </c>
      <c r="IR14" s="232">
        <v>8</v>
      </c>
    </row>
    <row r="15" spans="1:252" ht="19.5" customHeight="1" x14ac:dyDescent="0.2">
      <c r="A15" s="12">
        <v>9</v>
      </c>
      <c r="B15" s="148" t="s">
        <v>94</v>
      </c>
      <c r="C15" s="149" t="s">
        <v>42</v>
      </c>
      <c r="D15" s="40">
        <v>36138</v>
      </c>
      <c r="E15" s="23">
        <v>7</v>
      </c>
      <c r="F15" s="194">
        <v>7</v>
      </c>
      <c r="G15" s="25">
        <v>5</v>
      </c>
      <c r="H15" s="7">
        <f t="shared" si="0"/>
        <v>5.6</v>
      </c>
      <c r="I15" s="23">
        <v>5.5</v>
      </c>
      <c r="J15" s="194">
        <v>6</v>
      </c>
      <c r="K15" s="25">
        <v>5</v>
      </c>
      <c r="L15" s="7">
        <f t="shared" si="1"/>
        <v>5.2</v>
      </c>
      <c r="M15" s="500">
        <v>7.5</v>
      </c>
      <c r="N15" s="501">
        <v>9</v>
      </c>
      <c r="O15" s="446">
        <v>7</v>
      </c>
      <c r="P15" s="7">
        <f t="shared" si="2"/>
        <v>7.3</v>
      </c>
      <c r="Q15" s="23">
        <v>6</v>
      </c>
      <c r="R15" s="194">
        <v>7</v>
      </c>
      <c r="S15" s="25">
        <v>5</v>
      </c>
      <c r="T15" s="7">
        <f t="shared" si="3"/>
        <v>5.4</v>
      </c>
      <c r="U15" s="104">
        <v>7</v>
      </c>
      <c r="V15" s="273">
        <v>7</v>
      </c>
      <c r="W15" s="74">
        <v>8</v>
      </c>
      <c r="X15" s="7">
        <f t="shared" si="4"/>
        <v>7.7</v>
      </c>
      <c r="Y15" s="106">
        <v>7</v>
      </c>
      <c r="Z15" s="274">
        <v>9</v>
      </c>
      <c r="AA15" s="101">
        <v>6</v>
      </c>
      <c r="AB15" s="7">
        <f t="shared" si="5"/>
        <v>6.5</v>
      </c>
      <c r="AC15" s="23">
        <v>4.3</v>
      </c>
      <c r="AD15" s="194">
        <v>5</v>
      </c>
      <c r="AE15" s="25">
        <v>4.5</v>
      </c>
      <c r="AF15" s="7">
        <f t="shared" si="6"/>
        <v>4.5</v>
      </c>
      <c r="AG15" s="23">
        <v>7.5</v>
      </c>
      <c r="AH15" s="194">
        <v>8</v>
      </c>
      <c r="AI15" s="25">
        <f t="shared" si="45"/>
        <v>5.8</v>
      </c>
      <c r="AJ15" s="7">
        <f t="shared" si="7"/>
        <v>6.4</v>
      </c>
      <c r="AK15" s="56"/>
      <c r="AL15" s="271"/>
      <c r="AM15" s="58"/>
      <c r="AN15" s="7">
        <f t="shared" si="8"/>
        <v>0</v>
      </c>
      <c r="AO15" s="23">
        <v>7.5</v>
      </c>
      <c r="AP15" s="24">
        <v>7.5</v>
      </c>
      <c r="AQ15" s="25">
        <v>6</v>
      </c>
      <c r="AR15" s="7">
        <f t="shared" si="9"/>
        <v>6.5</v>
      </c>
      <c r="AS15" s="104">
        <v>5.8</v>
      </c>
      <c r="AT15" s="273">
        <v>6</v>
      </c>
      <c r="AU15" s="74">
        <v>6.5</v>
      </c>
      <c r="AV15" s="7">
        <f t="shared" si="10"/>
        <v>6.3</v>
      </c>
      <c r="AW15" s="505">
        <v>7</v>
      </c>
      <c r="AX15" s="506">
        <v>7</v>
      </c>
      <c r="AY15" s="507">
        <v>7</v>
      </c>
      <c r="AZ15" s="7">
        <f t="shared" si="11"/>
        <v>7</v>
      </c>
      <c r="BA15" s="23">
        <v>6</v>
      </c>
      <c r="BB15" s="194">
        <v>7</v>
      </c>
      <c r="BC15" s="25">
        <v>6</v>
      </c>
      <c r="BD15" s="7">
        <f t="shared" si="12"/>
        <v>6.1</v>
      </c>
      <c r="BE15" s="23">
        <v>6.5</v>
      </c>
      <c r="BF15" s="194">
        <v>8</v>
      </c>
      <c r="BG15" s="74">
        <v>7</v>
      </c>
      <c r="BH15" s="7">
        <f t="shared" si="13"/>
        <v>7</v>
      </c>
      <c r="BI15" s="23">
        <v>5.3</v>
      </c>
      <c r="BJ15" s="194">
        <v>7</v>
      </c>
      <c r="BK15" s="74">
        <v>4.5</v>
      </c>
      <c r="BL15" s="7">
        <f t="shared" si="14"/>
        <v>4.9000000000000004</v>
      </c>
      <c r="BM15" s="23">
        <v>6.5</v>
      </c>
      <c r="BN15" s="194">
        <v>7</v>
      </c>
      <c r="BO15" s="25">
        <f t="shared" si="46"/>
        <v>3.5</v>
      </c>
      <c r="BP15" s="7">
        <f t="shared" si="15"/>
        <v>4.5</v>
      </c>
      <c r="BQ15" s="23">
        <v>7.5</v>
      </c>
      <c r="BR15" s="194">
        <v>6</v>
      </c>
      <c r="BS15" s="74">
        <v>5.5</v>
      </c>
      <c r="BT15" s="7">
        <f t="shared" si="16"/>
        <v>6</v>
      </c>
      <c r="BU15" s="23">
        <v>3.5</v>
      </c>
      <c r="BV15" s="194">
        <v>4</v>
      </c>
      <c r="BW15" s="74">
        <v>7</v>
      </c>
      <c r="BX15" s="7">
        <f t="shared" si="17"/>
        <v>6</v>
      </c>
      <c r="BY15" s="104">
        <v>5.5</v>
      </c>
      <c r="BZ15" s="273">
        <v>8</v>
      </c>
      <c r="CA15" s="74">
        <v>5</v>
      </c>
      <c r="CB15" s="7">
        <f t="shared" si="18"/>
        <v>5.4</v>
      </c>
      <c r="CC15" s="23">
        <v>6.5</v>
      </c>
      <c r="CD15" s="194">
        <v>7</v>
      </c>
      <c r="CE15" s="25">
        <v>6</v>
      </c>
      <c r="CF15" s="7">
        <f t="shared" si="19"/>
        <v>6.2</v>
      </c>
      <c r="CG15" s="23">
        <v>5.7</v>
      </c>
      <c r="CH15" s="194">
        <v>6</v>
      </c>
      <c r="CI15" s="264">
        <v>9</v>
      </c>
      <c r="CJ15" s="7">
        <f t="shared" si="20"/>
        <v>8</v>
      </c>
      <c r="CK15" s="23">
        <v>5</v>
      </c>
      <c r="CL15" s="194">
        <v>6</v>
      </c>
      <c r="CM15" s="265">
        <v>6</v>
      </c>
      <c r="CN15" s="7">
        <f t="shared" si="21"/>
        <v>5.8</v>
      </c>
      <c r="CO15" s="23">
        <v>3</v>
      </c>
      <c r="CP15" s="194">
        <v>4</v>
      </c>
      <c r="CQ15" s="264">
        <v>5</v>
      </c>
      <c r="CR15" s="7">
        <f t="shared" si="22"/>
        <v>4.5</v>
      </c>
      <c r="CS15" s="23">
        <v>5.7</v>
      </c>
      <c r="CT15" s="194">
        <v>6</v>
      </c>
      <c r="CU15" s="265">
        <v>7</v>
      </c>
      <c r="CV15" s="7">
        <f t="shared" si="23"/>
        <v>6.6</v>
      </c>
      <c r="CW15" s="23">
        <v>6</v>
      </c>
      <c r="CX15" s="194">
        <v>6</v>
      </c>
      <c r="CY15" s="265">
        <v>5</v>
      </c>
      <c r="CZ15" s="7">
        <f t="shared" si="24"/>
        <v>5.3</v>
      </c>
      <c r="DA15" s="23">
        <v>4.7</v>
      </c>
      <c r="DB15" s="194">
        <v>6</v>
      </c>
      <c r="DC15" s="264">
        <v>6.5</v>
      </c>
      <c r="DD15" s="7">
        <f t="shared" si="25"/>
        <v>6.1</v>
      </c>
      <c r="DE15" s="23">
        <v>4.5</v>
      </c>
      <c r="DF15" s="194">
        <v>6</v>
      </c>
      <c r="DG15" s="25">
        <v>6</v>
      </c>
      <c r="DH15" s="7">
        <f t="shared" si="26"/>
        <v>5.7</v>
      </c>
      <c r="DI15" s="23">
        <v>7</v>
      </c>
      <c r="DJ15" s="194">
        <v>8</v>
      </c>
      <c r="DK15" s="25">
        <f t="shared" si="47"/>
        <v>7.2</v>
      </c>
      <c r="DL15" s="7">
        <f t="shared" si="27"/>
        <v>7.2</v>
      </c>
      <c r="DM15" s="221">
        <v>7</v>
      </c>
      <c r="DN15" s="277">
        <v>8</v>
      </c>
      <c r="DO15" s="223">
        <v>6</v>
      </c>
      <c r="DP15" s="7">
        <f t="shared" si="28"/>
        <v>6.4</v>
      </c>
      <c r="DQ15" s="234"/>
      <c r="DR15" s="282"/>
      <c r="DS15" s="236"/>
      <c r="DT15" s="7">
        <f t="shared" si="29"/>
        <v>0</v>
      </c>
      <c r="DU15" s="23">
        <v>6.8</v>
      </c>
      <c r="DV15" s="277">
        <v>6</v>
      </c>
      <c r="DW15" s="25">
        <v>5</v>
      </c>
      <c r="DX15" s="7">
        <f t="shared" si="30"/>
        <v>5.5</v>
      </c>
      <c r="DY15" s="23">
        <v>6.5</v>
      </c>
      <c r="DZ15" s="277">
        <v>7</v>
      </c>
      <c r="EA15" s="25">
        <v>6</v>
      </c>
      <c r="EB15" s="7">
        <f t="shared" si="31"/>
        <v>6.2</v>
      </c>
      <c r="EC15" s="23">
        <v>6</v>
      </c>
      <c r="ED15" s="277">
        <v>7</v>
      </c>
      <c r="EE15" s="265">
        <v>6.5</v>
      </c>
      <c r="EF15" s="7">
        <f t="shared" si="32"/>
        <v>6.5</v>
      </c>
      <c r="EG15" s="520">
        <v>7.3</v>
      </c>
      <c r="EH15" s="521">
        <v>8</v>
      </c>
      <c r="EI15" s="522">
        <v>4</v>
      </c>
      <c r="EJ15" s="7">
        <f t="shared" si="33"/>
        <v>5.0999999999999996</v>
      </c>
      <c r="EK15" s="23">
        <v>7.5</v>
      </c>
      <c r="EL15" s="277">
        <v>8</v>
      </c>
      <c r="EM15" s="25">
        <v>7</v>
      </c>
      <c r="EN15" s="7">
        <f t="shared" si="34"/>
        <v>7.2</v>
      </c>
      <c r="EO15" s="23">
        <v>7.7</v>
      </c>
      <c r="EP15" s="277">
        <v>7</v>
      </c>
      <c r="EQ15" s="25">
        <v>7.5</v>
      </c>
      <c r="ER15" s="138">
        <f t="shared" si="48"/>
        <v>7.5</v>
      </c>
      <c r="ES15" s="138">
        <v>6</v>
      </c>
      <c r="ET15" s="7"/>
      <c r="EU15" s="8">
        <f t="shared" si="36"/>
        <v>5.52</v>
      </c>
      <c r="EV15" s="241" t="str">
        <f t="shared" si="49"/>
        <v>C</v>
      </c>
      <c r="EW15" s="242">
        <f t="shared" si="50"/>
        <v>2</v>
      </c>
      <c r="EX15" s="241" t="str">
        <f t="shared" si="51"/>
        <v>D</v>
      </c>
      <c r="EY15" s="242">
        <f t="shared" si="52"/>
        <v>1</v>
      </c>
      <c r="EZ15" s="241" t="str">
        <f t="shared" si="53"/>
        <v>B</v>
      </c>
      <c r="FA15" s="242">
        <f t="shared" si="54"/>
        <v>3</v>
      </c>
      <c r="FB15" s="241" t="str">
        <f t="shared" si="55"/>
        <v>D</v>
      </c>
      <c r="FC15" s="242">
        <f t="shared" si="56"/>
        <v>1</v>
      </c>
      <c r="FD15" s="251" t="str">
        <f t="shared" si="57"/>
        <v>B</v>
      </c>
      <c r="FE15" s="252">
        <f t="shared" si="58"/>
        <v>3</v>
      </c>
      <c r="FF15" s="251" t="str">
        <f t="shared" si="59"/>
        <v>C</v>
      </c>
      <c r="FG15" s="252">
        <f t="shared" si="60"/>
        <v>2</v>
      </c>
      <c r="FH15" s="251" t="str">
        <f t="shared" si="61"/>
        <v>D</v>
      </c>
      <c r="FI15" s="252">
        <f t="shared" si="62"/>
        <v>1</v>
      </c>
      <c r="FJ15" s="251" t="str">
        <f t="shared" si="63"/>
        <v>C</v>
      </c>
      <c r="FK15" s="252">
        <f t="shared" si="64"/>
        <v>2</v>
      </c>
      <c r="FL15" s="251" t="str">
        <f t="shared" si="65"/>
        <v>X</v>
      </c>
      <c r="FM15" s="252">
        <f t="shared" si="66"/>
        <v>0</v>
      </c>
      <c r="FN15" s="251" t="str">
        <f t="shared" si="67"/>
        <v>C</v>
      </c>
      <c r="FO15" s="252">
        <f t="shared" si="68"/>
        <v>2</v>
      </c>
      <c r="FP15" s="251" t="str">
        <f t="shared" si="69"/>
        <v>C</v>
      </c>
      <c r="FQ15" s="252">
        <f t="shared" si="70"/>
        <v>2</v>
      </c>
      <c r="FR15" s="251" t="str">
        <f t="shared" si="71"/>
        <v>B</v>
      </c>
      <c r="FS15" s="252">
        <f t="shared" si="72"/>
        <v>3</v>
      </c>
      <c r="FT15" s="241" t="str">
        <f t="shared" si="73"/>
        <v>C</v>
      </c>
      <c r="FU15" s="242">
        <f t="shared" si="74"/>
        <v>2</v>
      </c>
      <c r="FV15" s="241" t="str">
        <f t="shared" si="75"/>
        <v>B</v>
      </c>
      <c r="FW15" s="242">
        <f t="shared" si="76"/>
        <v>3</v>
      </c>
      <c r="FX15" s="241" t="str">
        <f t="shared" si="77"/>
        <v>D</v>
      </c>
      <c r="FY15" s="242">
        <f t="shared" si="78"/>
        <v>1</v>
      </c>
      <c r="FZ15" s="241" t="str">
        <f t="shared" si="79"/>
        <v>D</v>
      </c>
      <c r="GA15" s="242">
        <f t="shared" si="80"/>
        <v>1</v>
      </c>
      <c r="GB15" s="241" t="str">
        <f t="shared" si="81"/>
        <v>C</v>
      </c>
      <c r="GC15" s="242">
        <f t="shared" si="82"/>
        <v>2</v>
      </c>
      <c r="GD15" s="241" t="str">
        <f t="shared" si="83"/>
        <v>C</v>
      </c>
      <c r="GE15" s="242">
        <f t="shared" si="84"/>
        <v>2</v>
      </c>
      <c r="GF15" s="241" t="str">
        <f t="shared" si="85"/>
        <v>D</v>
      </c>
      <c r="GG15" s="242">
        <f t="shared" si="86"/>
        <v>1</v>
      </c>
      <c r="GH15" s="251" t="str">
        <f t="shared" si="87"/>
        <v>C</v>
      </c>
      <c r="GI15" s="252">
        <f t="shared" si="88"/>
        <v>2</v>
      </c>
      <c r="GJ15" s="251" t="str">
        <f t="shared" si="89"/>
        <v>B</v>
      </c>
      <c r="GK15" s="252">
        <f t="shared" si="90"/>
        <v>3</v>
      </c>
      <c r="GL15" s="251" t="str">
        <f t="shared" si="91"/>
        <v>C</v>
      </c>
      <c r="GM15" s="252">
        <f t="shared" si="92"/>
        <v>2</v>
      </c>
      <c r="GN15" s="251" t="str">
        <f t="shared" si="93"/>
        <v>D</v>
      </c>
      <c r="GO15" s="252">
        <f t="shared" si="94"/>
        <v>1</v>
      </c>
      <c r="GP15" s="251" t="str">
        <f t="shared" si="95"/>
        <v>C</v>
      </c>
      <c r="GQ15" s="252">
        <f t="shared" si="96"/>
        <v>2</v>
      </c>
      <c r="GR15" s="251" t="str">
        <f t="shared" si="97"/>
        <v>D</v>
      </c>
      <c r="GS15" s="252">
        <f t="shared" si="98"/>
        <v>1</v>
      </c>
      <c r="GT15" s="251" t="str">
        <f t="shared" si="99"/>
        <v>C</v>
      </c>
      <c r="GU15" s="252">
        <f t="shared" si="100"/>
        <v>2</v>
      </c>
      <c r="GV15" s="251" t="str">
        <f t="shared" si="101"/>
        <v>C</v>
      </c>
      <c r="GW15" s="252">
        <f t="shared" si="102"/>
        <v>2</v>
      </c>
      <c r="GX15" s="251" t="str">
        <f t="shared" si="103"/>
        <v>B</v>
      </c>
      <c r="GY15" s="252">
        <f t="shared" si="104"/>
        <v>3</v>
      </c>
      <c r="GZ15" s="241" t="str">
        <f t="shared" si="105"/>
        <v>C</v>
      </c>
      <c r="HA15" s="242">
        <f t="shared" si="106"/>
        <v>2</v>
      </c>
      <c r="HB15" s="241" t="str">
        <f t="shared" si="107"/>
        <v>X</v>
      </c>
      <c r="HC15" s="242">
        <f t="shared" si="108"/>
        <v>0</v>
      </c>
      <c r="HD15" s="241" t="str">
        <f t="shared" si="109"/>
        <v>C</v>
      </c>
      <c r="HE15" s="242">
        <f t="shared" si="110"/>
        <v>2</v>
      </c>
      <c r="HF15" s="241" t="str">
        <f t="shared" si="111"/>
        <v>C</v>
      </c>
      <c r="HG15" s="242">
        <f t="shared" si="112"/>
        <v>2</v>
      </c>
      <c r="HH15" s="241" t="str">
        <f t="shared" si="113"/>
        <v>C</v>
      </c>
      <c r="HI15" s="242">
        <f t="shared" si="114"/>
        <v>2</v>
      </c>
      <c r="HJ15" s="241" t="str">
        <f t="shared" si="115"/>
        <v>D</v>
      </c>
      <c r="HK15" s="242">
        <f t="shared" si="116"/>
        <v>1</v>
      </c>
      <c r="HL15" s="241" t="str">
        <f t="shared" si="117"/>
        <v>B</v>
      </c>
      <c r="HM15" s="242">
        <f t="shared" si="118"/>
        <v>3</v>
      </c>
      <c r="HN15" s="241" t="str">
        <f t="shared" si="119"/>
        <v>B</v>
      </c>
      <c r="HO15" s="242">
        <f t="shared" si="120"/>
        <v>3</v>
      </c>
      <c r="HP15" s="241" t="str">
        <f t="shared" si="121"/>
        <v>C</v>
      </c>
      <c r="HQ15" s="242">
        <f t="shared" si="122"/>
        <v>2</v>
      </c>
      <c r="HR15" s="241" t="str">
        <f t="shared" si="123"/>
        <v>X</v>
      </c>
      <c r="HS15" s="242">
        <f t="shared" si="124"/>
        <v>0</v>
      </c>
      <c r="HT15" s="144">
        <f t="shared" si="38"/>
        <v>1.75</v>
      </c>
      <c r="HU15" s="144">
        <f t="shared" si="39"/>
        <v>1.8</v>
      </c>
      <c r="HV15" s="144">
        <f t="shared" si="40"/>
        <v>1.67</v>
      </c>
      <c r="HW15" s="144">
        <f t="shared" si="41"/>
        <v>2.04</v>
      </c>
      <c r="HX15" s="144">
        <f t="shared" si="125"/>
        <v>1.53</v>
      </c>
      <c r="HY15" s="140">
        <f t="shared" si="126"/>
        <v>2.4</v>
      </c>
      <c r="HZ15" s="4">
        <f t="shared" si="42"/>
        <v>86</v>
      </c>
      <c r="IA15" s="144">
        <f t="shared" si="43"/>
        <v>1.91</v>
      </c>
      <c r="IB15" s="84" t="str">
        <f t="shared" si="44"/>
        <v>Trung b×nh yÕu</v>
      </c>
      <c r="ID15" s="11"/>
      <c r="IE15" s="5"/>
      <c r="IJ15" s="3">
        <v>6</v>
      </c>
      <c r="IK15" s="3">
        <v>5.5</v>
      </c>
      <c r="IM15" s="3">
        <v>4</v>
      </c>
      <c r="IN15" s="3">
        <v>3</v>
      </c>
      <c r="IP15" s="3">
        <v>7.5</v>
      </c>
      <c r="IQ15" s="3">
        <v>6</v>
      </c>
      <c r="IR15" s="3">
        <v>7</v>
      </c>
    </row>
    <row r="16" spans="1:252" ht="19.5" customHeight="1" x14ac:dyDescent="0.25">
      <c r="A16" s="12">
        <v>10</v>
      </c>
      <c r="B16" s="142" t="s">
        <v>95</v>
      </c>
      <c r="C16" s="143" t="s">
        <v>96</v>
      </c>
      <c r="D16" s="40">
        <v>36140</v>
      </c>
      <c r="E16" s="106">
        <v>7</v>
      </c>
      <c r="F16" s="274">
        <v>7</v>
      </c>
      <c r="G16" s="101">
        <v>7</v>
      </c>
      <c r="H16" s="7">
        <f t="shared" si="0"/>
        <v>7</v>
      </c>
      <c r="I16" s="523">
        <v>8.5</v>
      </c>
      <c r="J16" s="524">
        <v>9</v>
      </c>
      <c r="K16" s="445">
        <v>9</v>
      </c>
      <c r="L16" s="7">
        <f t="shared" si="1"/>
        <v>8.9</v>
      </c>
      <c r="M16" s="23">
        <v>5</v>
      </c>
      <c r="N16" s="194">
        <v>6</v>
      </c>
      <c r="O16" s="25">
        <v>6</v>
      </c>
      <c r="P16" s="7">
        <f t="shared" si="2"/>
        <v>5.8</v>
      </c>
      <c r="Q16" s="23">
        <v>6.5</v>
      </c>
      <c r="R16" s="194">
        <v>8</v>
      </c>
      <c r="S16" s="25">
        <v>5</v>
      </c>
      <c r="T16" s="7">
        <f t="shared" si="3"/>
        <v>5.6</v>
      </c>
      <c r="U16" s="23">
        <v>6</v>
      </c>
      <c r="V16" s="194">
        <v>8</v>
      </c>
      <c r="W16" s="25">
        <v>6</v>
      </c>
      <c r="X16" s="7">
        <f t="shared" si="4"/>
        <v>6.2</v>
      </c>
      <c r="Y16" s="104">
        <v>5.7</v>
      </c>
      <c r="Z16" s="273">
        <v>6</v>
      </c>
      <c r="AA16" s="74">
        <v>6</v>
      </c>
      <c r="AB16" s="7">
        <f t="shared" si="5"/>
        <v>5.9</v>
      </c>
      <c r="AC16" s="23">
        <v>3.3</v>
      </c>
      <c r="AD16" s="194">
        <v>4</v>
      </c>
      <c r="AE16" s="25">
        <v>6</v>
      </c>
      <c r="AF16" s="7">
        <f t="shared" si="6"/>
        <v>5.3</v>
      </c>
      <c r="AG16" s="23">
        <v>6</v>
      </c>
      <c r="AH16" s="194">
        <v>8</v>
      </c>
      <c r="AI16" s="25">
        <f t="shared" si="45"/>
        <v>4</v>
      </c>
      <c r="AJ16" s="7">
        <f t="shared" si="7"/>
        <v>4.8</v>
      </c>
      <c r="AK16" s="23">
        <v>5.2</v>
      </c>
      <c r="AL16" s="194">
        <v>6</v>
      </c>
      <c r="AM16" s="74">
        <v>5.5</v>
      </c>
      <c r="AN16" s="7">
        <f t="shared" si="8"/>
        <v>5.5</v>
      </c>
      <c r="AO16" s="106">
        <v>7.5</v>
      </c>
      <c r="AP16" s="107">
        <v>8.5</v>
      </c>
      <c r="AQ16" s="101">
        <v>8.5</v>
      </c>
      <c r="AR16" s="7">
        <f t="shared" si="9"/>
        <v>8.3000000000000007</v>
      </c>
      <c r="AS16" s="106">
        <v>6.8</v>
      </c>
      <c r="AT16" s="274">
        <v>8</v>
      </c>
      <c r="AU16" s="101">
        <v>6.5</v>
      </c>
      <c r="AV16" s="7">
        <f t="shared" si="10"/>
        <v>6.7</v>
      </c>
      <c r="AW16" s="23">
        <v>6.7</v>
      </c>
      <c r="AX16" s="194">
        <v>6</v>
      </c>
      <c r="AY16" s="25">
        <v>5</v>
      </c>
      <c r="AZ16" s="7">
        <f t="shared" si="11"/>
        <v>5.4</v>
      </c>
      <c r="BA16" s="23">
        <v>7</v>
      </c>
      <c r="BB16" s="194">
        <v>8</v>
      </c>
      <c r="BC16" s="25">
        <v>7</v>
      </c>
      <c r="BD16" s="7">
        <f t="shared" si="12"/>
        <v>7.1</v>
      </c>
      <c r="BE16" s="23">
        <v>5</v>
      </c>
      <c r="BF16" s="194">
        <v>6</v>
      </c>
      <c r="BG16" s="101">
        <v>7.5</v>
      </c>
      <c r="BH16" s="7">
        <f t="shared" si="13"/>
        <v>6.9</v>
      </c>
      <c r="BI16" s="23">
        <v>6</v>
      </c>
      <c r="BJ16" s="194">
        <v>7</v>
      </c>
      <c r="BK16" s="74">
        <v>6</v>
      </c>
      <c r="BL16" s="7">
        <f t="shared" si="14"/>
        <v>6.1</v>
      </c>
      <c r="BM16" s="23">
        <v>7</v>
      </c>
      <c r="BN16" s="194">
        <v>7</v>
      </c>
      <c r="BO16" s="25">
        <f t="shared" si="46"/>
        <v>5</v>
      </c>
      <c r="BP16" s="7">
        <f t="shared" si="15"/>
        <v>5.6</v>
      </c>
      <c r="BQ16" s="23">
        <v>7.5</v>
      </c>
      <c r="BR16" s="194">
        <v>7</v>
      </c>
      <c r="BS16" s="101">
        <v>5.5</v>
      </c>
      <c r="BT16" s="7">
        <f t="shared" si="16"/>
        <v>6.1</v>
      </c>
      <c r="BU16" s="106">
        <v>5.3</v>
      </c>
      <c r="BV16" s="274">
        <v>6</v>
      </c>
      <c r="BW16" s="101">
        <v>7.5</v>
      </c>
      <c r="BX16" s="7">
        <f t="shared" si="17"/>
        <v>6.9</v>
      </c>
      <c r="BY16" s="104">
        <v>6.5</v>
      </c>
      <c r="BZ16" s="273">
        <v>10</v>
      </c>
      <c r="CA16" s="74">
        <v>6</v>
      </c>
      <c r="CB16" s="7">
        <f t="shared" si="18"/>
        <v>6.5</v>
      </c>
      <c r="CC16" s="23">
        <v>7</v>
      </c>
      <c r="CD16" s="194">
        <v>6</v>
      </c>
      <c r="CE16" s="25">
        <v>7</v>
      </c>
      <c r="CF16" s="7">
        <f t="shared" si="19"/>
        <v>6.9</v>
      </c>
      <c r="CG16" s="23">
        <v>5</v>
      </c>
      <c r="CH16" s="194">
        <v>6</v>
      </c>
      <c r="CI16" s="25">
        <v>7.5</v>
      </c>
      <c r="CJ16" s="7">
        <f t="shared" si="20"/>
        <v>6.9</v>
      </c>
      <c r="CK16" s="23">
        <v>5.3</v>
      </c>
      <c r="CL16" s="194">
        <v>7</v>
      </c>
      <c r="CM16" s="264">
        <v>4</v>
      </c>
      <c r="CN16" s="7">
        <f t="shared" si="21"/>
        <v>4.5999999999999996</v>
      </c>
      <c r="CO16" s="23">
        <v>5</v>
      </c>
      <c r="CP16" s="194">
        <v>6</v>
      </c>
      <c r="CQ16" s="264">
        <v>7</v>
      </c>
      <c r="CR16" s="7">
        <f t="shared" si="22"/>
        <v>6.5</v>
      </c>
      <c r="CS16" s="23">
        <v>5</v>
      </c>
      <c r="CT16" s="194">
        <v>6</v>
      </c>
      <c r="CU16" s="264">
        <v>7</v>
      </c>
      <c r="CV16" s="7">
        <f t="shared" si="23"/>
        <v>6.5</v>
      </c>
      <c r="CW16" s="23">
        <v>5.7</v>
      </c>
      <c r="CX16" s="194">
        <v>9</v>
      </c>
      <c r="CY16" s="25">
        <v>5</v>
      </c>
      <c r="CZ16" s="7">
        <f t="shared" si="24"/>
        <v>5.5</v>
      </c>
      <c r="DA16" s="520">
        <v>7</v>
      </c>
      <c r="DB16" s="521">
        <v>7</v>
      </c>
      <c r="DC16" s="522">
        <v>6</v>
      </c>
      <c r="DD16" s="7">
        <f t="shared" si="25"/>
        <v>6.3</v>
      </c>
      <c r="DE16" s="523">
        <v>7</v>
      </c>
      <c r="DF16" s="524">
        <v>9</v>
      </c>
      <c r="DG16" s="530">
        <v>7.5</v>
      </c>
      <c r="DH16" s="7">
        <f t="shared" si="26"/>
        <v>7.6</v>
      </c>
      <c r="DI16" s="23">
        <v>6.5</v>
      </c>
      <c r="DJ16" s="194">
        <v>8</v>
      </c>
      <c r="DK16" s="25">
        <f t="shared" si="47"/>
        <v>5.4</v>
      </c>
      <c r="DL16" s="7">
        <f t="shared" si="27"/>
        <v>5.9</v>
      </c>
      <c r="DM16" s="221">
        <v>7</v>
      </c>
      <c r="DN16" s="277">
        <v>8</v>
      </c>
      <c r="DO16" s="223">
        <v>6</v>
      </c>
      <c r="DP16" s="7">
        <f t="shared" si="28"/>
        <v>6.4</v>
      </c>
      <c r="DQ16" s="23">
        <v>7.3</v>
      </c>
      <c r="DR16" s="277">
        <v>9</v>
      </c>
      <c r="DS16" s="25">
        <v>5.5</v>
      </c>
      <c r="DT16" s="7">
        <f t="shared" si="29"/>
        <v>6.2</v>
      </c>
      <c r="DU16" s="23">
        <v>6.2</v>
      </c>
      <c r="DV16" s="277">
        <v>6</v>
      </c>
      <c r="DW16" s="25">
        <v>5.5</v>
      </c>
      <c r="DX16" s="7">
        <f t="shared" si="30"/>
        <v>5.7</v>
      </c>
      <c r="DY16" s="23">
        <v>6.5</v>
      </c>
      <c r="DZ16" s="277">
        <v>8</v>
      </c>
      <c r="EA16" s="25">
        <v>5.5</v>
      </c>
      <c r="EB16" s="7">
        <f t="shared" si="31"/>
        <v>6</v>
      </c>
      <c r="EC16" s="23">
        <v>5.7</v>
      </c>
      <c r="ED16" s="277">
        <v>7</v>
      </c>
      <c r="EE16" s="264">
        <v>5</v>
      </c>
      <c r="EF16" s="7">
        <f t="shared" si="32"/>
        <v>5.3</v>
      </c>
      <c r="EG16" s="523">
        <v>7.3</v>
      </c>
      <c r="EH16" s="524">
        <v>8</v>
      </c>
      <c r="EI16" s="445">
        <v>3</v>
      </c>
      <c r="EJ16" s="7">
        <f t="shared" si="33"/>
        <v>4.4000000000000004</v>
      </c>
      <c r="EK16" s="23">
        <v>6.5</v>
      </c>
      <c r="EL16" s="277">
        <v>8</v>
      </c>
      <c r="EM16" s="25">
        <v>5</v>
      </c>
      <c r="EN16" s="7">
        <f t="shared" si="34"/>
        <v>5.6</v>
      </c>
      <c r="EO16" s="23">
        <v>7</v>
      </c>
      <c r="EP16" s="277">
        <v>8</v>
      </c>
      <c r="EQ16" s="25">
        <v>7</v>
      </c>
      <c r="ER16" s="138">
        <f t="shared" si="48"/>
        <v>7.1</v>
      </c>
      <c r="ES16" s="138">
        <v>6.5</v>
      </c>
      <c r="ET16" s="7"/>
      <c r="EU16" s="8">
        <f t="shared" si="36"/>
        <v>5.91</v>
      </c>
      <c r="EV16" s="241" t="str">
        <f t="shared" si="49"/>
        <v>B</v>
      </c>
      <c r="EW16" s="242">
        <f t="shared" si="50"/>
        <v>3</v>
      </c>
      <c r="EX16" s="241" t="str">
        <f t="shared" si="51"/>
        <v>A</v>
      </c>
      <c r="EY16" s="242">
        <f t="shared" si="52"/>
        <v>4</v>
      </c>
      <c r="EZ16" s="241" t="str">
        <f t="shared" si="53"/>
        <v>C</v>
      </c>
      <c r="FA16" s="242">
        <f t="shared" si="54"/>
        <v>2</v>
      </c>
      <c r="FB16" s="241" t="str">
        <f t="shared" si="55"/>
        <v>C</v>
      </c>
      <c r="FC16" s="242">
        <f t="shared" si="56"/>
        <v>2</v>
      </c>
      <c r="FD16" s="251" t="str">
        <f t="shared" si="57"/>
        <v>C</v>
      </c>
      <c r="FE16" s="252">
        <f t="shared" si="58"/>
        <v>2</v>
      </c>
      <c r="FF16" s="251" t="str">
        <f t="shared" si="59"/>
        <v>C</v>
      </c>
      <c r="FG16" s="252">
        <f t="shared" si="60"/>
        <v>2</v>
      </c>
      <c r="FH16" s="251" t="str">
        <f t="shared" si="61"/>
        <v>D</v>
      </c>
      <c r="FI16" s="252">
        <f t="shared" si="62"/>
        <v>1</v>
      </c>
      <c r="FJ16" s="251" t="str">
        <f t="shared" si="63"/>
        <v>D</v>
      </c>
      <c r="FK16" s="252">
        <f t="shared" si="64"/>
        <v>1</v>
      </c>
      <c r="FL16" s="251" t="str">
        <f t="shared" si="65"/>
        <v>C</v>
      </c>
      <c r="FM16" s="252">
        <f t="shared" si="66"/>
        <v>2</v>
      </c>
      <c r="FN16" s="251" t="str">
        <f t="shared" si="67"/>
        <v>B</v>
      </c>
      <c r="FO16" s="252">
        <f t="shared" si="68"/>
        <v>3</v>
      </c>
      <c r="FP16" s="251" t="str">
        <f t="shared" si="69"/>
        <v>C</v>
      </c>
      <c r="FQ16" s="252">
        <f t="shared" si="70"/>
        <v>2</v>
      </c>
      <c r="FR16" s="251" t="str">
        <f t="shared" si="71"/>
        <v>D</v>
      </c>
      <c r="FS16" s="252">
        <f t="shared" si="72"/>
        <v>1</v>
      </c>
      <c r="FT16" s="241" t="str">
        <f t="shared" si="73"/>
        <v>B</v>
      </c>
      <c r="FU16" s="242">
        <f t="shared" si="74"/>
        <v>3</v>
      </c>
      <c r="FV16" s="241" t="str">
        <f t="shared" si="75"/>
        <v>C</v>
      </c>
      <c r="FW16" s="242">
        <f t="shared" si="76"/>
        <v>2</v>
      </c>
      <c r="FX16" s="241" t="str">
        <f t="shared" si="77"/>
        <v>C</v>
      </c>
      <c r="FY16" s="242">
        <f t="shared" si="78"/>
        <v>2</v>
      </c>
      <c r="FZ16" s="241" t="str">
        <f t="shared" si="79"/>
        <v>C</v>
      </c>
      <c r="GA16" s="242">
        <f t="shared" si="80"/>
        <v>2</v>
      </c>
      <c r="GB16" s="241" t="str">
        <f t="shared" si="81"/>
        <v>C</v>
      </c>
      <c r="GC16" s="242">
        <f t="shared" si="82"/>
        <v>2</v>
      </c>
      <c r="GD16" s="241" t="str">
        <f t="shared" si="83"/>
        <v>C</v>
      </c>
      <c r="GE16" s="242">
        <f t="shared" si="84"/>
        <v>2</v>
      </c>
      <c r="GF16" s="241" t="str">
        <f t="shared" si="85"/>
        <v>C</v>
      </c>
      <c r="GG16" s="242">
        <f t="shared" si="86"/>
        <v>2</v>
      </c>
      <c r="GH16" s="251" t="str">
        <f t="shared" si="87"/>
        <v>C</v>
      </c>
      <c r="GI16" s="252">
        <f t="shared" si="88"/>
        <v>2</v>
      </c>
      <c r="GJ16" s="251" t="str">
        <f t="shared" si="89"/>
        <v>C</v>
      </c>
      <c r="GK16" s="252">
        <f t="shared" si="90"/>
        <v>2</v>
      </c>
      <c r="GL16" s="251" t="str">
        <f t="shared" si="91"/>
        <v>D</v>
      </c>
      <c r="GM16" s="252">
        <f t="shared" si="92"/>
        <v>1</v>
      </c>
      <c r="GN16" s="251" t="str">
        <f t="shared" si="93"/>
        <v>C</v>
      </c>
      <c r="GO16" s="252">
        <f t="shared" si="94"/>
        <v>2</v>
      </c>
      <c r="GP16" s="251" t="str">
        <f t="shared" si="95"/>
        <v>C</v>
      </c>
      <c r="GQ16" s="252">
        <f t="shared" si="96"/>
        <v>2</v>
      </c>
      <c r="GR16" s="251" t="str">
        <f t="shared" si="97"/>
        <v>C</v>
      </c>
      <c r="GS16" s="252">
        <f t="shared" si="98"/>
        <v>2</v>
      </c>
      <c r="GT16" s="251" t="str">
        <f t="shared" si="99"/>
        <v>C</v>
      </c>
      <c r="GU16" s="252">
        <f t="shared" si="100"/>
        <v>2</v>
      </c>
      <c r="GV16" s="251" t="str">
        <f t="shared" si="101"/>
        <v>B</v>
      </c>
      <c r="GW16" s="252">
        <f t="shared" si="102"/>
        <v>3</v>
      </c>
      <c r="GX16" s="251" t="str">
        <f t="shared" si="103"/>
        <v>C</v>
      </c>
      <c r="GY16" s="252">
        <f t="shared" si="104"/>
        <v>2</v>
      </c>
      <c r="GZ16" s="241" t="str">
        <f t="shared" si="105"/>
        <v>C</v>
      </c>
      <c r="HA16" s="242">
        <f t="shared" si="106"/>
        <v>2</v>
      </c>
      <c r="HB16" s="241" t="str">
        <f t="shared" si="107"/>
        <v>C</v>
      </c>
      <c r="HC16" s="242">
        <f t="shared" si="108"/>
        <v>2</v>
      </c>
      <c r="HD16" s="241" t="str">
        <f t="shared" si="109"/>
        <v>C</v>
      </c>
      <c r="HE16" s="242">
        <f t="shared" si="110"/>
        <v>2</v>
      </c>
      <c r="HF16" s="241" t="str">
        <f t="shared" si="111"/>
        <v>C</v>
      </c>
      <c r="HG16" s="242">
        <f t="shared" si="112"/>
        <v>2</v>
      </c>
      <c r="HH16" s="241" t="str">
        <f t="shared" si="113"/>
        <v>D</v>
      </c>
      <c r="HI16" s="242">
        <f t="shared" si="114"/>
        <v>1</v>
      </c>
      <c r="HJ16" s="241" t="str">
        <f t="shared" si="115"/>
        <v>D</v>
      </c>
      <c r="HK16" s="242">
        <f t="shared" si="116"/>
        <v>1</v>
      </c>
      <c r="HL16" s="241" t="str">
        <f t="shared" si="117"/>
        <v>C</v>
      </c>
      <c r="HM16" s="242">
        <f t="shared" si="118"/>
        <v>2</v>
      </c>
      <c r="HN16" s="241" t="str">
        <f t="shared" si="119"/>
        <v>B</v>
      </c>
      <c r="HO16" s="242">
        <f t="shared" si="120"/>
        <v>3</v>
      </c>
      <c r="HP16" s="241" t="str">
        <f t="shared" si="121"/>
        <v>C</v>
      </c>
      <c r="HQ16" s="242">
        <f t="shared" si="122"/>
        <v>2</v>
      </c>
      <c r="HR16" s="241" t="str">
        <f t="shared" si="123"/>
        <v>X</v>
      </c>
      <c r="HS16" s="242">
        <f t="shared" si="124"/>
        <v>0</v>
      </c>
      <c r="HT16" s="144">
        <f t="shared" si="38"/>
        <v>2.75</v>
      </c>
      <c r="HU16" s="144">
        <f t="shared" si="39"/>
        <v>1.8</v>
      </c>
      <c r="HV16" s="144">
        <f t="shared" si="40"/>
        <v>2.11</v>
      </c>
      <c r="HW16" s="144">
        <f t="shared" si="41"/>
        <v>2</v>
      </c>
      <c r="HX16" s="144">
        <f t="shared" si="125"/>
        <v>1.6</v>
      </c>
      <c r="HY16" s="140">
        <f t="shared" si="126"/>
        <v>2.4</v>
      </c>
      <c r="HZ16" s="4">
        <f t="shared" si="42"/>
        <v>90</v>
      </c>
      <c r="IA16" s="144">
        <f t="shared" si="43"/>
        <v>2</v>
      </c>
      <c r="IB16" s="84" t="str">
        <f t="shared" si="44"/>
        <v>Trung b×nh</v>
      </c>
      <c r="ID16" s="11"/>
      <c r="IE16" s="5"/>
      <c r="IJ16" s="3">
        <v>4</v>
      </c>
      <c r="IK16" s="3">
        <v>4</v>
      </c>
      <c r="IM16" s="3">
        <v>4</v>
      </c>
      <c r="IN16" s="3">
        <v>6</v>
      </c>
      <c r="IP16" s="3">
        <v>4</v>
      </c>
      <c r="IQ16" s="3">
        <v>6</v>
      </c>
      <c r="IR16" s="3">
        <v>7</v>
      </c>
    </row>
    <row r="17" spans="1:252" ht="19.5" customHeight="1" x14ac:dyDescent="0.25">
      <c r="A17" s="12">
        <v>11</v>
      </c>
      <c r="B17" s="142" t="s">
        <v>97</v>
      </c>
      <c r="C17" s="143" t="s">
        <v>47</v>
      </c>
      <c r="D17" s="40">
        <v>35858</v>
      </c>
      <c r="E17" s="23">
        <v>7</v>
      </c>
      <c r="F17" s="194">
        <v>7</v>
      </c>
      <c r="G17" s="25">
        <v>6</v>
      </c>
      <c r="H17" s="7">
        <f t="shared" si="0"/>
        <v>6.3</v>
      </c>
      <c r="I17" s="23">
        <v>7.5</v>
      </c>
      <c r="J17" s="194">
        <v>9</v>
      </c>
      <c r="K17" s="25">
        <v>6.5</v>
      </c>
      <c r="L17" s="7">
        <f t="shared" si="1"/>
        <v>7</v>
      </c>
      <c r="M17" s="23">
        <v>6.5</v>
      </c>
      <c r="N17" s="194">
        <v>8</v>
      </c>
      <c r="O17" s="25">
        <v>7</v>
      </c>
      <c r="P17" s="7">
        <f t="shared" si="2"/>
        <v>7</v>
      </c>
      <c r="Q17" s="23">
        <v>6.5</v>
      </c>
      <c r="R17" s="194">
        <v>9</v>
      </c>
      <c r="S17" s="25">
        <v>7</v>
      </c>
      <c r="T17" s="7">
        <f t="shared" si="3"/>
        <v>7.1</v>
      </c>
      <c r="U17" s="23">
        <v>8.3000000000000007</v>
      </c>
      <c r="V17" s="194">
        <v>10</v>
      </c>
      <c r="W17" s="25">
        <v>7</v>
      </c>
      <c r="X17" s="7">
        <f t="shared" si="4"/>
        <v>7.6</v>
      </c>
      <c r="Y17" s="23">
        <v>7.3</v>
      </c>
      <c r="Z17" s="194">
        <v>10</v>
      </c>
      <c r="AA17" s="25">
        <v>7</v>
      </c>
      <c r="AB17" s="7">
        <f t="shared" si="5"/>
        <v>7.4</v>
      </c>
      <c r="AC17" s="23">
        <v>8.4</v>
      </c>
      <c r="AD17" s="194">
        <v>9</v>
      </c>
      <c r="AE17" s="25">
        <v>7</v>
      </c>
      <c r="AF17" s="7">
        <f t="shared" si="6"/>
        <v>7.5</v>
      </c>
      <c r="AG17" s="23">
        <v>7.5</v>
      </c>
      <c r="AH17" s="194">
        <v>9</v>
      </c>
      <c r="AI17" s="25">
        <f t="shared" si="45"/>
        <v>6</v>
      </c>
      <c r="AJ17" s="7">
        <f t="shared" si="7"/>
        <v>6.6</v>
      </c>
      <c r="AK17" s="23">
        <v>7</v>
      </c>
      <c r="AL17" s="194">
        <v>8</v>
      </c>
      <c r="AM17" s="25">
        <v>4</v>
      </c>
      <c r="AN17" s="7">
        <f t="shared" si="8"/>
        <v>5</v>
      </c>
      <c r="AO17" s="23">
        <v>7</v>
      </c>
      <c r="AP17" s="24">
        <v>8</v>
      </c>
      <c r="AQ17" s="25">
        <v>6</v>
      </c>
      <c r="AR17" s="7">
        <f t="shared" si="9"/>
        <v>6.4</v>
      </c>
      <c r="AS17" s="23">
        <v>6.6</v>
      </c>
      <c r="AT17" s="194">
        <v>8</v>
      </c>
      <c r="AU17" s="25">
        <v>5.5</v>
      </c>
      <c r="AV17" s="7">
        <f t="shared" si="10"/>
        <v>6</v>
      </c>
      <c r="AW17" s="23">
        <v>6.7</v>
      </c>
      <c r="AX17" s="194">
        <v>7</v>
      </c>
      <c r="AY17" s="25">
        <v>7</v>
      </c>
      <c r="AZ17" s="7">
        <f t="shared" si="11"/>
        <v>6.9</v>
      </c>
      <c r="BA17" s="23">
        <v>7</v>
      </c>
      <c r="BB17" s="194">
        <v>8</v>
      </c>
      <c r="BC17" s="25">
        <v>5</v>
      </c>
      <c r="BD17" s="7">
        <f t="shared" si="12"/>
        <v>5.7</v>
      </c>
      <c r="BE17" s="23">
        <v>7.5</v>
      </c>
      <c r="BF17" s="194">
        <v>10</v>
      </c>
      <c r="BG17" s="25">
        <v>8.5</v>
      </c>
      <c r="BH17" s="7">
        <f t="shared" si="13"/>
        <v>8.5</v>
      </c>
      <c r="BI17" s="23">
        <v>7</v>
      </c>
      <c r="BJ17" s="194">
        <v>9</v>
      </c>
      <c r="BK17" s="25">
        <v>5</v>
      </c>
      <c r="BL17" s="7">
        <f t="shared" si="14"/>
        <v>5.8</v>
      </c>
      <c r="BM17" s="23">
        <v>6.5</v>
      </c>
      <c r="BN17" s="194">
        <v>8</v>
      </c>
      <c r="BO17" s="25">
        <f t="shared" si="46"/>
        <v>4.8</v>
      </c>
      <c r="BP17" s="7">
        <f t="shared" si="15"/>
        <v>5.5</v>
      </c>
      <c r="BQ17" s="23">
        <v>8</v>
      </c>
      <c r="BR17" s="194">
        <v>8</v>
      </c>
      <c r="BS17" s="25">
        <v>6</v>
      </c>
      <c r="BT17" s="7">
        <f t="shared" si="16"/>
        <v>6.6</v>
      </c>
      <c r="BU17" s="23">
        <v>7.5</v>
      </c>
      <c r="BV17" s="194">
        <v>9</v>
      </c>
      <c r="BW17" s="25">
        <v>7.5</v>
      </c>
      <c r="BX17" s="7">
        <f t="shared" si="17"/>
        <v>7.7</v>
      </c>
      <c r="BY17" s="104">
        <v>7.5</v>
      </c>
      <c r="BZ17" s="273">
        <v>10</v>
      </c>
      <c r="CA17" s="74">
        <v>7</v>
      </c>
      <c r="CB17" s="7">
        <f t="shared" si="18"/>
        <v>7.4</v>
      </c>
      <c r="CC17" s="23">
        <v>7.5</v>
      </c>
      <c r="CD17" s="194">
        <v>9</v>
      </c>
      <c r="CE17" s="25">
        <v>8</v>
      </c>
      <c r="CF17" s="7">
        <f t="shared" si="19"/>
        <v>8</v>
      </c>
      <c r="CG17" s="23">
        <v>7.3</v>
      </c>
      <c r="CH17" s="194">
        <v>8</v>
      </c>
      <c r="CI17" s="25">
        <v>9.5</v>
      </c>
      <c r="CJ17" s="7">
        <f t="shared" si="20"/>
        <v>8.9</v>
      </c>
      <c r="CK17" s="23">
        <v>7.3</v>
      </c>
      <c r="CL17" s="194">
        <v>9</v>
      </c>
      <c r="CM17" s="25">
        <v>6.5</v>
      </c>
      <c r="CN17" s="7">
        <f t="shared" si="21"/>
        <v>6.9</v>
      </c>
      <c r="CO17" s="23">
        <v>6</v>
      </c>
      <c r="CP17" s="194">
        <v>8</v>
      </c>
      <c r="CQ17" s="25">
        <v>6</v>
      </c>
      <c r="CR17" s="7">
        <f t="shared" si="22"/>
        <v>6.2</v>
      </c>
      <c r="CS17" s="23">
        <v>7.8</v>
      </c>
      <c r="CT17" s="194">
        <v>8</v>
      </c>
      <c r="CU17" s="25">
        <v>7.5</v>
      </c>
      <c r="CV17" s="7">
        <f t="shared" si="23"/>
        <v>7.6</v>
      </c>
      <c r="CW17" s="23">
        <v>4.7</v>
      </c>
      <c r="CX17" s="194">
        <v>10</v>
      </c>
      <c r="CY17" s="25">
        <v>5</v>
      </c>
      <c r="CZ17" s="7">
        <f t="shared" si="24"/>
        <v>5.4</v>
      </c>
      <c r="DA17" s="23">
        <v>8.3000000000000007</v>
      </c>
      <c r="DB17" s="194">
        <v>8</v>
      </c>
      <c r="DC17" s="25">
        <v>9</v>
      </c>
      <c r="DD17" s="7">
        <f t="shared" si="25"/>
        <v>8.8000000000000007</v>
      </c>
      <c r="DE17" s="23">
        <v>5.5</v>
      </c>
      <c r="DF17" s="194">
        <v>7</v>
      </c>
      <c r="DG17" s="25">
        <v>8</v>
      </c>
      <c r="DH17" s="7">
        <f t="shared" si="26"/>
        <v>7.4</v>
      </c>
      <c r="DI17" s="23">
        <v>7.5</v>
      </c>
      <c r="DJ17" s="194">
        <v>8</v>
      </c>
      <c r="DK17" s="25">
        <f t="shared" si="47"/>
        <v>6.3</v>
      </c>
      <c r="DL17" s="7">
        <f t="shared" si="27"/>
        <v>6.7</v>
      </c>
      <c r="DM17" s="221">
        <v>7.3</v>
      </c>
      <c r="DN17" s="277">
        <v>8</v>
      </c>
      <c r="DO17" s="223">
        <v>6</v>
      </c>
      <c r="DP17" s="7">
        <f t="shared" si="28"/>
        <v>6.5</v>
      </c>
      <c r="DQ17" s="23">
        <v>7.7</v>
      </c>
      <c r="DR17" s="277">
        <v>8</v>
      </c>
      <c r="DS17" s="265">
        <v>5.5</v>
      </c>
      <c r="DT17" s="7">
        <f t="shared" si="29"/>
        <v>6.2</v>
      </c>
      <c r="DU17" s="23">
        <v>7</v>
      </c>
      <c r="DV17" s="277">
        <v>7</v>
      </c>
      <c r="DW17" s="25">
        <v>5</v>
      </c>
      <c r="DX17" s="7">
        <f t="shared" si="30"/>
        <v>5.6</v>
      </c>
      <c r="DY17" s="23">
        <v>6</v>
      </c>
      <c r="DZ17" s="277">
        <v>7</v>
      </c>
      <c r="EA17" s="25">
        <v>7.5</v>
      </c>
      <c r="EB17" s="7">
        <f t="shared" si="31"/>
        <v>7.2</v>
      </c>
      <c r="EC17" s="23">
        <v>7.3</v>
      </c>
      <c r="ED17" s="277">
        <v>9</v>
      </c>
      <c r="EE17" s="25">
        <v>5.5</v>
      </c>
      <c r="EF17" s="7">
        <f t="shared" si="32"/>
        <v>6.2</v>
      </c>
      <c r="EG17" s="23">
        <v>8.6999999999999993</v>
      </c>
      <c r="EH17" s="194">
        <v>9</v>
      </c>
      <c r="EI17" s="25">
        <v>8</v>
      </c>
      <c r="EJ17" s="7">
        <f t="shared" si="33"/>
        <v>8.1999999999999993</v>
      </c>
      <c r="EK17" s="23">
        <v>7.5</v>
      </c>
      <c r="EL17" s="277">
        <v>8</v>
      </c>
      <c r="EM17" s="25">
        <v>7</v>
      </c>
      <c r="EN17" s="7">
        <f t="shared" si="34"/>
        <v>7.2</v>
      </c>
      <c r="EO17" s="23"/>
      <c r="EP17" s="277"/>
      <c r="EQ17" s="25"/>
      <c r="ER17" s="138">
        <f t="shared" si="48"/>
        <v>0</v>
      </c>
      <c r="ES17" s="138"/>
      <c r="ET17" s="7">
        <v>9</v>
      </c>
      <c r="EU17" s="8">
        <f t="shared" si="36"/>
        <v>6.64</v>
      </c>
      <c r="EV17" s="241" t="str">
        <f t="shared" si="49"/>
        <v>C</v>
      </c>
      <c r="EW17" s="242">
        <f t="shared" si="50"/>
        <v>2</v>
      </c>
      <c r="EX17" s="241" t="str">
        <f t="shared" si="51"/>
        <v>B</v>
      </c>
      <c r="EY17" s="242">
        <f t="shared" si="52"/>
        <v>3</v>
      </c>
      <c r="EZ17" s="241" t="str">
        <f t="shared" si="53"/>
        <v>B</v>
      </c>
      <c r="FA17" s="242">
        <f t="shared" si="54"/>
        <v>3</v>
      </c>
      <c r="FB17" s="241" t="str">
        <f t="shared" si="55"/>
        <v>B</v>
      </c>
      <c r="FC17" s="242">
        <f t="shared" si="56"/>
        <v>3</v>
      </c>
      <c r="FD17" s="251" t="str">
        <f t="shared" si="57"/>
        <v>B</v>
      </c>
      <c r="FE17" s="252">
        <f t="shared" si="58"/>
        <v>3</v>
      </c>
      <c r="FF17" s="251" t="str">
        <f t="shared" si="59"/>
        <v>B</v>
      </c>
      <c r="FG17" s="252">
        <f t="shared" si="60"/>
        <v>3</v>
      </c>
      <c r="FH17" s="251" t="str">
        <f t="shared" si="61"/>
        <v>B</v>
      </c>
      <c r="FI17" s="252">
        <f t="shared" si="62"/>
        <v>3</v>
      </c>
      <c r="FJ17" s="251" t="str">
        <f t="shared" si="63"/>
        <v>C</v>
      </c>
      <c r="FK17" s="252">
        <f t="shared" si="64"/>
        <v>2</v>
      </c>
      <c r="FL17" s="251" t="str">
        <f t="shared" si="65"/>
        <v>D</v>
      </c>
      <c r="FM17" s="252">
        <f t="shared" si="66"/>
        <v>1</v>
      </c>
      <c r="FN17" s="251" t="str">
        <f t="shared" si="67"/>
        <v>C</v>
      </c>
      <c r="FO17" s="252">
        <f t="shared" si="68"/>
        <v>2</v>
      </c>
      <c r="FP17" s="251" t="str">
        <f t="shared" si="69"/>
        <v>C</v>
      </c>
      <c r="FQ17" s="252">
        <f t="shared" si="70"/>
        <v>2</v>
      </c>
      <c r="FR17" s="251" t="str">
        <f t="shared" si="71"/>
        <v>C</v>
      </c>
      <c r="FS17" s="252">
        <f t="shared" si="72"/>
        <v>2</v>
      </c>
      <c r="FT17" s="241" t="str">
        <f t="shared" si="73"/>
        <v>C</v>
      </c>
      <c r="FU17" s="242">
        <f t="shared" si="74"/>
        <v>2</v>
      </c>
      <c r="FV17" s="241" t="str">
        <f t="shared" si="75"/>
        <v>A</v>
      </c>
      <c r="FW17" s="242">
        <f t="shared" si="76"/>
        <v>4</v>
      </c>
      <c r="FX17" s="241" t="str">
        <f t="shared" si="77"/>
        <v>C</v>
      </c>
      <c r="FY17" s="242">
        <f t="shared" si="78"/>
        <v>2</v>
      </c>
      <c r="FZ17" s="241" t="str">
        <f t="shared" si="79"/>
        <v>C</v>
      </c>
      <c r="GA17" s="242">
        <f t="shared" si="80"/>
        <v>2</v>
      </c>
      <c r="GB17" s="241" t="str">
        <f t="shared" si="81"/>
        <v>C</v>
      </c>
      <c r="GC17" s="242">
        <f t="shared" si="82"/>
        <v>2</v>
      </c>
      <c r="GD17" s="241" t="str">
        <f t="shared" si="83"/>
        <v>B</v>
      </c>
      <c r="GE17" s="242">
        <f t="shared" si="84"/>
        <v>3</v>
      </c>
      <c r="GF17" s="241" t="str">
        <f t="shared" si="85"/>
        <v>B</v>
      </c>
      <c r="GG17" s="242">
        <f t="shared" si="86"/>
        <v>3</v>
      </c>
      <c r="GH17" s="251" t="str">
        <f t="shared" si="87"/>
        <v>B</v>
      </c>
      <c r="GI17" s="252">
        <f t="shared" si="88"/>
        <v>3</v>
      </c>
      <c r="GJ17" s="251" t="str">
        <f t="shared" si="89"/>
        <v>A</v>
      </c>
      <c r="GK17" s="252">
        <f t="shared" si="90"/>
        <v>4</v>
      </c>
      <c r="GL17" s="251" t="str">
        <f t="shared" si="91"/>
        <v>C</v>
      </c>
      <c r="GM17" s="252">
        <f t="shared" si="92"/>
        <v>2</v>
      </c>
      <c r="GN17" s="251" t="str">
        <f t="shared" si="93"/>
        <v>C</v>
      </c>
      <c r="GO17" s="252">
        <f t="shared" si="94"/>
        <v>2</v>
      </c>
      <c r="GP17" s="251" t="str">
        <f t="shared" si="95"/>
        <v>B</v>
      </c>
      <c r="GQ17" s="252">
        <f t="shared" si="96"/>
        <v>3</v>
      </c>
      <c r="GR17" s="251" t="str">
        <f t="shared" si="97"/>
        <v>D</v>
      </c>
      <c r="GS17" s="252">
        <f t="shared" si="98"/>
        <v>1</v>
      </c>
      <c r="GT17" s="251" t="str">
        <f t="shared" si="99"/>
        <v>A</v>
      </c>
      <c r="GU17" s="252">
        <f t="shared" si="100"/>
        <v>4</v>
      </c>
      <c r="GV17" s="251" t="str">
        <f t="shared" si="101"/>
        <v>B</v>
      </c>
      <c r="GW17" s="252">
        <f t="shared" si="102"/>
        <v>3</v>
      </c>
      <c r="GX17" s="251" t="str">
        <f t="shared" si="103"/>
        <v>C</v>
      </c>
      <c r="GY17" s="252">
        <f t="shared" si="104"/>
        <v>2</v>
      </c>
      <c r="GZ17" s="241" t="str">
        <f t="shared" si="105"/>
        <v>C</v>
      </c>
      <c r="HA17" s="242">
        <f t="shared" si="106"/>
        <v>2</v>
      </c>
      <c r="HB17" s="241" t="str">
        <f t="shared" si="107"/>
        <v>C</v>
      </c>
      <c r="HC17" s="242">
        <f t="shared" si="108"/>
        <v>2</v>
      </c>
      <c r="HD17" s="241" t="str">
        <f t="shared" si="109"/>
        <v>C</v>
      </c>
      <c r="HE17" s="242">
        <f t="shared" si="110"/>
        <v>2</v>
      </c>
      <c r="HF17" s="241" t="str">
        <f t="shared" si="111"/>
        <v>B</v>
      </c>
      <c r="HG17" s="242">
        <f t="shared" si="112"/>
        <v>3</v>
      </c>
      <c r="HH17" s="241" t="str">
        <f t="shared" si="113"/>
        <v>C</v>
      </c>
      <c r="HI17" s="242">
        <f t="shared" si="114"/>
        <v>2</v>
      </c>
      <c r="HJ17" s="241" t="str">
        <f t="shared" si="115"/>
        <v>B</v>
      </c>
      <c r="HK17" s="242">
        <f t="shared" si="116"/>
        <v>3</v>
      </c>
      <c r="HL17" s="241" t="str">
        <f t="shared" si="117"/>
        <v>B</v>
      </c>
      <c r="HM17" s="242">
        <f t="shared" si="118"/>
        <v>3</v>
      </c>
      <c r="HN17" s="241" t="str">
        <f t="shared" si="119"/>
        <v>X</v>
      </c>
      <c r="HO17" s="242">
        <f t="shared" si="120"/>
        <v>0</v>
      </c>
      <c r="HP17" s="241" t="str">
        <f t="shared" si="121"/>
        <v>X</v>
      </c>
      <c r="HQ17" s="242">
        <f t="shared" si="122"/>
        <v>0</v>
      </c>
      <c r="HR17" s="241" t="str">
        <f t="shared" si="123"/>
        <v>A</v>
      </c>
      <c r="HS17" s="242">
        <f t="shared" si="124"/>
        <v>4</v>
      </c>
      <c r="HT17" s="144">
        <f t="shared" si="38"/>
        <v>2.75</v>
      </c>
      <c r="HU17" s="144">
        <f t="shared" si="39"/>
        <v>2.35</v>
      </c>
      <c r="HV17" s="144">
        <f t="shared" si="40"/>
        <v>2.56</v>
      </c>
      <c r="HW17" s="144">
        <f t="shared" si="41"/>
        <v>2.67</v>
      </c>
      <c r="HX17" s="144">
        <f t="shared" si="125"/>
        <v>2.33</v>
      </c>
      <c r="HY17" s="140">
        <f t="shared" si="126"/>
        <v>4</v>
      </c>
      <c r="HZ17" s="4">
        <f t="shared" si="42"/>
        <v>90</v>
      </c>
      <c r="IA17" s="144">
        <f t="shared" si="43"/>
        <v>2.6</v>
      </c>
      <c r="IB17" s="84" t="str">
        <f t="shared" si="44"/>
        <v>Kh¸</v>
      </c>
      <c r="ID17" s="11"/>
      <c r="IE17" s="5"/>
      <c r="IJ17" s="3">
        <v>6.5</v>
      </c>
      <c r="IK17" s="3">
        <v>5.5</v>
      </c>
      <c r="IM17" s="3">
        <v>4.5</v>
      </c>
      <c r="IN17" s="3">
        <v>5</v>
      </c>
      <c r="IP17" s="3">
        <v>7</v>
      </c>
      <c r="IQ17" s="3">
        <v>4</v>
      </c>
      <c r="IR17" s="3">
        <v>6</v>
      </c>
    </row>
    <row r="18" spans="1:252" ht="19.5" customHeight="1" x14ac:dyDescent="0.25">
      <c r="A18" s="12">
        <v>12</v>
      </c>
      <c r="B18" s="142" t="s">
        <v>99</v>
      </c>
      <c r="C18" s="143" t="s">
        <v>22</v>
      </c>
      <c r="D18" s="40">
        <v>35975</v>
      </c>
      <c r="E18" s="23">
        <v>6.5</v>
      </c>
      <c r="F18" s="194">
        <v>7</v>
      </c>
      <c r="G18" s="25">
        <v>3</v>
      </c>
      <c r="H18" s="7">
        <f t="shared" si="0"/>
        <v>4.0999999999999996</v>
      </c>
      <c r="I18" s="23">
        <v>7</v>
      </c>
      <c r="J18" s="194">
        <v>8</v>
      </c>
      <c r="K18" s="25">
        <v>6</v>
      </c>
      <c r="L18" s="7">
        <f t="shared" si="1"/>
        <v>6.4</v>
      </c>
      <c r="M18" s="23">
        <v>6.5</v>
      </c>
      <c r="N18" s="194">
        <v>8</v>
      </c>
      <c r="O18" s="25">
        <v>4</v>
      </c>
      <c r="P18" s="7">
        <f t="shared" si="2"/>
        <v>4.9000000000000004</v>
      </c>
      <c r="Q18" s="23">
        <v>6.5</v>
      </c>
      <c r="R18" s="194">
        <v>9</v>
      </c>
      <c r="S18" s="25">
        <v>7</v>
      </c>
      <c r="T18" s="7">
        <f t="shared" si="3"/>
        <v>7.1</v>
      </c>
      <c r="U18" s="23">
        <v>6</v>
      </c>
      <c r="V18" s="194">
        <v>6</v>
      </c>
      <c r="W18" s="25">
        <v>6</v>
      </c>
      <c r="X18" s="7">
        <f t="shared" si="4"/>
        <v>6</v>
      </c>
      <c r="Y18" s="23">
        <v>6.3</v>
      </c>
      <c r="Z18" s="194">
        <v>10</v>
      </c>
      <c r="AA18" s="25">
        <v>7</v>
      </c>
      <c r="AB18" s="7">
        <f t="shared" si="5"/>
        <v>7.2</v>
      </c>
      <c r="AC18" s="23">
        <v>6.7</v>
      </c>
      <c r="AD18" s="194">
        <v>7</v>
      </c>
      <c r="AE18" s="25">
        <v>6.5</v>
      </c>
      <c r="AF18" s="7">
        <f t="shared" si="6"/>
        <v>6.6</v>
      </c>
      <c r="AG18" s="23">
        <v>7.5</v>
      </c>
      <c r="AH18" s="194">
        <v>8</v>
      </c>
      <c r="AI18" s="25">
        <f t="shared" si="45"/>
        <v>7</v>
      </c>
      <c r="AJ18" s="7">
        <f t="shared" si="7"/>
        <v>7.2</v>
      </c>
      <c r="AK18" s="23">
        <v>7.8</v>
      </c>
      <c r="AL18" s="194">
        <v>6</v>
      </c>
      <c r="AM18" s="25">
        <v>5.5</v>
      </c>
      <c r="AN18" s="7">
        <f t="shared" si="8"/>
        <v>6</v>
      </c>
      <c r="AO18" s="23">
        <v>8.5</v>
      </c>
      <c r="AP18" s="24">
        <v>8</v>
      </c>
      <c r="AQ18" s="25">
        <v>7</v>
      </c>
      <c r="AR18" s="7">
        <f t="shared" si="9"/>
        <v>7.4</v>
      </c>
      <c r="AS18" s="106">
        <v>8.8000000000000007</v>
      </c>
      <c r="AT18" s="274">
        <v>9</v>
      </c>
      <c r="AU18" s="101">
        <v>7</v>
      </c>
      <c r="AV18" s="7">
        <f t="shared" si="10"/>
        <v>7.6</v>
      </c>
      <c r="AW18" s="23">
        <v>6</v>
      </c>
      <c r="AX18" s="194">
        <v>8</v>
      </c>
      <c r="AY18" s="25">
        <v>8</v>
      </c>
      <c r="AZ18" s="7">
        <f t="shared" si="11"/>
        <v>7.6</v>
      </c>
      <c r="BA18" s="23">
        <v>6</v>
      </c>
      <c r="BB18" s="194">
        <v>7</v>
      </c>
      <c r="BC18" s="25">
        <v>6</v>
      </c>
      <c r="BD18" s="7">
        <f t="shared" si="12"/>
        <v>6.1</v>
      </c>
      <c r="BE18" s="23">
        <v>6.5</v>
      </c>
      <c r="BF18" s="194">
        <v>7</v>
      </c>
      <c r="BG18" s="101">
        <v>8</v>
      </c>
      <c r="BH18" s="7">
        <f t="shared" si="13"/>
        <v>7.6</v>
      </c>
      <c r="BI18" s="23">
        <v>6.3</v>
      </c>
      <c r="BJ18" s="194">
        <v>7</v>
      </c>
      <c r="BK18" s="25">
        <v>7</v>
      </c>
      <c r="BL18" s="7">
        <f t="shared" si="14"/>
        <v>6.9</v>
      </c>
      <c r="BM18" s="23">
        <v>7</v>
      </c>
      <c r="BN18" s="194">
        <v>9</v>
      </c>
      <c r="BO18" s="25">
        <f t="shared" si="46"/>
        <v>6.8</v>
      </c>
      <c r="BP18" s="7">
        <f t="shared" si="15"/>
        <v>7.1</v>
      </c>
      <c r="BQ18" s="23">
        <v>8</v>
      </c>
      <c r="BR18" s="194">
        <v>7</v>
      </c>
      <c r="BS18" s="101">
        <v>5.5</v>
      </c>
      <c r="BT18" s="7">
        <f t="shared" si="16"/>
        <v>6.2</v>
      </c>
      <c r="BU18" s="23">
        <v>5.8</v>
      </c>
      <c r="BV18" s="194">
        <v>6</v>
      </c>
      <c r="BW18" s="25">
        <v>7.5</v>
      </c>
      <c r="BX18" s="7">
        <f t="shared" si="17"/>
        <v>7</v>
      </c>
      <c r="BY18" s="104">
        <v>6.5</v>
      </c>
      <c r="BZ18" s="273">
        <v>9</v>
      </c>
      <c r="CA18" s="74">
        <v>5</v>
      </c>
      <c r="CB18" s="7">
        <f t="shared" si="18"/>
        <v>5.7</v>
      </c>
      <c r="CC18" s="23">
        <v>6.5</v>
      </c>
      <c r="CD18" s="194">
        <v>7</v>
      </c>
      <c r="CE18" s="25">
        <v>8</v>
      </c>
      <c r="CF18" s="7">
        <f t="shared" si="19"/>
        <v>7.6</v>
      </c>
      <c r="CG18" s="23">
        <v>5.3</v>
      </c>
      <c r="CH18" s="194">
        <v>7</v>
      </c>
      <c r="CI18" s="25">
        <v>6.5</v>
      </c>
      <c r="CJ18" s="7">
        <f t="shared" si="20"/>
        <v>6.3</v>
      </c>
      <c r="CK18" s="23">
        <v>7.7</v>
      </c>
      <c r="CL18" s="194">
        <v>9</v>
      </c>
      <c r="CM18" s="25">
        <v>5</v>
      </c>
      <c r="CN18" s="7">
        <f t="shared" si="21"/>
        <v>5.9</v>
      </c>
      <c r="CO18" s="23">
        <v>6.3</v>
      </c>
      <c r="CP18" s="194">
        <v>8</v>
      </c>
      <c r="CQ18" s="25">
        <v>6</v>
      </c>
      <c r="CR18" s="7">
        <f t="shared" si="22"/>
        <v>6.3</v>
      </c>
      <c r="CS18" s="23">
        <v>5.7</v>
      </c>
      <c r="CT18" s="194">
        <v>7</v>
      </c>
      <c r="CU18" s="25">
        <v>6</v>
      </c>
      <c r="CV18" s="7">
        <f t="shared" si="23"/>
        <v>6</v>
      </c>
      <c r="CW18" s="23">
        <v>5</v>
      </c>
      <c r="CX18" s="194">
        <v>6</v>
      </c>
      <c r="CY18" s="25">
        <v>8</v>
      </c>
      <c r="CZ18" s="7">
        <f t="shared" si="24"/>
        <v>7.2</v>
      </c>
      <c r="DA18" s="23">
        <v>7</v>
      </c>
      <c r="DB18" s="194">
        <v>8</v>
      </c>
      <c r="DC18" s="25">
        <v>9</v>
      </c>
      <c r="DD18" s="7">
        <f t="shared" si="25"/>
        <v>8.5</v>
      </c>
      <c r="DE18" s="23">
        <v>8.5</v>
      </c>
      <c r="DF18" s="194">
        <v>9</v>
      </c>
      <c r="DG18" s="25">
        <v>8</v>
      </c>
      <c r="DH18" s="7">
        <f t="shared" si="26"/>
        <v>8.1999999999999993</v>
      </c>
      <c r="DI18" s="23">
        <v>6.5</v>
      </c>
      <c r="DJ18" s="194">
        <v>8</v>
      </c>
      <c r="DK18" s="25">
        <f t="shared" si="47"/>
        <v>6.4</v>
      </c>
      <c r="DL18" s="7">
        <f t="shared" si="27"/>
        <v>6.6</v>
      </c>
      <c r="DM18" s="221">
        <v>7</v>
      </c>
      <c r="DN18" s="277">
        <v>7</v>
      </c>
      <c r="DO18" s="223">
        <v>5</v>
      </c>
      <c r="DP18" s="7">
        <f t="shared" si="28"/>
        <v>5.6</v>
      </c>
      <c r="DQ18" s="23">
        <v>8.3000000000000007</v>
      </c>
      <c r="DR18" s="277">
        <v>9</v>
      </c>
      <c r="DS18" s="25">
        <v>6</v>
      </c>
      <c r="DT18" s="7">
        <f t="shared" si="29"/>
        <v>6.8</v>
      </c>
      <c r="DU18" s="23">
        <v>6.5</v>
      </c>
      <c r="DV18" s="277">
        <v>6</v>
      </c>
      <c r="DW18" s="25">
        <v>5</v>
      </c>
      <c r="DX18" s="7">
        <f t="shared" si="30"/>
        <v>5.4</v>
      </c>
      <c r="DY18" s="23">
        <v>8</v>
      </c>
      <c r="DZ18" s="277">
        <v>8</v>
      </c>
      <c r="EA18" s="25">
        <v>4</v>
      </c>
      <c r="EB18" s="7">
        <f t="shared" si="31"/>
        <v>5.2</v>
      </c>
      <c r="EC18" s="23">
        <v>5.7</v>
      </c>
      <c r="ED18" s="277">
        <v>6</v>
      </c>
      <c r="EE18" s="265">
        <v>5</v>
      </c>
      <c r="EF18" s="7">
        <f t="shared" si="32"/>
        <v>5.2</v>
      </c>
      <c r="EG18" s="221">
        <v>6</v>
      </c>
      <c r="EH18" s="277">
        <v>5</v>
      </c>
      <c r="EI18" s="269">
        <v>4.5</v>
      </c>
      <c r="EJ18" s="7">
        <f t="shared" si="33"/>
        <v>4.9000000000000004</v>
      </c>
      <c r="EK18" s="23">
        <v>7</v>
      </c>
      <c r="EL18" s="277">
        <v>8</v>
      </c>
      <c r="EM18" s="25">
        <v>5</v>
      </c>
      <c r="EN18" s="7">
        <f t="shared" si="34"/>
        <v>5.7</v>
      </c>
      <c r="EO18" s="23">
        <v>8</v>
      </c>
      <c r="EP18" s="277">
        <v>7</v>
      </c>
      <c r="EQ18" s="25">
        <v>7.5</v>
      </c>
      <c r="ER18" s="138">
        <f t="shared" si="48"/>
        <v>7.6</v>
      </c>
      <c r="ES18" s="138">
        <v>6.5</v>
      </c>
      <c r="ET18" s="7"/>
      <c r="EU18" s="8">
        <f t="shared" si="36"/>
        <v>6.17</v>
      </c>
      <c r="EV18" s="241" t="str">
        <f t="shared" si="49"/>
        <v>D</v>
      </c>
      <c r="EW18" s="242">
        <f t="shared" si="50"/>
        <v>1</v>
      </c>
      <c r="EX18" s="241" t="str">
        <f t="shared" si="51"/>
        <v>C</v>
      </c>
      <c r="EY18" s="242">
        <f t="shared" si="52"/>
        <v>2</v>
      </c>
      <c r="EZ18" s="241" t="str">
        <f t="shared" si="53"/>
        <v>D</v>
      </c>
      <c r="FA18" s="242">
        <f t="shared" si="54"/>
        <v>1</v>
      </c>
      <c r="FB18" s="241" t="str">
        <f t="shared" si="55"/>
        <v>B</v>
      </c>
      <c r="FC18" s="242">
        <f t="shared" si="56"/>
        <v>3</v>
      </c>
      <c r="FD18" s="251" t="str">
        <f t="shared" si="57"/>
        <v>C</v>
      </c>
      <c r="FE18" s="252">
        <f t="shared" si="58"/>
        <v>2</v>
      </c>
      <c r="FF18" s="251" t="str">
        <f t="shared" si="59"/>
        <v>B</v>
      </c>
      <c r="FG18" s="252">
        <f t="shared" si="60"/>
        <v>3</v>
      </c>
      <c r="FH18" s="251" t="str">
        <f t="shared" si="61"/>
        <v>C</v>
      </c>
      <c r="FI18" s="252">
        <f t="shared" si="62"/>
        <v>2</v>
      </c>
      <c r="FJ18" s="251" t="str">
        <f t="shared" si="63"/>
        <v>B</v>
      </c>
      <c r="FK18" s="252">
        <f t="shared" si="64"/>
        <v>3</v>
      </c>
      <c r="FL18" s="251" t="str">
        <f t="shared" si="65"/>
        <v>C</v>
      </c>
      <c r="FM18" s="252">
        <f t="shared" si="66"/>
        <v>2</v>
      </c>
      <c r="FN18" s="251" t="str">
        <f t="shared" si="67"/>
        <v>B</v>
      </c>
      <c r="FO18" s="252">
        <f t="shared" si="68"/>
        <v>3</v>
      </c>
      <c r="FP18" s="251" t="str">
        <f t="shared" si="69"/>
        <v>B</v>
      </c>
      <c r="FQ18" s="252">
        <f t="shared" si="70"/>
        <v>3</v>
      </c>
      <c r="FR18" s="251" t="str">
        <f t="shared" si="71"/>
        <v>B</v>
      </c>
      <c r="FS18" s="252">
        <f t="shared" si="72"/>
        <v>3</v>
      </c>
      <c r="FT18" s="241" t="str">
        <f t="shared" si="73"/>
        <v>C</v>
      </c>
      <c r="FU18" s="242">
        <f t="shared" si="74"/>
        <v>2</v>
      </c>
      <c r="FV18" s="241" t="str">
        <f t="shared" si="75"/>
        <v>B</v>
      </c>
      <c r="FW18" s="242">
        <f t="shared" si="76"/>
        <v>3</v>
      </c>
      <c r="FX18" s="241" t="str">
        <f t="shared" si="77"/>
        <v>C</v>
      </c>
      <c r="FY18" s="242">
        <f t="shared" si="78"/>
        <v>2</v>
      </c>
      <c r="FZ18" s="241" t="str">
        <f t="shared" si="79"/>
        <v>B</v>
      </c>
      <c r="GA18" s="242">
        <f t="shared" si="80"/>
        <v>3</v>
      </c>
      <c r="GB18" s="241" t="str">
        <f t="shared" si="81"/>
        <v>C</v>
      </c>
      <c r="GC18" s="242">
        <f t="shared" si="82"/>
        <v>2</v>
      </c>
      <c r="GD18" s="241" t="str">
        <f t="shared" si="83"/>
        <v>B</v>
      </c>
      <c r="GE18" s="242">
        <f t="shared" si="84"/>
        <v>3</v>
      </c>
      <c r="GF18" s="241" t="str">
        <f t="shared" si="85"/>
        <v>C</v>
      </c>
      <c r="GG18" s="242">
        <f t="shared" si="86"/>
        <v>2</v>
      </c>
      <c r="GH18" s="251" t="str">
        <f t="shared" si="87"/>
        <v>B</v>
      </c>
      <c r="GI18" s="252">
        <f t="shared" si="88"/>
        <v>3</v>
      </c>
      <c r="GJ18" s="251" t="str">
        <f t="shared" si="89"/>
        <v>C</v>
      </c>
      <c r="GK18" s="252">
        <f t="shared" si="90"/>
        <v>2</v>
      </c>
      <c r="GL18" s="251" t="str">
        <f t="shared" si="91"/>
        <v>C</v>
      </c>
      <c r="GM18" s="252">
        <f t="shared" si="92"/>
        <v>2</v>
      </c>
      <c r="GN18" s="251" t="str">
        <f t="shared" si="93"/>
        <v>C</v>
      </c>
      <c r="GO18" s="252">
        <f t="shared" si="94"/>
        <v>2</v>
      </c>
      <c r="GP18" s="251" t="str">
        <f t="shared" si="95"/>
        <v>C</v>
      </c>
      <c r="GQ18" s="252">
        <f t="shared" si="96"/>
        <v>2</v>
      </c>
      <c r="GR18" s="251" t="str">
        <f t="shared" si="97"/>
        <v>B</v>
      </c>
      <c r="GS18" s="252">
        <f t="shared" si="98"/>
        <v>3</v>
      </c>
      <c r="GT18" s="251" t="str">
        <f t="shared" si="99"/>
        <v>A</v>
      </c>
      <c r="GU18" s="252">
        <f t="shared" si="100"/>
        <v>4</v>
      </c>
      <c r="GV18" s="251" t="str">
        <f t="shared" si="101"/>
        <v>B</v>
      </c>
      <c r="GW18" s="252">
        <f t="shared" si="102"/>
        <v>3</v>
      </c>
      <c r="GX18" s="251" t="str">
        <f t="shared" si="103"/>
        <v>C</v>
      </c>
      <c r="GY18" s="252">
        <f t="shared" si="104"/>
        <v>2</v>
      </c>
      <c r="GZ18" s="241" t="str">
        <f t="shared" si="105"/>
        <v>C</v>
      </c>
      <c r="HA18" s="242">
        <f t="shared" si="106"/>
        <v>2</v>
      </c>
      <c r="HB18" s="241" t="str">
        <f t="shared" si="107"/>
        <v>C</v>
      </c>
      <c r="HC18" s="242">
        <f t="shared" si="108"/>
        <v>2</v>
      </c>
      <c r="HD18" s="241" t="str">
        <f t="shared" si="109"/>
        <v>D</v>
      </c>
      <c r="HE18" s="242">
        <f t="shared" si="110"/>
        <v>1</v>
      </c>
      <c r="HF18" s="241" t="str">
        <f t="shared" si="111"/>
        <v>D</v>
      </c>
      <c r="HG18" s="242">
        <f t="shared" si="112"/>
        <v>1</v>
      </c>
      <c r="HH18" s="241" t="str">
        <f t="shared" si="113"/>
        <v>D</v>
      </c>
      <c r="HI18" s="242">
        <f t="shared" si="114"/>
        <v>1</v>
      </c>
      <c r="HJ18" s="241" t="str">
        <f t="shared" si="115"/>
        <v>D</v>
      </c>
      <c r="HK18" s="242">
        <f t="shared" si="116"/>
        <v>1</v>
      </c>
      <c r="HL18" s="241" t="str">
        <f t="shared" si="117"/>
        <v>C</v>
      </c>
      <c r="HM18" s="242">
        <f t="shared" si="118"/>
        <v>2</v>
      </c>
      <c r="HN18" s="241" t="str">
        <f t="shared" si="119"/>
        <v>B</v>
      </c>
      <c r="HO18" s="242">
        <f t="shared" si="120"/>
        <v>3</v>
      </c>
      <c r="HP18" s="241" t="str">
        <f t="shared" si="121"/>
        <v>C</v>
      </c>
      <c r="HQ18" s="242">
        <f t="shared" si="122"/>
        <v>2</v>
      </c>
      <c r="HR18" s="241" t="str">
        <f t="shared" si="123"/>
        <v>X</v>
      </c>
      <c r="HS18" s="242">
        <f t="shared" si="124"/>
        <v>0</v>
      </c>
      <c r="HT18" s="144">
        <f t="shared" si="38"/>
        <v>1.75</v>
      </c>
      <c r="HU18" s="144">
        <f t="shared" si="39"/>
        <v>2.6</v>
      </c>
      <c r="HV18" s="144">
        <f t="shared" si="40"/>
        <v>2.5</v>
      </c>
      <c r="HW18" s="144">
        <f t="shared" si="41"/>
        <v>2.46</v>
      </c>
      <c r="HX18" s="144">
        <f t="shared" si="125"/>
        <v>1.33</v>
      </c>
      <c r="HY18" s="140">
        <f t="shared" si="126"/>
        <v>2.4</v>
      </c>
      <c r="HZ18" s="4">
        <f t="shared" si="42"/>
        <v>90</v>
      </c>
      <c r="IA18" s="144">
        <f t="shared" si="43"/>
        <v>2.2400000000000002</v>
      </c>
      <c r="IB18" s="84" t="str">
        <f t="shared" si="44"/>
        <v>Trung b×nh</v>
      </c>
      <c r="ID18" s="11"/>
      <c r="IE18" s="5"/>
      <c r="IJ18" s="3">
        <v>7</v>
      </c>
      <c r="IK18" s="3">
        <v>7</v>
      </c>
      <c r="IM18" s="3">
        <v>7</v>
      </c>
      <c r="IN18" s="3">
        <v>6.5</v>
      </c>
      <c r="IP18" s="3">
        <v>7</v>
      </c>
      <c r="IQ18" s="3">
        <v>5</v>
      </c>
      <c r="IR18" s="3">
        <v>6</v>
      </c>
    </row>
    <row r="19" spans="1:252" ht="19.5" customHeight="1" x14ac:dyDescent="0.25">
      <c r="A19" s="12">
        <v>13</v>
      </c>
      <c r="B19" s="142" t="s">
        <v>100</v>
      </c>
      <c r="C19" s="143" t="s">
        <v>22</v>
      </c>
      <c r="D19" s="40">
        <v>36115</v>
      </c>
      <c r="E19" s="23">
        <v>6.5</v>
      </c>
      <c r="F19" s="194">
        <v>7</v>
      </c>
      <c r="G19" s="25">
        <v>5</v>
      </c>
      <c r="H19" s="7">
        <f t="shared" si="0"/>
        <v>5.5</v>
      </c>
      <c r="I19" s="23">
        <v>8</v>
      </c>
      <c r="J19" s="194">
        <v>9</v>
      </c>
      <c r="K19" s="25">
        <v>5</v>
      </c>
      <c r="L19" s="7">
        <f t="shared" si="1"/>
        <v>6</v>
      </c>
      <c r="M19" s="500">
        <v>7</v>
      </c>
      <c r="N19" s="501">
        <v>9</v>
      </c>
      <c r="O19" s="446">
        <v>7</v>
      </c>
      <c r="P19" s="7">
        <f t="shared" si="2"/>
        <v>7.2</v>
      </c>
      <c r="Q19" s="23">
        <v>6.5</v>
      </c>
      <c r="R19" s="194">
        <v>8</v>
      </c>
      <c r="S19" s="25">
        <v>6.5</v>
      </c>
      <c r="T19" s="7">
        <f t="shared" si="3"/>
        <v>6.7</v>
      </c>
      <c r="U19" s="23">
        <v>6.7</v>
      </c>
      <c r="V19" s="194">
        <v>7</v>
      </c>
      <c r="W19" s="25">
        <v>7</v>
      </c>
      <c r="X19" s="7">
        <f t="shared" si="4"/>
        <v>6.9</v>
      </c>
      <c r="Y19" s="23">
        <v>6.3</v>
      </c>
      <c r="Z19" s="194">
        <v>6</v>
      </c>
      <c r="AA19" s="25">
        <v>5</v>
      </c>
      <c r="AB19" s="7">
        <f t="shared" si="5"/>
        <v>5.4</v>
      </c>
      <c r="AC19" s="23">
        <v>6</v>
      </c>
      <c r="AD19" s="194">
        <v>7</v>
      </c>
      <c r="AE19" s="25">
        <v>6</v>
      </c>
      <c r="AF19" s="7">
        <f t="shared" si="6"/>
        <v>6.1</v>
      </c>
      <c r="AG19" s="23">
        <v>7</v>
      </c>
      <c r="AH19" s="194">
        <v>8</v>
      </c>
      <c r="AI19" s="25">
        <f t="shared" si="45"/>
        <v>6</v>
      </c>
      <c r="AJ19" s="7">
        <f t="shared" si="7"/>
        <v>6.4</v>
      </c>
      <c r="AK19" s="23">
        <v>6.8</v>
      </c>
      <c r="AL19" s="194">
        <v>6</v>
      </c>
      <c r="AM19" s="25">
        <v>5.5</v>
      </c>
      <c r="AN19" s="7">
        <f t="shared" si="8"/>
        <v>5.8</v>
      </c>
      <c r="AO19" s="23">
        <v>7.5</v>
      </c>
      <c r="AP19" s="24">
        <v>8</v>
      </c>
      <c r="AQ19" s="25">
        <v>3.5</v>
      </c>
      <c r="AR19" s="7">
        <f t="shared" si="9"/>
        <v>4.8</v>
      </c>
      <c r="AS19" s="106">
        <v>8.8000000000000007</v>
      </c>
      <c r="AT19" s="274">
        <v>9</v>
      </c>
      <c r="AU19" s="101">
        <v>7</v>
      </c>
      <c r="AV19" s="7">
        <f t="shared" si="10"/>
        <v>7.6</v>
      </c>
      <c r="AW19" s="23">
        <v>6.7</v>
      </c>
      <c r="AX19" s="194">
        <v>8</v>
      </c>
      <c r="AY19" s="25">
        <v>7</v>
      </c>
      <c r="AZ19" s="7">
        <f t="shared" si="11"/>
        <v>7</v>
      </c>
      <c r="BA19" s="23">
        <v>7</v>
      </c>
      <c r="BB19" s="194">
        <v>7</v>
      </c>
      <c r="BC19" s="25">
        <v>4</v>
      </c>
      <c r="BD19" s="7">
        <f t="shared" si="12"/>
        <v>4.9000000000000004</v>
      </c>
      <c r="BE19" s="23">
        <v>6</v>
      </c>
      <c r="BF19" s="194">
        <v>7</v>
      </c>
      <c r="BG19" s="25">
        <v>6</v>
      </c>
      <c r="BH19" s="7">
        <f t="shared" si="13"/>
        <v>6.1</v>
      </c>
      <c r="BI19" s="23">
        <v>6.3</v>
      </c>
      <c r="BJ19" s="194">
        <v>7</v>
      </c>
      <c r="BK19" s="74">
        <v>6.5</v>
      </c>
      <c r="BL19" s="7">
        <f t="shared" si="14"/>
        <v>6.5</v>
      </c>
      <c r="BM19" s="23">
        <v>7</v>
      </c>
      <c r="BN19" s="194">
        <v>8</v>
      </c>
      <c r="BO19" s="25">
        <f t="shared" si="46"/>
        <v>5</v>
      </c>
      <c r="BP19" s="7">
        <f t="shared" si="15"/>
        <v>5.7</v>
      </c>
      <c r="BQ19" s="23">
        <v>8.5</v>
      </c>
      <c r="BR19" s="194">
        <v>8</v>
      </c>
      <c r="BS19" s="25">
        <v>5</v>
      </c>
      <c r="BT19" s="7">
        <f t="shared" si="16"/>
        <v>6</v>
      </c>
      <c r="BU19" s="23">
        <v>6.5</v>
      </c>
      <c r="BV19" s="194">
        <v>8</v>
      </c>
      <c r="BW19" s="25">
        <v>6.5</v>
      </c>
      <c r="BX19" s="7">
        <f t="shared" si="17"/>
        <v>6.7</v>
      </c>
      <c r="BY19" s="104">
        <v>6.5</v>
      </c>
      <c r="BZ19" s="273">
        <v>9</v>
      </c>
      <c r="CA19" s="74">
        <v>5</v>
      </c>
      <c r="CB19" s="7">
        <f t="shared" si="18"/>
        <v>5.7</v>
      </c>
      <c r="CC19" s="23">
        <v>7.5</v>
      </c>
      <c r="CD19" s="194">
        <v>7</v>
      </c>
      <c r="CE19" s="25">
        <v>7</v>
      </c>
      <c r="CF19" s="7">
        <f t="shared" si="19"/>
        <v>7.1</v>
      </c>
      <c r="CG19" s="23">
        <v>6.7</v>
      </c>
      <c r="CH19" s="194">
        <v>7</v>
      </c>
      <c r="CI19" s="25">
        <v>5.5</v>
      </c>
      <c r="CJ19" s="7">
        <f t="shared" si="20"/>
        <v>5.9</v>
      </c>
      <c r="CK19" s="23">
        <v>4</v>
      </c>
      <c r="CL19" s="194">
        <v>5</v>
      </c>
      <c r="CM19" s="265">
        <v>7</v>
      </c>
      <c r="CN19" s="7">
        <f t="shared" si="21"/>
        <v>6.2</v>
      </c>
      <c r="CO19" s="23">
        <v>5.7</v>
      </c>
      <c r="CP19" s="194">
        <v>7</v>
      </c>
      <c r="CQ19" s="25">
        <v>6.5</v>
      </c>
      <c r="CR19" s="7">
        <f t="shared" si="22"/>
        <v>6.4</v>
      </c>
      <c r="CS19" s="23">
        <v>5.8</v>
      </c>
      <c r="CT19" s="194">
        <v>7</v>
      </c>
      <c r="CU19" s="25">
        <v>6.5</v>
      </c>
      <c r="CV19" s="7">
        <f t="shared" si="23"/>
        <v>6.4</v>
      </c>
      <c r="CW19" s="505">
        <v>6</v>
      </c>
      <c r="CX19" s="506">
        <v>10</v>
      </c>
      <c r="CY19" s="507">
        <v>5</v>
      </c>
      <c r="CZ19" s="7">
        <f t="shared" si="24"/>
        <v>5.7</v>
      </c>
      <c r="DA19" s="23">
        <v>6.3</v>
      </c>
      <c r="DB19" s="194">
        <v>7</v>
      </c>
      <c r="DC19" s="25">
        <v>5</v>
      </c>
      <c r="DD19" s="7">
        <f t="shared" si="25"/>
        <v>5.5</v>
      </c>
      <c r="DE19" s="23">
        <v>8</v>
      </c>
      <c r="DF19" s="194">
        <v>7</v>
      </c>
      <c r="DG19" s="25">
        <v>6.5</v>
      </c>
      <c r="DH19" s="7">
        <f t="shared" si="26"/>
        <v>6.9</v>
      </c>
      <c r="DI19" s="23">
        <v>7</v>
      </c>
      <c r="DJ19" s="194">
        <v>8</v>
      </c>
      <c r="DK19" s="25">
        <f t="shared" si="47"/>
        <v>6.2</v>
      </c>
      <c r="DL19" s="7">
        <f t="shared" si="27"/>
        <v>6.5</v>
      </c>
      <c r="DM19" s="221">
        <v>7.3</v>
      </c>
      <c r="DN19" s="277">
        <v>8</v>
      </c>
      <c r="DO19" s="223">
        <v>6</v>
      </c>
      <c r="DP19" s="7">
        <f t="shared" si="28"/>
        <v>6.5</v>
      </c>
      <c r="DQ19" s="23">
        <v>5.3</v>
      </c>
      <c r="DR19" s="277">
        <v>6</v>
      </c>
      <c r="DS19" s="264">
        <v>5</v>
      </c>
      <c r="DT19" s="7">
        <f t="shared" si="29"/>
        <v>5.2</v>
      </c>
      <c r="DU19" s="23">
        <v>7.2</v>
      </c>
      <c r="DV19" s="277">
        <v>7</v>
      </c>
      <c r="DW19" s="25">
        <v>5</v>
      </c>
      <c r="DX19" s="7">
        <f t="shared" si="30"/>
        <v>5.6</v>
      </c>
      <c r="DY19" s="23">
        <v>6.5</v>
      </c>
      <c r="DZ19" s="277">
        <v>7</v>
      </c>
      <c r="EA19" s="25">
        <v>6.5</v>
      </c>
      <c r="EB19" s="7">
        <f t="shared" si="31"/>
        <v>6.6</v>
      </c>
      <c r="EC19" s="23">
        <v>6</v>
      </c>
      <c r="ED19" s="277">
        <v>7</v>
      </c>
      <c r="EE19" s="25">
        <v>5.5</v>
      </c>
      <c r="EF19" s="7">
        <f t="shared" si="32"/>
        <v>5.8</v>
      </c>
      <c r="EG19" s="23">
        <v>7.3</v>
      </c>
      <c r="EH19" s="194">
        <v>8</v>
      </c>
      <c r="EI19" s="25">
        <v>7.5</v>
      </c>
      <c r="EJ19" s="7">
        <f t="shared" si="33"/>
        <v>7.5</v>
      </c>
      <c r="EK19" s="23">
        <v>6.5</v>
      </c>
      <c r="EL19" s="277">
        <v>8</v>
      </c>
      <c r="EM19" s="25">
        <v>7</v>
      </c>
      <c r="EN19" s="7">
        <f t="shared" si="34"/>
        <v>7</v>
      </c>
      <c r="EO19" s="23">
        <v>7.7</v>
      </c>
      <c r="EP19" s="277">
        <v>7</v>
      </c>
      <c r="EQ19" s="25">
        <v>7.5</v>
      </c>
      <c r="ER19" s="138">
        <f t="shared" si="48"/>
        <v>7.5</v>
      </c>
      <c r="ES19" s="138">
        <v>8</v>
      </c>
      <c r="ET19" s="7"/>
      <c r="EU19" s="8">
        <f t="shared" si="36"/>
        <v>5.98</v>
      </c>
      <c r="EV19" s="241" t="str">
        <f t="shared" si="49"/>
        <v>C</v>
      </c>
      <c r="EW19" s="242">
        <f t="shared" si="50"/>
        <v>2</v>
      </c>
      <c r="EX19" s="241" t="str">
        <f t="shared" si="51"/>
        <v>C</v>
      </c>
      <c r="EY19" s="242">
        <f t="shared" si="52"/>
        <v>2</v>
      </c>
      <c r="EZ19" s="241" t="str">
        <f t="shared" si="53"/>
        <v>B</v>
      </c>
      <c r="FA19" s="242">
        <f t="shared" si="54"/>
        <v>3</v>
      </c>
      <c r="FB19" s="241" t="str">
        <f t="shared" si="55"/>
        <v>C</v>
      </c>
      <c r="FC19" s="242">
        <f t="shared" si="56"/>
        <v>2</v>
      </c>
      <c r="FD19" s="251" t="str">
        <f t="shared" si="57"/>
        <v>C</v>
      </c>
      <c r="FE19" s="252">
        <f t="shared" si="58"/>
        <v>2</v>
      </c>
      <c r="FF19" s="251" t="str">
        <f t="shared" si="59"/>
        <v>D</v>
      </c>
      <c r="FG19" s="252">
        <f t="shared" si="60"/>
        <v>1</v>
      </c>
      <c r="FH19" s="251" t="str">
        <f t="shared" si="61"/>
        <v>C</v>
      </c>
      <c r="FI19" s="252">
        <f t="shared" si="62"/>
        <v>2</v>
      </c>
      <c r="FJ19" s="251" t="str">
        <f t="shared" si="63"/>
        <v>C</v>
      </c>
      <c r="FK19" s="252">
        <f t="shared" si="64"/>
        <v>2</v>
      </c>
      <c r="FL19" s="251" t="str">
        <f t="shared" si="65"/>
        <v>C</v>
      </c>
      <c r="FM19" s="252">
        <f t="shared" si="66"/>
        <v>2</v>
      </c>
      <c r="FN19" s="251" t="str">
        <f t="shared" si="67"/>
        <v>D</v>
      </c>
      <c r="FO19" s="252">
        <f t="shared" si="68"/>
        <v>1</v>
      </c>
      <c r="FP19" s="251" t="str">
        <f t="shared" si="69"/>
        <v>B</v>
      </c>
      <c r="FQ19" s="252">
        <f t="shared" si="70"/>
        <v>3</v>
      </c>
      <c r="FR19" s="251" t="str">
        <f t="shared" si="71"/>
        <v>B</v>
      </c>
      <c r="FS19" s="252">
        <f t="shared" si="72"/>
        <v>3</v>
      </c>
      <c r="FT19" s="241" t="str">
        <f t="shared" si="73"/>
        <v>D</v>
      </c>
      <c r="FU19" s="242">
        <f t="shared" si="74"/>
        <v>1</v>
      </c>
      <c r="FV19" s="241" t="str">
        <f t="shared" si="75"/>
        <v>C</v>
      </c>
      <c r="FW19" s="242">
        <f t="shared" si="76"/>
        <v>2</v>
      </c>
      <c r="FX19" s="241" t="str">
        <f t="shared" si="77"/>
        <v>C</v>
      </c>
      <c r="FY19" s="242">
        <f t="shared" si="78"/>
        <v>2</v>
      </c>
      <c r="FZ19" s="241" t="str">
        <f t="shared" si="79"/>
        <v>C</v>
      </c>
      <c r="GA19" s="242">
        <f t="shared" si="80"/>
        <v>2</v>
      </c>
      <c r="GB19" s="241" t="str">
        <f t="shared" si="81"/>
        <v>C</v>
      </c>
      <c r="GC19" s="242">
        <f t="shared" si="82"/>
        <v>2</v>
      </c>
      <c r="GD19" s="241" t="str">
        <f t="shared" si="83"/>
        <v>C</v>
      </c>
      <c r="GE19" s="242">
        <f t="shared" si="84"/>
        <v>2</v>
      </c>
      <c r="GF19" s="241" t="str">
        <f t="shared" si="85"/>
        <v>C</v>
      </c>
      <c r="GG19" s="242">
        <f t="shared" si="86"/>
        <v>2</v>
      </c>
      <c r="GH19" s="251" t="str">
        <f t="shared" si="87"/>
        <v>B</v>
      </c>
      <c r="GI19" s="252">
        <f t="shared" si="88"/>
        <v>3</v>
      </c>
      <c r="GJ19" s="251" t="str">
        <f t="shared" si="89"/>
        <v>C</v>
      </c>
      <c r="GK19" s="252">
        <f t="shared" si="90"/>
        <v>2</v>
      </c>
      <c r="GL19" s="251" t="str">
        <f t="shared" si="91"/>
        <v>C</v>
      </c>
      <c r="GM19" s="252">
        <f t="shared" si="92"/>
        <v>2</v>
      </c>
      <c r="GN19" s="251" t="str">
        <f t="shared" si="93"/>
        <v>C</v>
      </c>
      <c r="GO19" s="252">
        <f t="shared" si="94"/>
        <v>2</v>
      </c>
      <c r="GP19" s="251" t="str">
        <f t="shared" si="95"/>
        <v>C</v>
      </c>
      <c r="GQ19" s="252">
        <f t="shared" si="96"/>
        <v>2</v>
      </c>
      <c r="GR19" s="251" t="str">
        <f t="shared" si="97"/>
        <v>C</v>
      </c>
      <c r="GS19" s="252">
        <f t="shared" si="98"/>
        <v>2</v>
      </c>
      <c r="GT19" s="251" t="str">
        <f t="shared" si="99"/>
        <v>C</v>
      </c>
      <c r="GU19" s="252">
        <f t="shared" si="100"/>
        <v>2</v>
      </c>
      <c r="GV19" s="251" t="str">
        <f t="shared" si="101"/>
        <v>C</v>
      </c>
      <c r="GW19" s="252">
        <f t="shared" si="102"/>
        <v>2</v>
      </c>
      <c r="GX19" s="251" t="str">
        <f t="shared" si="103"/>
        <v>C</v>
      </c>
      <c r="GY19" s="252">
        <f t="shared" si="104"/>
        <v>2</v>
      </c>
      <c r="GZ19" s="241" t="str">
        <f t="shared" si="105"/>
        <v>C</v>
      </c>
      <c r="HA19" s="242">
        <f t="shared" si="106"/>
        <v>2</v>
      </c>
      <c r="HB19" s="241" t="str">
        <f t="shared" si="107"/>
        <v>D</v>
      </c>
      <c r="HC19" s="242">
        <f t="shared" si="108"/>
        <v>1</v>
      </c>
      <c r="HD19" s="241" t="str">
        <f t="shared" si="109"/>
        <v>C</v>
      </c>
      <c r="HE19" s="242">
        <f t="shared" si="110"/>
        <v>2</v>
      </c>
      <c r="HF19" s="241" t="str">
        <f t="shared" si="111"/>
        <v>C</v>
      </c>
      <c r="HG19" s="242">
        <f t="shared" si="112"/>
        <v>2</v>
      </c>
      <c r="HH19" s="241" t="str">
        <f t="shared" si="113"/>
        <v>C</v>
      </c>
      <c r="HI19" s="242">
        <f t="shared" si="114"/>
        <v>2</v>
      </c>
      <c r="HJ19" s="241" t="str">
        <f t="shared" si="115"/>
        <v>B</v>
      </c>
      <c r="HK19" s="242">
        <f t="shared" si="116"/>
        <v>3</v>
      </c>
      <c r="HL19" s="241" t="str">
        <f t="shared" si="117"/>
        <v>B</v>
      </c>
      <c r="HM19" s="242">
        <f t="shared" si="118"/>
        <v>3</v>
      </c>
      <c r="HN19" s="241" t="str">
        <f t="shared" si="119"/>
        <v>B</v>
      </c>
      <c r="HO19" s="242">
        <f t="shared" si="120"/>
        <v>3</v>
      </c>
      <c r="HP19" s="241" t="str">
        <f t="shared" si="121"/>
        <v>B</v>
      </c>
      <c r="HQ19" s="242">
        <f t="shared" si="122"/>
        <v>3</v>
      </c>
      <c r="HR19" s="241" t="str">
        <f t="shared" si="123"/>
        <v>X</v>
      </c>
      <c r="HS19" s="242">
        <f t="shared" si="124"/>
        <v>0</v>
      </c>
      <c r="HT19" s="144">
        <f t="shared" si="38"/>
        <v>2.25</v>
      </c>
      <c r="HU19" s="144">
        <f t="shared" si="39"/>
        <v>1.95</v>
      </c>
      <c r="HV19" s="144">
        <f t="shared" si="40"/>
        <v>1.89</v>
      </c>
      <c r="HW19" s="144">
        <f t="shared" si="41"/>
        <v>2.08</v>
      </c>
      <c r="HX19" s="144">
        <f t="shared" si="125"/>
        <v>2.0699999999999998</v>
      </c>
      <c r="HY19" s="140">
        <f t="shared" si="126"/>
        <v>3</v>
      </c>
      <c r="HZ19" s="4">
        <f t="shared" si="42"/>
        <v>90</v>
      </c>
      <c r="IA19" s="144">
        <f t="shared" si="43"/>
        <v>2.08</v>
      </c>
      <c r="IB19" s="84" t="str">
        <f t="shared" si="44"/>
        <v>Trung b×nh</v>
      </c>
      <c r="ID19" s="11"/>
      <c r="IE19" s="5"/>
      <c r="IJ19" s="3">
        <v>6</v>
      </c>
      <c r="IK19" s="3">
        <v>6</v>
      </c>
      <c r="IM19" s="3">
        <v>5</v>
      </c>
      <c r="IN19" s="3">
        <v>5</v>
      </c>
      <c r="IP19" s="3">
        <v>6</v>
      </c>
      <c r="IQ19" s="3">
        <v>6</v>
      </c>
      <c r="IR19" s="3">
        <v>6.5</v>
      </c>
    </row>
    <row r="20" spans="1:252" ht="19.5" customHeight="1" x14ac:dyDescent="0.25">
      <c r="A20" s="12">
        <v>14</v>
      </c>
      <c r="B20" s="142" t="s">
        <v>102</v>
      </c>
      <c r="C20" s="143" t="s">
        <v>14</v>
      </c>
      <c r="D20" s="40">
        <v>35742</v>
      </c>
      <c r="E20" s="23">
        <v>6.5</v>
      </c>
      <c r="F20" s="194">
        <v>7</v>
      </c>
      <c r="G20" s="25">
        <v>6</v>
      </c>
      <c r="H20" s="7">
        <f t="shared" si="0"/>
        <v>6.2</v>
      </c>
      <c r="I20" s="23">
        <v>7.5</v>
      </c>
      <c r="J20" s="194">
        <v>8</v>
      </c>
      <c r="K20" s="25">
        <v>5</v>
      </c>
      <c r="L20" s="7">
        <f t="shared" si="1"/>
        <v>5.8</v>
      </c>
      <c r="M20" s="23">
        <v>7.5</v>
      </c>
      <c r="N20" s="194">
        <v>8</v>
      </c>
      <c r="O20" s="25">
        <v>7</v>
      </c>
      <c r="P20" s="7">
        <f t="shared" si="2"/>
        <v>7.2</v>
      </c>
      <c r="Q20" s="23">
        <v>7.5</v>
      </c>
      <c r="R20" s="194">
        <v>9</v>
      </c>
      <c r="S20" s="25">
        <v>7</v>
      </c>
      <c r="T20" s="7">
        <f t="shared" si="3"/>
        <v>7.3</v>
      </c>
      <c r="U20" s="23">
        <v>6.3</v>
      </c>
      <c r="V20" s="194">
        <v>7</v>
      </c>
      <c r="W20" s="25">
        <v>7</v>
      </c>
      <c r="X20" s="7">
        <f t="shared" si="4"/>
        <v>6.9</v>
      </c>
      <c r="Y20" s="23">
        <v>6</v>
      </c>
      <c r="Z20" s="194">
        <v>9</v>
      </c>
      <c r="AA20" s="25">
        <v>7</v>
      </c>
      <c r="AB20" s="7">
        <f t="shared" si="5"/>
        <v>7</v>
      </c>
      <c r="AC20" s="23">
        <v>7.3</v>
      </c>
      <c r="AD20" s="194">
        <v>8</v>
      </c>
      <c r="AE20" s="25">
        <v>5.5</v>
      </c>
      <c r="AF20" s="7">
        <f t="shared" si="6"/>
        <v>6.1</v>
      </c>
      <c r="AG20" s="23">
        <v>7.5</v>
      </c>
      <c r="AH20" s="194">
        <v>9</v>
      </c>
      <c r="AI20" s="25">
        <f t="shared" si="45"/>
        <v>7.5</v>
      </c>
      <c r="AJ20" s="7">
        <f t="shared" si="7"/>
        <v>7.7</v>
      </c>
      <c r="AK20" s="23">
        <v>7.2</v>
      </c>
      <c r="AL20" s="194">
        <v>7</v>
      </c>
      <c r="AM20" s="25">
        <v>3.5</v>
      </c>
      <c r="AN20" s="7">
        <f t="shared" si="8"/>
        <v>4.5999999999999996</v>
      </c>
      <c r="AO20" s="23">
        <v>7</v>
      </c>
      <c r="AP20" s="24">
        <v>7.5</v>
      </c>
      <c r="AQ20" s="25">
        <v>5</v>
      </c>
      <c r="AR20" s="7">
        <f t="shared" si="9"/>
        <v>5.7</v>
      </c>
      <c r="AS20" s="23">
        <v>7.3</v>
      </c>
      <c r="AT20" s="194">
        <v>8</v>
      </c>
      <c r="AU20" s="25">
        <v>7</v>
      </c>
      <c r="AV20" s="7">
        <f t="shared" si="10"/>
        <v>7.2</v>
      </c>
      <c r="AW20" s="23">
        <v>6</v>
      </c>
      <c r="AX20" s="194">
        <v>7</v>
      </c>
      <c r="AY20" s="25">
        <v>8</v>
      </c>
      <c r="AZ20" s="7">
        <f t="shared" si="11"/>
        <v>7.5</v>
      </c>
      <c r="BA20" s="23">
        <v>7</v>
      </c>
      <c r="BB20" s="194">
        <v>8</v>
      </c>
      <c r="BC20" s="25">
        <v>6</v>
      </c>
      <c r="BD20" s="7">
        <f t="shared" si="12"/>
        <v>6.4</v>
      </c>
      <c r="BE20" s="23">
        <v>7</v>
      </c>
      <c r="BF20" s="194">
        <v>8</v>
      </c>
      <c r="BG20" s="25">
        <v>5</v>
      </c>
      <c r="BH20" s="7">
        <f t="shared" si="13"/>
        <v>5.7</v>
      </c>
      <c r="BI20" s="23">
        <v>6</v>
      </c>
      <c r="BJ20" s="194">
        <v>7</v>
      </c>
      <c r="BK20" s="74">
        <v>7.5</v>
      </c>
      <c r="BL20" s="7">
        <f t="shared" si="14"/>
        <v>7.2</v>
      </c>
      <c r="BM20" s="23">
        <v>7</v>
      </c>
      <c r="BN20" s="194">
        <v>8</v>
      </c>
      <c r="BO20" s="25">
        <f t="shared" si="46"/>
        <v>7</v>
      </c>
      <c r="BP20" s="7">
        <f t="shared" si="15"/>
        <v>7.1</v>
      </c>
      <c r="BQ20" s="23">
        <v>8.5</v>
      </c>
      <c r="BR20" s="194">
        <v>8</v>
      </c>
      <c r="BS20" s="101">
        <v>6</v>
      </c>
      <c r="BT20" s="7">
        <f t="shared" si="16"/>
        <v>6.7</v>
      </c>
      <c r="BU20" s="23">
        <v>6.5</v>
      </c>
      <c r="BV20" s="194">
        <v>8</v>
      </c>
      <c r="BW20" s="25">
        <v>7.5</v>
      </c>
      <c r="BX20" s="7">
        <f t="shared" si="17"/>
        <v>7.4</v>
      </c>
      <c r="BY20" s="106">
        <v>6</v>
      </c>
      <c r="BZ20" s="274">
        <v>8</v>
      </c>
      <c r="CA20" s="101">
        <v>6</v>
      </c>
      <c r="CB20" s="7">
        <f t="shared" si="18"/>
        <v>6.2</v>
      </c>
      <c r="CC20" s="23">
        <v>7.5</v>
      </c>
      <c r="CD20" s="194">
        <v>9</v>
      </c>
      <c r="CE20" s="25">
        <v>7</v>
      </c>
      <c r="CF20" s="7">
        <f t="shared" si="19"/>
        <v>7.3</v>
      </c>
      <c r="CG20" s="23">
        <v>7.3</v>
      </c>
      <c r="CH20" s="194">
        <v>8</v>
      </c>
      <c r="CI20" s="25">
        <v>9</v>
      </c>
      <c r="CJ20" s="7">
        <f t="shared" si="20"/>
        <v>8.6</v>
      </c>
      <c r="CK20" s="23">
        <v>9.3000000000000007</v>
      </c>
      <c r="CL20" s="194">
        <v>9</v>
      </c>
      <c r="CM20" s="25">
        <v>3</v>
      </c>
      <c r="CN20" s="7">
        <f t="shared" si="21"/>
        <v>4.9000000000000004</v>
      </c>
      <c r="CO20" s="23">
        <v>6</v>
      </c>
      <c r="CP20" s="194">
        <v>8</v>
      </c>
      <c r="CQ20" s="25">
        <v>7</v>
      </c>
      <c r="CR20" s="7">
        <f t="shared" si="22"/>
        <v>6.9</v>
      </c>
      <c r="CS20" s="23">
        <v>7</v>
      </c>
      <c r="CT20" s="194">
        <v>8</v>
      </c>
      <c r="CU20" s="25">
        <v>8</v>
      </c>
      <c r="CV20" s="7">
        <f t="shared" si="23"/>
        <v>7.8</v>
      </c>
      <c r="CW20" s="23">
        <v>4.7</v>
      </c>
      <c r="CX20" s="194">
        <v>9</v>
      </c>
      <c r="CY20" s="25">
        <v>6</v>
      </c>
      <c r="CZ20" s="7">
        <f t="shared" si="24"/>
        <v>6</v>
      </c>
      <c r="DA20" s="23">
        <v>8.8000000000000007</v>
      </c>
      <c r="DB20" s="194">
        <v>9</v>
      </c>
      <c r="DC20" s="25">
        <v>7.5</v>
      </c>
      <c r="DD20" s="7">
        <f t="shared" si="25"/>
        <v>7.9</v>
      </c>
      <c r="DE20" s="23">
        <v>7</v>
      </c>
      <c r="DF20" s="194">
        <v>8</v>
      </c>
      <c r="DG20" s="25">
        <v>5.5</v>
      </c>
      <c r="DH20" s="7">
        <f t="shared" si="26"/>
        <v>6.1</v>
      </c>
      <c r="DI20" s="23">
        <v>7.5</v>
      </c>
      <c r="DJ20" s="194">
        <v>8</v>
      </c>
      <c r="DK20" s="25">
        <f t="shared" si="47"/>
        <v>7.8</v>
      </c>
      <c r="DL20" s="7">
        <f t="shared" si="27"/>
        <v>7.8</v>
      </c>
      <c r="DM20" s="221">
        <v>7</v>
      </c>
      <c r="DN20" s="277">
        <v>8</v>
      </c>
      <c r="DO20" s="223">
        <v>6</v>
      </c>
      <c r="DP20" s="7">
        <f t="shared" si="28"/>
        <v>6.4</v>
      </c>
      <c r="DQ20" s="23">
        <v>5.7</v>
      </c>
      <c r="DR20" s="277">
        <v>7</v>
      </c>
      <c r="DS20" s="25">
        <v>6</v>
      </c>
      <c r="DT20" s="7">
        <f t="shared" si="29"/>
        <v>6</v>
      </c>
      <c r="DU20" s="23">
        <v>6.5</v>
      </c>
      <c r="DV20" s="277">
        <v>7</v>
      </c>
      <c r="DW20" s="25">
        <v>7</v>
      </c>
      <c r="DX20" s="7">
        <f t="shared" si="30"/>
        <v>6.9</v>
      </c>
      <c r="DY20" s="23">
        <v>6</v>
      </c>
      <c r="DZ20" s="277">
        <v>7</v>
      </c>
      <c r="EA20" s="25">
        <v>6</v>
      </c>
      <c r="EB20" s="7">
        <f t="shared" si="31"/>
        <v>6.1</v>
      </c>
      <c r="EC20" s="23">
        <v>6</v>
      </c>
      <c r="ED20" s="277">
        <v>8</v>
      </c>
      <c r="EE20" s="25">
        <v>6</v>
      </c>
      <c r="EF20" s="7">
        <f t="shared" si="32"/>
        <v>6.2</v>
      </c>
      <c r="EG20" s="23">
        <v>7.7</v>
      </c>
      <c r="EH20" s="194">
        <v>8</v>
      </c>
      <c r="EI20" s="265">
        <v>4.5</v>
      </c>
      <c r="EJ20" s="7">
        <f t="shared" si="33"/>
        <v>5.5</v>
      </c>
      <c r="EK20" s="23">
        <v>8</v>
      </c>
      <c r="EL20" s="277">
        <v>8</v>
      </c>
      <c r="EM20" s="25">
        <v>8</v>
      </c>
      <c r="EN20" s="7">
        <f t="shared" si="34"/>
        <v>8</v>
      </c>
      <c r="EO20" s="23">
        <v>7.7</v>
      </c>
      <c r="EP20" s="277">
        <v>7</v>
      </c>
      <c r="EQ20" s="25">
        <v>7.5</v>
      </c>
      <c r="ER20" s="138">
        <f t="shared" si="48"/>
        <v>7.5</v>
      </c>
      <c r="ES20" s="138">
        <v>5.5</v>
      </c>
      <c r="ET20" s="7"/>
      <c r="EU20" s="8">
        <f t="shared" si="36"/>
        <v>6.38</v>
      </c>
      <c r="EV20" s="241" t="str">
        <f t="shared" si="49"/>
        <v>C</v>
      </c>
      <c r="EW20" s="242">
        <f t="shared" si="50"/>
        <v>2</v>
      </c>
      <c r="EX20" s="241" t="str">
        <f t="shared" si="51"/>
        <v>C</v>
      </c>
      <c r="EY20" s="242">
        <f t="shared" si="52"/>
        <v>2</v>
      </c>
      <c r="EZ20" s="241" t="str">
        <f t="shared" si="53"/>
        <v>B</v>
      </c>
      <c r="FA20" s="242">
        <f t="shared" si="54"/>
        <v>3</v>
      </c>
      <c r="FB20" s="241" t="str">
        <f t="shared" si="55"/>
        <v>B</v>
      </c>
      <c r="FC20" s="242">
        <f t="shared" si="56"/>
        <v>3</v>
      </c>
      <c r="FD20" s="251" t="str">
        <f t="shared" si="57"/>
        <v>C</v>
      </c>
      <c r="FE20" s="252">
        <f t="shared" si="58"/>
        <v>2</v>
      </c>
      <c r="FF20" s="251" t="str">
        <f t="shared" si="59"/>
        <v>B</v>
      </c>
      <c r="FG20" s="252">
        <f t="shared" si="60"/>
        <v>3</v>
      </c>
      <c r="FH20" s="251" t="str">
        <f t="shared" si="61"/>
        <v>C</v>
      </c>
      <c r="FI20" s="252">
        <f t="shared" si="62"/>
        <v>2</v>
      </c>
      <c r="FJ20" s="251" t="str">
        <f t="shared" si="63"/>
        <v>B</v>
      </c>
      <c r="FK20" s="252">
        <f t="shared" si="64"/>
        <v>3</v>
      </c>
      <c r="FL20" s="251" t="str">
        <f t="shared" si="65"/>
        <v>D</v>
      </c>
      <c r="FM20" s="252">
        <f t="shared" si="66"/>
        <v>1</v>
      </c>
      <c r="FN20" s="251" t="str">
        <f t="shared" si="67"/>
        <v>C</v>
      </c>
      <c r="FO20" s="252">
        <f t="shared" si="68"/>
        <v>2</v>
      </c>
      <c r="FP20" s="251" t="str">
        <f t="shared" si="69"/>
        <v>B</v>
      </c>
      <c r="FQ20" s="252">
        <f t="shared" si="70"/>
        <v>3</v>
      </c>
      <c r="FR20" s="251" t="str">
        <f t="shared" si="71"/>
        <v>B</v>
      </c>
      <c r="FS20" s="252">
        <f t="shared" si="72"/>
        <v>3</v>
      </c>
      <c r="FT20" s="241" t="str">
        <f t="shared" si="73"/>
        <v>C</v>
      </c>
      <c r="FU20" s="242">
        <f t="shared" si="74"/>
        <v>2</v>
      </c>
      <c r="FV20" s="241" t="str">
        <f t="shared" si="75"/>
        <v>C</v>
      </c>
      <c r="FW20" s="242">
        <f t="shared" si="76"/>
        <v>2</v>
      </c>
      <c r="FX20" s="241" t="str">
        <f t="shared" si="77"/>
        <v>B</v>
      </c>
      <c r="FY20" s="242">
        <f t="shared" si="78"/>
        <v>3</v>
      </c>
      <c r="FZ20" s="241" t="str">
        <f t="shared" si="79"/>
        <v>B</v>
      </c>
      <c r="GA20" s="242">
        <f t="shared" si="80"/>
        <v>3</v>
      </c>
      <c r="GB20" s="241" t="str">
        <f t="shared" si="81"/>
        <v>C</v>
      </c>
      <c r="GC20" s="242">
        <f t="shared" si="82"/>
        <v>2</v>
      </c>
      <c r="GD20" s="241" t="str">
        <f t="shared" si="83"/>
        <v>B</v>
      </c>
      <c r="GE20" s="242">
        <f t="shared" si="84"/>
        <v>3</v>
      </c>
      <c r="GF20" s="241" t="str">
        <f t="shared" si="85"/>
        <v>C</v>
      </c>
      <c r="GG20" s="242">
        <f t="shared" si="86"/>
        <v>2</v>
      </c>
      <c r="GH20" s="251" t="str">
        <f t="shared" si="87"/>
        <v>B</v>
      </c>
      <c r="GI20" s="252">
        <f t="shared" si="88"/>
        <v>3</v>
      </c>
      <c r="GJ20" s="251" t="str">
        <f t="shared" si="89"/>
        <v>A</v>
      </c>
      <c r="GK20" s="252">
        <f t="shared" si="90"/>
        <v>4</v>
      </c>
      <c r="GL20" s="251" t="str">
        <f t="shared" si="91"/>
        <v>D</v>
      </c>
      <c r="GM20" s="252">
        <f t="shared" si="92"/>
        <v>1</v>
      </c>
      <c r="GN20" s="251" t="str">
        <f t="shared" si="93"/>
        <v>C</v>
      </c>
      <c r="GO20" s="252">
        <f t="shared" si="94"/>
        <v>2</v>
      </c>
      <c r="GP20" s="251" t="str">
        <f t="shared" si="95"/>
        <v>B</v>
      </c>
      <c r="GQ20" s="252">
        <f t="shared" si="96"/>
        <v>3</v>
      </c>
      <c r="GR20" s="251" t="str">
        <f t="shared" si="97"/>
        <v>C</v>
      </c>
      <c r="GS20" s="252">
        <f t="shared" si="98"/>
        <v>2</v>
      </c>
      <c r="GT20" s="251" t="str">
        <f t="shared" si="99"/>
        <v>B</v>
      </c>
      <c r="GU20" s="252">
        <f t="shared" si="100"/>
        <v>3</v>
      </c>
      <c r="GV20" s="251" t="str">
        <f t="shared" si="101"/>
        <v>C</v>
      </c>
      <c r="GW20" s="252">
        <f t="shared" si="102"/>
        <v>2</v>
      </c>
      <c r="GX20" s="251" t="str">
        <f t="shared" si="103"/>
        <v>B</v>
      </c>
      <c r="GY20" s="252">
        <f t="shared" si="104"/>
        <v>3</v>
      </c>
      <c r="GZ20" s="241" t="str">
        <f t="shared" si="105"/>
        <v>C</v>
      </c>
      <c r="HA20" s="242">
        <f t="shared" si="106"/>
        <v>2</v>
      </c>
      <c r="HB20" s="241" t="str">
        <f t="shared" si="107"/>
        <v>C</v>
      </c>
      <c r="HC20" s="242">
        <f t="shared" si="108"/>
        <v>2</v>
      </c>
      <c r="HD20" s="241" t="str">
        <f t="shared" si="109"/>
        <v>C</v>
      </c>
      <c r="HE20" s="242">
        <f t="shared" si="110"/>
        <v>2</v>
      </c>
      <c r="HF20" s="241" t="str">
        <f t="shared" si="111"/>
        <v>C</v>
      </c>
      <c r="HG20" s="242">
        <f t="shared" si="112"/>
        <v>2</v>
      </c>
      <c r="HH20" s="241" t="str">
        <f t="shared" si="113"/>
        <v>C</v>
      </c>
      <c r="HI20" s="242">
        <f t="shared" si="114"/>
        <v>2</v>
      </c>
      <c r="HJ20" s="241" t="str">
        <f t="shared" si="115"/>
        <v>C</v>
      </c>
      <c r="HK20" s="242">
        <f t="shared" si="116"/>
        <v>2</v>
      </c>
      <c r="HL20" s="241" t="str">
        <f t="shared" si="117"/>
        <v>B</v>
      </c>
      <c r="HM20" s="242">
        <f t="shared" si="118"/>
        <v>3</v>
      </c>
      <c r="HN20" s="241" t="str">
        <f t="shared" si="119"/>
        <v>B</v>
      </c>
      <c r="HO20" s="242">
        <f t="shared" si="120"/>
        <v>3</v>
      </c>
      <c r="HP20" s="241" t="str">
        <f t="shared" si="121"/>
        <v>C</v>
      </c>
      <c r="HQ20" s="242">
        <f t="shared" si="122"/>
        <v>2</v>
      </c>
      <c r="HR20" s="241" t="str">
        <f t="shared" si="123"/>
        <v>X</v>
      </c>
      <c r="HS20" s="242">
        <f t="shared" si="124"/>
        <v>0</v>
      </c>
      <c r="HT20" s="144">
        <f t="shared" si="38"/>
        <v>2.5</v>
      </c>
      <c r="HU20" s="144">
        <f t="shared" si="39"/>
        <v>2.4</v>
      </c>
      <c r="HV20" s="144">
        <f t="shared" si="40"/>
        <v>2.56</v>
      </c>
      <c r="HW20" s="144">
        <f t="shared" si="41"/>
        <v>2.67</v>
      </c>
      <c r="HX20" s="144">
        <f t="shared" si="125"/>
        <v>2</v>
      </c>
      <c r="HY20" s="140">
        <f t="shared" si="126"/>
        <v>2.4</v>
      </c>
      <c r="HZ20" s="4">
        <f t="shared" si="42"/>
        <v>90</v>
      </c>
      <c r="IA20" s="144">
        <f t="shared" si="43"/>
        <v>2.44</v>
      </c>
      <c r="IB20" s="84" t="str">
        <f t="shared" si="44"/>
        <v>Trung b×nh</v>
      </c>
      <c r="ID20" s="11"/>
      <c r="IE20" s="5"/>
      <c r="IJ20" s="3">
        <v>8</v>
      </c>
      <c r="IK20" s="3">
        <v>7</v>
      </c>
      <c r="IM20" s="3">
        <v>7</v>
      </c>
      <c r="IN20" s="3">
        <v>7</v>
      </c>
      <c r="IP20" s="3">
        <v>8.5</v>
      </c>
      <c r="IQ20" s="3">
        <v>5</v>
      </c>
      <c r="IR20" s="3">
        <v>7.5</v>
      </c>
    </row>
    <row r="21" spans="1:252" ht="19.5" customHeight="1" x14ac:dyDescent="0.25">
      <c r="A21" s="12">
        <v>15</v>
      </c>
      <c r="B21" s="142" t="s">
        <v>27</v>
      </c>
      <c r="C21" s="143" t="s">
        <v>14</v>
      </c>
      <c r="D21" s="40">
        <v>35823</v>
      </c>
      <c r="E21" s="23">
        <v>7.5</v>
      </c>
      <c r="F21" s="194">
        <v>8</v>
      </c>
      <c r="G21" s="25">
        <v>6</v>
      </c>
      <c r="H21" s="7">
        <f t="shared" si="0"/>
        <v>6.5</v>
      </c>
      <c r="I21" s="23">
        <v>5.5</v>
      </c>
      <c r="J21" s="194">
        <v>8</v>
      </c>
      <c r="K21" s="25">
        <v>6</v>
      </c>
      <c r="L21" s="7">
        <f t="shared" si="1"/>
        <v>6.1</v>
      </c>
      <c r="M21" s="23">
        <v>6.5</v>
      </c>
      <c r="N21" s="194">
        <v>8</v>
      </c>
      <c r="O21" s="25">
        <v>3</v>
      </c>
      <c r="P21" s="7">
        <f t="shared" si="2"/>
        <v>4.2</v>
      </c>
      <c r="Q21" s="23">
        <v>7</v>
      </c>
      <c r="R21" s="194">
        <v>9</v>
      </c>
      <c r="S21" s="25">
        <v>7</v>
      </c>
      <c r="T21" s="7">
        <f t="shared" si="3"/>
        <v>7.2</v>
      </c>
      <c r="U21" s="23">
        <v>6</v>
      </c>
      <c r="V21" s="194">
        <v>8</v>
      </c>
      <c r="W21" s="74">
        <v>7</v>
      </c>
      <c r="X21" s="7">
        <f t="shared" si="4"/>
        <v>6.9</v>
      </c>
      <c r="Y21" s="23">
        <v>6.3</v>
      </c>
      <c r="Z21" s="194">
        <v>10</v>
      </c>
      <c r="AA21" s="74">
        <v>8</v>
      </c>
      <c r="AB21" s="7">
        <f t="shared" si="5"/>
        <v>7.9</v>
      </c>
      <c r="AC21" s="23">
        <v>6</v>
      </c>
      <c r="AD21" s="194">
        <v>6</v>
      </c>
      <c r="AE21" s="25">
        <v>3.5</v>
      </c>
      <c r="AF21" s="7">
        <f t="shared" si="6"/>
        <v>4.3</v>
      </c>
      <c r="AG21" s="23">
        <v>7</v>
      </c>
      <c r="AH21" s="194">
        <v>8</v>
      </c>
      <c r="AI21" s="25">
        <f t="shared" si="45"/>
        <v>4</v>
      </c>
      <c r="AJ21" s="7">
        <f t="shared" si="7"/>
        <v>5</v>
      </c>
      <c r="AK21" s="23">
        <v>6.8</v>
      </c>
      <c r="AL21" s="194">
        <v>8</v>
      </c>
      <c r="AM21" s="25">
        <v>4</v>
      </c>
      <c r="AN21" s="7">
        <f t="shared" si="8"/>
        <v>5</v>
      </c>
      <c r="AO21" s="23">
        <v>7.5</v>
      </c>
      <c r="AP21" s="24">
        <v>8</v>
      </c>
      <c r="AQ21" s="25">
        <v>6</v>
      </c>
      <c r="AR21" s="7">
        <f t="shared" si="9"/>
        <v>6.5</v>
      </c>
      <c r="AS21" s="106">
        <v>7.1</v>
      </c>
      <c r="AT21" s="274">
        <v>8</v>
      </c>
      <c r="AU21" s="101">
        <v>7</v>
      </c>
      <c r="AV21" s="7">
        <f t="shared" si="10"/>
        <v>7.1</v>
      </c>
      <c r="AW21" s="23">
        <v>6.7</v>
      </c>
      <c r="AX21" s="194">
        <v>7</v>
      </c>
      <c r="AY21" s="25">
        <v>6</v>
      </c>
      <c r="AZ21" s="7">
        <f t="shared" si="11"/>
        <v>6.2</v>
      </c>
      <c r="BA21" s="23">
        <v>6.5</v>
      </c>
      <c r="BB21" s="194">
        <v>7</v>
      </c>
      <c r="BC21" s="101">
        <v>6</v>
      </c>
      <c r="BD21" s="7">
        <f t="shared" si="12"/>
        <v>6.2</v>
      </c>
      <c r="BE21" s="23">
        <v>6.5</v>
      </c>
      <c r="BF21" s="194">
        <v>7</v>
      </c>
      <c r="BG21" s="74">
        <v>8</v>
      </c>
      <c r="BH21" s="7">
        <f t="shared" si="13"/>
        <v>7.6</v>
      </c>
      <c r="BI21" s="23">
        <v>6.3</v>
      </c>
      <c r="BJ21" s="194">
        <v>7</v>
      </c>
      <c r="BK21" s="101">
        <v>6.5</v>
      </c>
      <c r="BL21" s="7">
        <f t="shared" si="14"/>
        <v>6.5</v>
      </c>
      <c r="BM21" s="23">
        <v>7</v>
      </c>
      <c r="BN21" s="194">
        <v>8</v>
      </c>
      <c r="BO21" s="25">
        <f t="shared" si="46"/>
        <v>3</v>
      </c>
      <c r="BP21" s="7">
        <f t="shared" si="15"/>
        <v>4.3</v>
      </c>
      <c r="BQ21" s="23">
        <v>7.5</v>
      </c>
      <c r="BR21" s="194">
        <v>7</v>
      </c>
      <c r="BS21" s="25">
        <v>5</v>
      </c>
      <c r="BT21" s="7">
        <f t="shared" si="16"/>
        <v>5.7</v>
      </c>
      <c r="BU21" s="23">
        <v>6.3</v>
      </c>
      <c r="BV21" s="194">
        <v>7</v>
      </c>
      <c r="BW21" s="25">
        <v>8</v>
      </c>
      <c r="BX21" s="7">
        <f t="shared" si="17"/>
        <v>7.6</v>
      </c>
      <c r="BY21" s="104">
        <v>6</v>
      </c>
      <c r="BZ21" s="273">
        <v>8</v>
      </c>
      <c r="CA21" s="74">
        <v>7</v>
      </c>
      <c r="CB21" s="7">
        <f t="shared" si="18"/>
        <v>6.9</v>
      </c>
      <c r="CC21" s="23">
        <v>6.5</v>
      </c>
      <c r="CD21" s="194">
        <v>8</v>
      </c>
      <c r="CE21" s="25">
        <v>6.5</v>
      </c>
      <c r="CF21" s="7">
        <f t="shared" si="19"/>
        <v>6.7</v>
      </c>
      <c r="CG21" s="23">
        <v>5.3</v>
      </c>
      <c r="CH21" s="194">
        <v>6</v>
      </c>
      <c r="CI21" s="25">
        <v>5.5</v>
      </c>
      <c r="CJ21" s="7">
        <f t="shared" si="20"/>
        <v>5.5</v>
      </c>
      <c r="CK21" s="23">
        <v>4.7</v>
      </c>
      <c r="CL21" s="194">
        <v>7</v>
      </c>
      <c r="CM21" s="264">
        <v>7.5</v>
      </c>
      <c r="CN21" s="7">
        <f t="shared" si="21"/>
        <v>6.9</v>
      </c>
      <c r="CO21" s="23">
        <v>5</v>
      </c>
      <c r="CP21" s="194">
        <v>6</v>
      </c>
      <c r="CQ21" s="25">
        <v>6</v>
      </c>
      <c r="CR21" s="7">
        <f t="shared" si="22"/>
        <v>5.8</v>
      </c>
      <c r="CS21" s="23">
        <v>5.3</v>
      </c>
      <c r="CT21" s="194">
        <v>7</v>
      </c>
      <c r="CU21" s="264">
        <v>6</v>
      </c>
      <c r="CV21" s="7">
        <f t="shared" si="23"/>
        <v>6</v>
      </c>
      <c r="CW21" s="23">
        <v>2.7</v>
      </c>
      <c r="CX21" s="194">
        <v>10</v>
      </c>
      <c r="CY21" s="258">
        <v>0</v>
      </c>
      <c r="CZ21" s="7">
        <f t="shared" si="24"/>
        <v>1.5</v>
      </c>
      <c r="DA21" s="23">
        <v>6.8</v>
      </c>
      <c r="DB21" s="194">
        <v>7</v>
      </c>
      <c r="DC21" s="265">
        <v>6</v>
      </c>
      <c r="DD21" s="7">
        <f t="shared" si="25"/>
        <v>6.3</v>
      </c>
      <c r="DE21" s="23">
        <v>6.5</v>
      </c>
      <c r="DF21" s="194">
        <v>8</v>
      </c>
      <c r="DG21" s="25">
        <v>5.5</v>
      </c>
      <c r="DH21" s="7">
        <f t="shared" si="26"/>
        <v>6</v>
      </c>
      <c r="DI21" s="23">
        <v>6.5</v>
      </c>
      <c r="DJ21" s="194">
        <v>8</v>
      </c>
      <c r="DK21" s="25">
        <f t="shared" si="47"/>
        <v>4.5999999999999996</v>
      </c>
      <c r="DL21" s="7">
        <f t="shared" si="27"/>
        <v>5.3</v>
      </c>
      <c r="DM21" s="221">
        <v>7.3</v>
      </c>
      <c r="DN21" s="277">
        <v>8</v>
      </c>
      <c r="DO21" s="269">
        <v>2</v>
      </c>
      <c r="DP21" s="7">
        <f t="shared" si="28"/>
        <v>3.7</v>
      </c>
      <c r="DQ21" s="23">
        <v>4</v>
      </c>
      <c r="DR21" s="277">
        <v>5</v>
      </c>
      <c r="DS21" s="265">
        <v>5</v>
      </c>
      <c r="DT21" s="7">
        <f t="shared" si="29"/>
        <v>4.8</v>
      </c>
      <c r="DU21" s="23">
        <v>5.8</v>
      </c>
      <c r="DV21" s="277">
        <v>6</v>
      </c>
      <c r="DW21" s="264">
        <v>3</v>
      </c>
      <c r="DX21" s="7">
        <f t="shared" si="30"/>
        <v>3.9</v>
      </c>
      <c r="DY21" s="23">
        <v>6</v>
      </c>
      <c r="DZ21" s="277">
        <v>7</v>
      </c>
      <c r="EA21" s="25">
        <v>6.5</v>
      </c>
      <c r="EB21" s="7">
        <f t="shared" si="31"/>
        <v>6.5</v>
      </c>
      <c r="EC21" s="23">
        <v>5</v>
      </c>
      <c r="ED21" s="277">
        <v>7</v>
      </c>
      <c r="EE21" s="310">
        <v>5</v>
      </c>
      <c r="EF21" s="7">
        <f t="shared" si="32"/>
        <v>5.2</v>
      </c>
      <c r="EG21" s="23">
        <v>6.3</v>
      </c>
      <c r="EH21" s="194">
        <v>7</v>
      </c>
      <c r="EI21" s="265">
        <v>6</v>
      </c>
      <c r="EJ21" s="7">
        <f t="shared" si="33"/>
        <v>6.2</v>
      </c>
      <c r="EK21" s="23">
        <v>7.5</v>
      </c>
      <c r="EL21" s="277">
        <v>8</v>
      </c>
      <c r="EM21" s="25">
        <v>6</v>
      </c>
      <c r="EN21" s="7">
        <f t="shared" si="34"/>
        <v>6.5</v>
      </c>
      <c r="EO21" s="23"/>
      <c r="EP21" s="277"/>
      <c r="EQ21" s="25"/>
      <c r="ER21" s="138">
        <f t="shared" si="48"/>
        <v>0</v>
      </c>
      <c r="ES21" s="138"/>
      <c r="ET21" s="7"/>
      <c r="EU21" s="8">
        <f t="shared" si="36"/>
        <v>5.19</v>
      </c>
      <c r="EV21" s="241" t="str">
        <f t="shared" si="49"/>
        <v>C</v>
      </c>
      <c r="EW21" s="242">
        <f t="shared" si="50"/>
        <v>2</v>
      </c>
      <c r="EX21" s="241" t="str">
        <f t="shared" si="51"/>
        <v>C</v>
      </c>
      <c r="EY21" s="242">
        <f t="shared" si="52"/>
        <v>2</v>
      </c>
      <c r="EZ21" s="241" t="str">
        <f t="shared" si="53"/>
        <v>D</v>
      </c>
      <c r="FA21" s="242">
        <f t="shared" si="54"/>
        <v>1</v>
      </c>
      <c r="FB21" s="241" t="str">
        <f t="shared" si="55"/>
        <v>B</v>
      </c>
      <c r="FC21" s="242">
        <f t="shared" si="56"/>
        <v>3</v>
      </c>
      <c r="FD21" s="251" t="str">
        <f t="shared" si="57"/>
        <v>C</v>
      </c>
      <c r="FE21" s="252">
        <f t="shared" si="58"/>
        <v>2</v>
      </c>
      <c r="FF21" s="251" t="str">
        <f t="shared" si="59"/>
        <v>B</v>
      </c>
      <c r="FG21" s="252">
        <f t="shared" si="60"/>
        <v>3</v>
      </c>
      <c r="FH21" s="251" t="str">
        <f t="shared" si="61"/>
        <v>D</v>
      </c>
      <c r="FI21" s="252">
        <f t="shared" si="62"/>
        <v>1</v>
      </c>
      <c r="FJ21" s="251" t="str">
        <f t="shared" si="63"/>
        <v>D</v>
      </c>
      <c r="FK21" s="252">
        <f t="shared" si="64"/>
        <v>1</v>
      </c>
      <c r="FL21" s="251" t="str">
        <f t="shared" si="65"/>
        <v>D</v>
      </c>
      <c r="FM21" s="252">
        <f t="shared" si="66"/>
        <v>1</v>
      </c>
      <c r="FN21" s="251" t="str">
        <f t="shared" si="67"/>
        <v>C</v>
      </c>
      <c r="FO21" s="252">
        <f t="shared" si="68"/>
        <v>2</v>
      </c>
      <c r="FP21" s="251" t="str">
        <f t="shared" si="69"/>
        <v>B</v>
      </c>
      <c r="FQ21" s="252">
        <f t="shared" si="70"/>
        <v>3</v>
      </c>
      <c r="FR21" s="251" t="str">
        <f t="shared" si="71"/>
        <v>C</v>
      </c>
      <c r="FS21" s="252">
        <f t="shared" si="72"/>
        <v>2</v>
      </c>
      <c r="FT21" s="241" t="str">
        <f t="shared" si="73"/>
        <v>C</v>
      </c>
      <c r="FU21" s="242">
        <f t="shared" si="74"/>
        <v>2</v>
      </c>
      <c r="FV21" s="241" t="str">
        <f t="shared" si="75"/>
        <v>B</v>
      </c>
      <c r="FW21" s="242">
        <f t="shared" si="76"/>
        <v>3</v>
      </c>
      <c r="FX21" s="241" t="str">
        <f t="shared" si="77"/>
        <v>C</v>
      </c>
      <c r="FY21" s="242">
        <f t="shared" si="78"/>
        <v>2</v>
      </c>
      <c r="FZ21" s="241" t="str">
        <f t="shared" si="79"/>
        <v>D</v>
      </c>
      <c r="GA21" s="242">
        <f t="shared" si="80"/>
        <v>1</v>
      </c>
      <c r="GB21" s="241" t="str">
        <f t="shared" si="81"/>
        <v>C</v>
      </c>
      <c r="GC21" s="242">
        <f t="shared" si="82"/>
        <v>2</v>
      </c>
      <c r="GD21" s="241" t="str">
        <f t="shared" si="83"/>
        <v>B</v>
      </c>
      <c r="GE21" s="242">
        <f t="shared" si="84"/>
        <v>3</v>
      </c>
      <c r="GF21" s="241" t="str">
        <f t="shared" si="85"/>
        <v>C</v>
      </c>
      <c r="GG21" s="242">
        <f t="shared" si="86"/>
        <v>2</v>
      </c>
      <c r="GH21" s="251" t="str">
        <f t="shared" si="87"/>
        <v>C</v>
      </c>
      <c r="GI21" s="252">
        <f t="shared" si="88"/>
        <v>2</v>
      </c>
      <c r="GJ21" s="251" t="str">
        <f t="shared" si="89"/>
        <v>C</v>
      </c>
      <c r="GK21" s="252">
        <f t="shared" si="90"/>
        <v>2</v>
      </c>
      <c r="GL21" s="251" t="str">
        <f t="shared" si="91"/>
        <v>C</v>
      </c>
      <c r="GM21" s="252">
        <f t="shared" si="92"/>
        <v>2</v>
      </c>
      <c r="GN21" s="251" t="str">
        <f t="shared" si="93"/>
        <v>C</v>
      </c>
      <c r="GO21" s="252">
        <f t="shared" si="94"/>
        <v>2</v>
      </c>
      <c r="GP21" s="251" t="str">
        <f t="shared" si="95"/>
        <v>C</v>
      </c>
      <c r="GQ21" s="252">
        <f t="shared" si="96"/>
        <v>2</v>
      </c>
      <c r="GR21" s="251" t="str">
        <f t="shared" si="97"/>
        <v>F</v>
      </c>
      <c r="GS21" s="252">
        <f t="shared" si="98"/>
        <v>0</v>
      </c>
      <c r="GT21" s="251" t="str">
        <f t="shared" si="99"/>
        <v>C</v>
      </c>
      <c r="GU21" s="252">
        <f t="shared" si="100"/>
        <v>2</v>
      </c>
      <c r="GV21" s="251" t="str">
        <f t="shared" si="101"/>
        <v>C</v>
      </c>
      <c r="GW21" s="252">
        <f t="shared" si="102"/>
        <v>2</v>
      </c>
      <c r="GX21" s="251" t="str">
        <f t="shared" si="103"/>
        <v>D</v>
      </c>
      <c r="GY21" s="252">
        <f t="shared" si="104"/>
        <v>1</v>
      </c>
      <c r="GZ21" s="241" t="str">
        <f t="shared" si="105"/>
        <v>F</v>
      </c>
      <c r="HA21" s="242">
        <f t="shared" si="106"/>
        <v>0</v>
      </c>
      <c r="HB21" s="241" t="str">
        <f t="shared" si="107"/>
        <v>D</v>
      </c>
      <c r="HC21" s="242">
        <f t="shared" si="108"/>
        <v>1</v>
      </c>
      <c r="HD21" s="241" t="str">
        <f t="shared" si="109"/>
        <v>F</v>
      </c>
      <c r="HE21" s="242">
        <f t="shared" si="110"/>
        <v>0</v>
      </c>
      <c r="HF21" s="241" t="str">
        <f t="shared" si="111"/>
        <v>C</v>
      </c>
      <c r="HG21" s="242">
        <f t="shared" si="112"/>
        <v>2</v>
      </c>
      <c r="HH21" s="241" t="str">
        <f t="shared" si="113"/>
        <v>D</v>
      </c>
      <c r="HI21" s="242">
        <f t="shared" si="114"/>
        <v>1</v>
      </c>
      <c r="HJ21" s="241" t="str">
        <f t="shared" si="115"/>
        <v>C</v>
      </c>
      <c r="HK21" s="242">
        <f t="shared" si="116"/>
        <v>2</v>
      </c>
      <c r="HL21" s="241" t="str">
        <f t="shared" si="117"/>
        <v>C</v>
      </c>
      <c r="HM21" s="242">
        <f t="shared" si="118"/>
        <v>2</v>
      </c>
      <c r="HN21" s="241" t="str">
        <f t="shared" si="119"/>
        <v>X</v>
      </c>
      <c r="HO21" s="242">
        <f t="shared" si="120"/>
        <v>0</v>
      </c>
      <c r="HP21" s="241" t="str">
        <f t="shared" si="121"/>
        <v>X</v>
      </c>
      <c r="HQ21" s="242">
        <f t="shared" si="122"/>
        <v>0</v>
      </c>
      <c r="HR21" s="241" t="str">
        <f t="shared" si="123"/>
        <v>X</v>
      </c>
      <c r="HS21" s="242">
        <f t="shared" si="124"/>
        <v>0</v>
      </c>
      <c r="HT21" s="144">
        <f t="shared" si="38"/>
        <v>2</v>
      </c>
      <c r="HU21" s="144">
        <f t="shared" si="39"/>
        <v>1.95</v>
      </c>
      <c r="HV21" s="144">
        <f t="shared" si="40"/>
        <v>2.17</v>
      </c>
      <c r="HW21" s="144">
        <f t="shared" si="41"/>
        <v>1.63</v>
      </c>
      <c r="HX21" s="144">
        <f t="shared" si="125"/>
        <v>1</v>
      </c>
      <c r="HY21" s="140">
        <f t="shared" si="126"/>
        <v>0</v>
      </c>
      <c r="HZ21" s="4">
        <f t="shared" si="42"/>
        <v>77</v>
      </c>
      <c r="IA21" s="144">
        <f t="shared" si="43"/>
        <v>1.92</v>
      </c>
      <c r="IB21" s="84" t="str">
        <f t="shared" si="44"/>
        <v>Trung b×nh yÕu</v>
      </c>
      <c r="ID21" s="11"/>
      <c r="IE21" s="5"/>
      <c r="IJ21" s="3">
        <v>3</v>
      </c>
      <c r="IK21" s="3">
        <v>5</v>
      </c>
      <c r="IM21" s="3">
        <v>3</v>
      </c>
      <c r="IN21" s="3">
        <v>3</v>
      </c>
      <c r="IP21" s="3">
        <v>4</v>
      </c>
      <c r="IQ21" s="3">
        <v>6</v>
      </c>
      <c r="IR21" s="3">
        <v>5</v>
      </c>
    </row>
    <row r="22" spans="1:252" ht="19.5" customHeight="1" x14ac:dyDescent="0.25">
      <c r="A22" s="12">
        <v>16</v>
      </c>
      <c r="B22" s="142" t="s">
        <v>103</v>
      </c>
      <c r="C22" s="143" t="s">
        <v>104</v>
      </c>
      <c r="D22" s="40">
        <v>36117</v>
      </c>
      <c r="E22" s="523">
        <v>5.5</v>
      </c>
      <c r="F22" s="524">
        <v>8</v>
      </c>
      <c r="G22" s="445">
        <v>7</v>
      </c>
      <c r="H22" s="7">
        <f t="shared" si="0"/>
        <v>6.8</v>
      </c>
      <c r="I22" s="23">
        <v>5</v>
      </c>
      <c r="J22" s="194">
        <v>5</v>
      </c>
      <c r="K22" s="25">
        <v>5</v>
      </c>
      <c r="L22" s="7">
        <f t="shared" si="1"/>
        <v>5</v>
      </c>
      <c r="M22" s="500">
        <v>7</v>
      </c>
      <c r="N22" s="501">
        <v>9</v>
      </c>
      <c r="O22" s="446">
        <v>8</v>
      </c>
      <c r="P22" s="7">
        <f t="shared" si="2"/>
        <v>7.9</v>
      </c>
      <c r="Q22" s="23">
        <v>6</v>
      </c>
      <c r="R22" s="194">
        <v>8</v>
      </c>
      <c r="S22" s="25">
        <v>5</v>
      </c>
      <c r="T22" s="7">
        <f t="shared" si="3"/>
        <v>5.5</v>
      </c>
      <c r="U22" s="106">
        <v>7</v>
      </c>
      <c r="V22" s="274">
        <v>7</v>
      </c>
      <c r="W22" s="101">
        <v>8</v>
      </c>
      <c r="X22" s="7">
        <f t="shared" si="4"/>
        <v>7.7</v>
      </c>
      <c r="Y22" s="106">
        <v>7</v>
      </c>
      <c r="Z22" s="274">
        <v>9</v>
      </c>
      <c r="AA22" s="101">
        <v>6</v>
      </c>
      <c r="AB22" s="7">
        <f t="shared" si="5"/>
        <v>6.5</v>
      </c>
      <c r="AC22" s="23">
        <v>7</v>
      </c>
      <c r="AD22" s="194">
        <v>6</v>
      </c>
      <c r="AE22" s="25">
        <v>5</v>
      </c>
      <c r="AF22" s="7">
        <f t="shared" si="6"/>
        <v>5.5</v>
      </c>
      <c r="AG22" s="23">
        <v>7.5</v>
      </c>
      <c r="AH22" s="194">
        <v>9</v>
      </c>
      <c r="AI22" s="25">
        <f t="shared" si="45"/>
        <v>6.3</v>
      </c>
      <c r="AJ22" s="7">
        <f t="shared" si="7"/>
        <v>6.8</v>
      </c>
      <c r="AK22" s="23">
        <v>8</v>
      </c>
      <c r="AL22" s="194">
        <v>6</v>
      </c>
      <c r="AM22" s="25">
        <v>6</v>
      </c>
      <c r="AN22" s="7">
        <f t="shared" si="8"/>
        <v>6.4</v>
      </c>
      <c r="AO22" s="23">
        <v>8.5</v>
      </c>
      <c r="AP22" s="24">
        <v>7.5</v>
      </c>
      <c r="AQ22" s="25">
        <v>6.5</v>
      </c>
      <c r="AR22" s="7">
        <f t="shared" si="9"/>
        <v>7</v>
      </c>
      <c r="AS22" s="106">
        <v>7.1</v>
      </c>
      <c r="AT22" s="274">
        <v>8</v>
      </c>
      <c r="AU22" s="101">
        <v>6.5</v>
      </c>
      <c r="AV22" s="7">
        <f t="shared" si="10"/>
        <v>6.8</v>
      </c>
      <c r="AW22" s="23">
        <v>6.7</v>
      </c>
      <c r="AX22" s="194">
        <v>7</v>
      </c>
      <c r="AY22" s="25">
        <v>4</v>
      </c>
      <c r="AZ22" s="7">
        <f t="shared" si="11"/>
        <v>4.8</v>
      </c>
      <c r="BA22" s="23">
        <v>6.5</v>
      </c>
      <c r="BB22" s="194">
        <v>7</v>
      </c>
      <c r="BC22" s="25">
        <v>9</v>
      </c>
      <c r="BD22" s="7">
        <f t="shared" si="12"/>
        <v>8.3000000000000007</v>
      </c>
      <c r="BE22" s="23">
        <v>7</v>
      </c>
      <c r="BF22" s="194">
        <v>8</v>
      </c>
      <c r="BG22" s="25">
        <v>5</v>
      </c>
      <c r="BH22" s="7">
        <f t="shared" si="13"/>
        <v>5.7</v>
      </c>
      <c r="BI22" s="23">
        <v>6.7</v>
      </c>
      <c r="BJ22" s="194">
        <v>8</v>
      </c>
      <c r="BK22" s="74">
        <v>5</v>
      </c>
      <c r="BL22" s="7">
        <f t="shared" si="14"/>
        <v>5.6</v>
      </c>
      <c r="BM22" s="23">
        <v>7</v>
      </c>
      <c r="BN22" s="194">
        <v>7</v>
      </c>
      <c r="BO22" s="25">
        <f t="shared" si="46"/>
        <v>7</v>
      </c>
      <c r="BP22" s="7">
        <f t="shared" si="15"/>
        <v>7</v>
      </c>
      <c r="BQ22" s="23">
        <v>7</v>
      </c>
      <c r="BR22" s="194">
        <v>7</v>
      </c>
      <c r="BS22" s="25">
        <v>5</v>
      </c>
      <c r="BT22" s="7">
        <f t="shared" si="16"/>
        <v>5.6</v>
      </c>
      <c r="BU22" s="23">
        <v>4.5</v>
      </c>
      <c r="BV22" s="194">
        <v>5</v>
      </c>
      <c r="BW22" s="74">
        <v>6</v>
      </c>
      <c r="BX22" s="7">
        <f t="shared" si="17"/>
        <v>5.6</v>
      </c>
      <c r="BY22" s="505">
        <v>7</v>
      </c>
      <c r="BZ22" s="506">
        <v>9</v>
      </c>
      <c r="CA22" s="507">
        <v>5</v>
      </c>
      <c r="CB22" s="7">
        <f t="shared" si="18"/>
        <v>5.8</v>
      </c>
      <c r="CC22" s="23">
        <v>7.5</v>
      </c>
      <c r="CD22" s="194">
        <v>9</v>
      </c>
      <c r="CE22" s="25">
        <v>5</v>
      </c>
      <c r="CF22" s="7">
        <f t="shared" si="19"/>
        <v>5.9</v>
      </c>
      <c r="CG22" s="23">
        <v>5</v>
      </c>
      <c r="CH22" s="194">
        <v>6</v>
      </c>
      <c r="CI22" s="265">
        <v>6</v>
      </c>
      <c r="CJ22" s="7">
        <f t="shared" si="20"/>
        <v>5.8</v>
      </c>
      <c r="CK22" s="23">
        <v>5.3</v>
      </c>
      <c r="CL22" s="194">
        <v>7</v>
      </c>
      <c r="CM22" s="25">
        <v>7.5</v>
      </c>
      <c r="CN22" s="7">
        <f t="shared" si="21"/>
        <v>7</v>
      </c>
      <c r="CO22" s="23">
        <v>5.3</v>
      </c>
      <c r="CP22" s="194">
        <v>6</v>
      </c>
      <c r="CQ22" s="265">
        <v>8</v>
      </c>
      <c r="CR22" s="7">
        <f t="shared" si="22"/>
        <v>7.3</v>
      </c>
      <c r="CS22" s="23">
        <v>5</v>
      </c>
      <c r="CT22" s="194">
        <v>6</v>
      </c>
      <c r="CU22" s="264">
        <v>5</v>
      </c>
      <c r="CV22" s="7">
        <f t="shared" si="23"/>
        <v>5.0999999999999996</v>
      </c>
      <c r="CW22" s="23">
        <v>6</v>
      </c>
      <c r="CX22" s="194">
        <v>8</v>
      </c>
      <c r="CY22" s="25">
        <v>6</v>
      </c>
      <c r="CZ22" s="7">
        <f t="shared" si="24"/>
        <v>6.2</v>
      </c>
      <c r="DA22" s="23">
        <v>4.2</v>
      </c>
      <c r="DB22" s="194">
        <v>5</v>
      </c>
      <c r="DC22" s="264">
        <v>6</v>
      </c>
      <c r="DD22" s="7">
        <f t="shared" si="25"/>
        <v>5.5</v>
      </c>
      <c r="DE22" s="23">
        <v>5.6</v>
      </c>
      <c r="DF22" s="194">
        <v>7</v>
      </c>
      <c r="DG22" s="25">
        <v>6</v>
      </c>
      <c r="DH22" s="7">
        <f t="shared" si="26"/>
        <v>6</v>
      </c>
      <c r="DI22" s="23">
        <v>8</v>
      </c>
      <c r="DJ22" s="194">
        <v>8</v>
      </c>
      <c r="DK22" s="25">
        <f t="shared" si="47"/>
        <v>7.9</v>
      </c>
      <c r="DL22" s="7">
        <f t="shared" si="27"/>
        <v>7.9</v>
      </c>
      <c r="DM22" s="221">
        <v>7.7</v>
      </c>
      <c r="DN22" s="277">
        <v>9</v>
      </c>
      <c r="DO22" s="223">
        <v>5</v>
      </c>
      <c r="DP22" s="7">
        <f t="shared" si="28"/>
        <v>5.9</v>
      </c>
      <c r="DQ22" s="23">
        <v>6.7</v>
      </c>
      <c r="DR22" s="277">
        <v>7</v>
      </c>
      <c r="DS22" s="265">
        <v>5</v>
      </c>
      <c r="DT22" s="7">
        <f t="shared" si="29"/>
        <v>5.5</v>
      </c>
      <c r="DU22" s="23">
        <v>6</v>
      </c>
      <c r="DV22" s="277">
        <v>6</v>
      </c>
      <c r="DW22" s="25">
        <v>7</v>
      </c>
      <c r="DX22" s="7">
        <f t="shared" si="30"/>
        <v>6.7</v>
      </c>
      <c r="DY22" s="23">
        <v>6</v>
      </c>
      <c r="DZ22" s="277">
        <v>7</v>
      </c>
      <c r="EA22" s="25">
        <v>6</v>
      </c>
      <c r="EB22" s="7">
        <f t="shared" si="31"/>
        <v>6.1</v>
      </c>
      <c r="EC22" s="23">
        <v>5.7</v>
      </c>
      <c r="ED22" s="277">
        <v>7</v>
      </c>
      <c r="EE22" s="264">
        <v>4</v>
      </c>
      <c r="EF22" s="7">
        <f t="shared" si="32"/>
        <v>4.5999999999999996</v>
      </c>
      <c r="EG22" s="23">
        <v>7</v>
      </c>
      <c r="EH22" s="194">
        <v>8</v>
      </c>
      <c r="EI22" s="25">
        <v>6.5</v>
      </c>
      <c r="EJ22" s="7">
        <f t="shared" si="33"/>
        <v>6.8</v>
      </c>
      <c r="EK22" s="23">
        <v>8.5</v>
      </c>
      <c r="EL22" s="277">
        <v>10</v>
      </c>
      <c r="EM22" s="25">
        <v>8.5</v>
      </c>
      <c r="EN22" s="7">
        <f t="shared" si="34"/>
        <v>8.6999999999999993</v>
      </c>
      <c r="EO22" s="23">
        <v>7</v>
      </c>
      <c r="EP22" s="277">
        <v>8</v>
      </c>
      <c r="EQ22" s="25">
        <v>6</v>
      </c>
      <c r="ER22" s="138">
        <f t="shared" si="48"/>
        <v>6.4</v>
      </c>
      <c r="ES22" s="138"/>
      <c r="ET22" s="7"/>
      <c r="EU22" s="8">
        <f t="shared" si="36"/>
        <v>5.83</v>
      </c>
      <c r="EV22" s="241" t="str">
        <f t="shared" si="49"/>
        <v>C</v>
      </c>
      <c r="EW22" s="242">
        <f t="shared" si="50"/>
        <v>2</v>
      </c>
      <c r="EX22" s="241" t="str">
        <f t="shared" si="51"/>
        <v>D</v>
      </c>
      <c r="EY22" s="242">
        <f t="shared" si="52"/>
        <v>1</v>
      </c>
      <c r="EZ22" s="241" t="str">
        <f t="shared" si="53"/>
        <v>B</v>
      </c>
      <c r="FA22" s="242">
        <f t="shared" si="54"/>
        <v>3</v>
      </c>
      <c r="FB22" s="241" t="str">
        <f t="shared" si="55"/>
        <v>C</v>
      </c>
      <c r="FC22" s="242">
        <f t="shared" si="56"/>
        <v>2</v>
      </c>
      <c r="FD22" s="251" t="str">
        <f t="shared" si="57"/>
        <v>B</v>
      </c>
      <c r="FE22" s="252">
        <f t="shared" si="58"/>
        <v>3</v>
      </c>
      <c r="FF22" s="251" t="str">
        <f t="shared" si="59"/>
        <v>C</v>
      </c>
      <c r="FG22" s="252">
        <f t="shared" si="60"/>
        <v>2</v>
      </c>
      <c r="FH22" s="251" t="str">
        <f t="shared" si="61"/>
        <v>C</v>
      </c>
      <c r="FI22" s="252">
        <f t="shared" si="62"/>
        <v>2</v>
      </c>
      <c r="FJ22" s="251" t="str">
        <f t="shared" si="63"/>
        <v>C</v>
      </c>
      <c r="FK22" s="252">
        <f t="shared" si="64"/>
        <v>2</v>
      </c>
      <c r="FL22" s="251" t="str">
        <f t="shared" si="65"/>
        <v>C</v>
      </c>
      <c r="FM22" s="252">
        <f t="shared" si="66"/>
        <v>2</v>
      </c>
      <c r="FN22" s="251" t="str">
        <f t="shared" si="67"/>
        <v>B</v>
      </c>
      <c r="FO22" s="252">
        <f t="shared" si="68"/>
        <v>3</v>
      </c>
      <c r="FP22" s="251" t="str">
        <f t="shared" si="69"/>
        <v>C</v>
      </c>
      <c r="FQ22" s="252">
        <f t="shared" si="70"/>
        <v>2</v>
      </c>
      <c r="FR22" s="251" t="str">
        <f t="shared" si="71"/>
        <v>D</v>
      </c>
      <c r="FS22" s="252">
        <f t="shared" si="72"/>
        <v>1</v>
      </c>
      <c r="FT22" s="241" t="str">
        <f t="shared" si="73"/>
        <v>B</v>
      </c>
      <c r="FU22" s="242">
        <f t="shared" si="74"/>
        <v>3</v>
      </c>
      <c r="FV22" s="241" t="str">
        <f t="shared" si="75"/>
        <v>C</v>
      </c>
      <c r="FW22" s="242">
        <f t="shared" si="76"/>
        <v>2</v>
      </c>
      <c r="FX22" s="241" t="str">
        <f t="shared" si="77"/>
        <v>C</v>
      </c>
      <c r="FY22" s="242">
        <f t="shared" si="78"/>
        <v>2</v>
      </c>
      <c r="FZ22" s="241" t="str">
        <f t="shared" si="79"/>
        <v>B</v>
      </c>
      <c r="GA22" s="242">
        <f t="shared" si="80"/>
        <v>3</v>
      </c>
      <c r="GB22" s="241" t="str">
        <f t="shared" si="81"/>
        <v>C</v>
      </c>
      <c r="GC22" s="242">
        <f t="shared" si="82"/>
        <v>2</v>
      </c>
      <c r="GD22" s="241" t="str">
        <f t="shared" si="83"/>
        <v>C</v>
      </c>
      <c r="GE22" s="242">
        <f t="shared" si="84"/>
        <v>2</v>
      </c>
      <c r="GF22" s="241" t="str">
        <f t="shared" si="85"/>
        <v>C</v>
      </c>
      <c r="GG22" s="242">
        <f t="shared" si="86"/>
        <v>2</v>
      </c>
      <c r="GH22" s="251" t="str">
        <f t="shared" si="87"/>
        <v>C</v>
      </c>
      <c r="GI22" s="252">
        <f t="shared" si="88"/>
        <v>2</v>
      </c>
      <c r="GJ22" s="251" t="str">
        <f t="shared" si="89"/>
        <v>C</v>
      </c>
      <c r="GK22" s="252">
        <f t="shared" si="90"/>
        <v>2</v>
      </c>
      <c r="GL22" s="251" t="str">
        <f t="shared" si="91"/>
        <v>B</v>
      </c>
      <c r="GM22" s="252">
        <f t="shared" si="92"/>
        <v>3</v>
      </c>
      <c r="GN22" s="251" t="str">
        <f t="shared" si="93"/>
        <v>B</v>
      </c>
      <c r="GO22" s="252">
        <f t="shared" si="94"/>
        <v>3</v>
      </c>
      <c r="GP22" s="251" t="str">
        <f t="shared" si="95"/>
        <v>D</v>
      </c>
      <c r="GQ22" s="252">
        <f t="shared" si="96"/>
        <v>1</v>
      </c>
      <c r="GR22" s="251" t="str">
        <f t="shared" si="97"/>
        <v>C</v>
      </c>
      <c r="GS22" s="252">
        <f t="shared" si="98"/>
        <v>2</v>
      </c>
      <c r="GT22" s="251" t="str">
        <f t="shared" si="99"/>
        <v>C</v>
      </c>
      <c r="GU22" s="252">
        <f t="shared" si="100"/>
        <v>2</v>
      </c>
      <c r="GV22" s="251" t="str">
        <f t="shared" si="101"/>
        <v>C</v>
      </c>
      <c r="GW22" s="252">
        <f t="shared" si="102"/>
        <v>2</v>
      </c>
      <c r="GX22" s="251" t="str">
        <f t="shared" si="103"/>
        <v>B</v>
      </c>
      <c r="GY22" s="252">
        <f t="shared" si="104"/>
        <v>3</v>
      </c>
      <c r="GZ22" s="241" t="str">
        <f t="shared" si="105"/>
        <v>C</v>
      </c>
      <c r="HA22" s="242">
        <f t="shared" si="106"/>
        <v>2</v>
      </c>
      <c r="HB22" s="241" t="str">
        <f t="shared" si="107"/>
        <v>C</v>
      </c>
      <c r="HC22" s="242">
        <f t="shared" si="108"/>
        <v>2</v>
      </c>
      <c r="HD22" s="241" t="str">
        <f t="shared" si="109"/>
        <v>C</v>
      </c>
      <c r="HE22" s="242">
        <f t="shared" si="110"/>
        <v>2</v>
      </c>
      <c r="HF22" s="241" t="str">
        <f t="shared" si="111"/>
        <v>C</v>
      </c>
      <c r="HG22" s="242">
        <f t="shared" si="112"/>
        <v>2</v>
      </c>
      <c r="HH22" s="241" t="str">
        <f t="shared" si="113"/>
        <v>D</v>
      </c>
      <c r="HI22" s="242">
        <f t="shared" si="114"/>
        <v>1</v>
      </c>
      <c r="HJ22" s="241" t="str">
        <f t="shared" si="115"/>
        <v>C</v>
      </c>
      <c r="HK22" s="242">
        <f t="shared" si="116"/>
        <v>2</v>
      </c>
      <c r="HL22" s="241" t="str">
        <f t="shared" si="117"/>
        <v>A</v>
      </c>
      <c r="HM22" s="242">
        <f t="shared" si="118"/>
        <v>4</v>
      </c>
      <c r="HN22" s="241" t="str">
        <f t="shared" si="119"/>
        <v>C</v>
      </c>
      <c r="HO22" s="242">
        <f t="shared" si="120"/>
        <v>2</v>
      </c>
      <c r="HP22" s="241" t="str">
        <f t="shared" si="121"/>
        <v>X</v>
      </c>
      <c r="HQ22" s="242">
        <f t="shared" si="122"/>
        <v>0</v>
      </c>
      <c r="HR22" s="241" t="str">
        <f t="shared" si="123"/>
        <v>X</v>
      </c>
      <c r="HS22" s="242">
        <f t="shared" si="124"/>
        <v>0</v>
      </c>
      <c r="HT22" s="144">
        <f t="shared" si="38"/>
        <v>2</v>
      </c>
      <c r="HU22" s="144">
        <f t="shared" si="39"/>
        <v>2.25</v>
      </c>
      <c r="HV22" s="144">
        <f t="shared" si="40"/>
        <v>2.2799999999999998</v>
      </c>
      <c r="HW22" s="144">
        <f t="shared" si="41"/>
        <v>2.21</v>
      </c>
      <c r="HX22" s="144">
        <f t="shared" si="125"/>
        <v>1.8</v>
      </c>
      <c r="HY22" s="140">
        <f t="shared" si="126"/>
        <v>0.8</v>
      </c>
      <c r="HZ22" s="4">
        <f t="shared" si="42"/>
        <v>87</v>
      </c>
      <c r="IA22" s="144">
        <f t="shared" si="43"/>
        <v>2.14</v>
      </c>
      <c r="IB22" s="84" t="str">
        <f t="shared" si="44"/>
        <v>Trung b×nh</v>
      </c>
      <c r="ID22" s="11"/>
      <c r="IE22" s="5"/>
      <c r="IJ22" s="3">
        <v>7</v>
      </c>
      <c r="IK22" s="3">
        <v>5.5</v>
      </c>
      <c r="IM22" s="3">
        <v>9</v>
      </c>
      <c r="IN22" s="3">
        <v>5</v>
      </c>
      <c r="IP22" s="3">
        <v>8</v>
      </c>
      <c r="IQ22" s="3">
        <v>6.6</v>
      </c>
      <c r="IR22" s="3">
        <v>8</v>
      </c>
    </row>
    <row r="23" spans="1:252" ht="19.5" customHeight="1" x14ac:dyDescent="0.25">
      <c r="A23" s="12">
        <v>17</v>
      </c>
      <c r="B23" s="145" t="s">
        <v>105</v>
      </c>
      <c r="C23" s="143" t="s">
        <v>106</v>
      </c>
      <c r="D23" s="40">
        <v>35887</v>
      </c>
      <c r="E23" s="23">
        <v>8</v>
      </c>
      <c r="F23" s="194">
        <v>9</v>
      </c>
      <c r="G23" s="25">
        <v>5</v>
      </c>
      <c r="H23" s="7">
        <f t="shared" si="0"/>
        <v>6</v>
      </c>
      <c r="I23" s="23">
        <v>9.5</v>
      </c>
      <c r="J23" s="194">
        <v>8</v>
      </c>
      <c r="K23" s="25">
        <v>8</v>
      </c>
      <c r="L23" s="7">
        <f t="shared" si="1"/>
        <v>8.3000000000000007</v>
      </c>
      <c r="M23" s="23">
        <v>8</v>
      </c>
      <c r="N23" s="194">
        <v>10</v>
      </c>
      <c r="O23" s="25">
        <v>5</v>
      </c>
      <c r="P23" s="7">
        <f t="shared" si="2"/>
        <v>6.1</v>
      </c>
      <c r="Q23" s="23">
        <v>7.5</v>
      </c>
      <c r="R23" s="194">
        <v>9</v>
      </c>
      <c r="S23" s="25">
        <v>7</v>
      </c>
      <c r="T23" s="7">
        <f t="shared" si="3"/>
        <v>7.3</v>
      </c>
      <c r="U23" s="23">
        <v>8.3000000000000007</v>
      </c>
      <c r="V23" s="194">
        <v>10</v>
      </c>
      <c r="W23" s="101">
        <v>4</v>
      </c>
      <c r="X23" s="7">
        <f t="shared" si="4"/>
        <v>5.5</v>
      </c>
      <c r="Y23" s="23">
        <v>7.6</v>
      </c>
      <c r="Z23" s="194">
        <v>10</v>
      </c>
      <c r="AA23" s="101">
        <v>5</v>
      </c>
      <c r="AB23" s="7">
        <f t="shared" si="5"/>
        <v>6</v>
      </c>
      <c r="AC23" s="23">
        <v>8.3000000000000007</v>
      </c>
      <c r="AD23" s="194">
        <v>9</v>
      </c>
      <c r="AE23" s="25">
        <v>8</v>
      </c>
      <c r="AF23" s="7">
        <f t="shared" si="6"/>
        <v>8.1999999999999993</v>
      </c>
      <c r="AG23" s="23">
        <v>8</v>
      </c>
      <c r="AH23" s="194">
        <v>9</v>
      </c>
      <c r="AI23" s="25">
        <f t="shared" si="45"/>
        <v>7</v>
      </c>
      <c r="AJ23" s="7">
        <f t="shared" si="7"/>
        <v>7.4</v>
      </c>
      <c r="AK23" s="23">
        <v>8</v>
      </c>
      <c r="AL23" s="194">
        <v>9</v>
      </c>
      <c r="AM23" s="25">
        <v>3.5</v>
      </c>
      <c r="AN23" s="7">
        <f t="shared" si="8"/>
        <v>5</v>
      </c>
      <c r="AO23" s="23">
        <v>8</v>
      </c>
      <c r="AP23" s="24">
        <v>8.5</v>
      </c>
      <c r="AQ23" s="25">
        <v>6.5</v>
      </c>
      <c r="AR23" s="7">
        <f t="shared" si="9"/>
        <v>7</v>
      </c>
      <c r="AS23" s="23">
        <v>7.4</v>
      </c>
      <c r="AT23" s="194">
        <v>8</v>
      </c>
      <c r="AU23" s="25">
        <v>8</v>
      </c>
      <c r="AV23" s="7">
        <f t="shared" si="10"/>
        <v>7.9</v>
      </c>
      <c r="AW23" s="23">
        <v>8</v>
      </c>
      <c r="AX23" s="194">
        <v>8</v>
      </c>
      <c r="AY23" s="25">
        <v>8</v>
      </c>
      <c r="AZ23" s="7">
        <f t="shared" si="11"/>
        <v>8</v>
      </c>
      <c r="BA23" s="23">
        <v>8.5</v>
      </c>
      <c r="BB23" s="194">
        <v>10</v>
      </c>
      <c r="BC23" s="25">
        <v>7</v>
      </c>
      <c r="BD23" s="7">
        <f t="shared" si="12"/>
        <v>7.6</v>
      </c>
      <c r="BE23" s="23">
        <v>8.5</v>
      </c>
      <c r="BF23" s="194">
        <v>10</v>
      </c>
      <c r="BG23" s="25">
        <v>5.5</v>
      </c>
      <c r="BH23" s="7">
        <f t="shared" si="13"/>
        <v>6.6</v>
      </c>
      <c r="BI23" s="23">
        <v>6.7</v>
      </c>
      <c r="BJ23" s="194">
        <v>8</v>
      </c>
      <c r="BK23" s="25">
        <v>9</v>
      </c>
      <c r="BL23" s="7">
        <f t="shared" si="14"/>
        <v>8.4</v>
      </c>
      <c r="BM23" s="23">
        <v>8</v>
      </c>
      <c r="BN23" s="194">
        <v>9</v>
      </c>
      <c r="BO23" s="25">
        <f t="shared" si="46"/>
        <v>7</v>
      </c>
      <c r="BP23" s="7">
        <f t="shared" si="15"/>
        <v>7.4</v>
      </c>
      <c r="BQ23" s="23">
        <v>8</v>
      </c>
      <c r="BR23" s="194">
        <v>9</v>
      </c>
      <c r="BS23" s="25">
        <v>5</v>
      </c>
      <c r="BT23" s="7">
        <f t="shared" si="16"/>
        <v>6</v>
      </c>
      <c r="BU23" s="23">
        <v>8.5</v>
      </c>
      <c r="BV23" s="194">
        <v>10</v>
      </c>
      <c r="BW23" s="25">
        <v>7.5</v>
      </c>
      <c r="BX23" s="7">
        <f t="shared" si="17"/>
        <v>8</v>
      </c>
      <c r="BY23" s="23">
        <v>6.7</v>
      </c>
      <c r="BZ23" s="194">
        <v>9</v>
      </c>
      <c r="CA23" s="25">
        <v>5</v>
      </c>
      <c r="CB23" s="7">
        <f t="shared" si="18"/>
        <v>5.7</v>
      </c>
      <c r="CC23" s="23">
        <v>10</v>
      </c>
      <c r="CD23" s="194">
        <v>9</v>
      </c>
      <c r="CE23" s="25">
        <v>8.5</v>
      </c>
      <c r="CF23" s="7">
        <f t="shared" si="19"/>
        <v>8.9</v>
      </c>
      <c r="CG23" s="23">
        <v>8.3000000000000007</v>
      </c>
      <c r="CH23" s="194">
        <v>10</v>
      </c>
      <c r="CI23" s="25">
        <v>9.5</v>
      </c>
      <c r="CJ23" s="7">
        <f t="shared" si="20"/>
        <v>9.3000000000000007</v>
      </c>
      <c r="CK23" s="23">
        <v>9.3000000000000007</v>
      </c>
      <c r="CL23" s="194">
        <v>10</v>
      </c>
      <c r="CM23" s="25">
        <v>8.5</v>
      </c>
      <c r="CN23" s="7">
        <f t="shared" si="21"/>
        <v>8.8000000000000007</v>
      </c>
      <c r="CO23" s="23">
        <v>5.7</v>
      </c>
      <c r="CP23" s="194">
        <v>7</v>
      </c>
      <c r="CQ23" s="25">
        <v>7.5</v>
      </c>
      <c r="CR23" s="7">
        <f t="shared" si="22"/>
        <v>7.1</v>
      </c>
      <c r="CS23" s="23">
        <v>7.3</v>
      </c>
      <c r="CT23" s="194">
        <v>8</v>
      </c>
      <c r="CU23" s="25">
        <v>8</v>
      </c>
      <c r="CV23" s="7">
        <f t="shared" si="23"/>
        <v>7.9</v>
      </c>
      <c r="CW23" s="23">
        <v>7.7</v>
      </c>
      <c r="CX23" s="194">
        <v>9</v>
      </c>
      <c r="CY23" s="25">
        <v>8</v>
      </c>
      <c r="CZ23" s="7">
        <f t="shared" si="24"/>
        <v>8</v>
      </c>
      <c r="DA23" s="23">
        <v>9.1999999999999993</v>
      </c>
      <c r="DB23" s="194">
        <v>9</v>
      </c>
      <c r="DC23" s="25">
        <v>9</v>
      </c>
      <c r="DD23" s="7">
        <f t="shared" si="25"/>
        <v>9</v>
      </c>
      <c r="DE23" s="23">
        <v>7.5</v>
      </c>
      <c r="DF23" s="194">
        <v>9</v>
      </c>
      <c r="DG23" s="25">
        <v>7</v>
      </c>
      <c r="DH23" s="7">
        <f t="shared" si="26"/>
        <v>7.3</v>
      </c>
      <c r="DI23" s="23">
        <v>8</v>
      </c>
      <c r="DJ23" s="194">
        <v>10</v>
      </c>
      <c r="DK23" s="25">
        <f t="shared" si="47"/>
        <v>7.5</v>
      </c>
      <c r="DL23" s="7">
        <f t="shared" si="27"/>
        <v>7.9</v>
      </c>
      <c r="DM23" s="221">
        <v>7.7</v>
      </c>
      <c r="DN23" s="277">
        <v>9</v>
      </c>
      <c r="DO23" s="223">
        <v>8</v>
      </c>
      <c r="DP23" s="7">
        <f t="shared" si="28"/>
        <v>8</v>
      </c>
      <c r="DQ23" s="23">
        <v>7.3</v>
      </c>
      <c r="DR23" s="277">
        <v>8</v>
      </c>
      <c r="DS23" s="25">
        <v>5</v>
      </c>
      <c r="DT23" s="7">
        <f t="shared" si="29"/>
        <v>5.8</v>
      </c>
      <c r="DU23" s="23">
        <v>7.7</v>
      </c>
      <c r="DV23" s="277">
        <v>8</v>
      </c>
      <c r="DW23" s="25">
        <v>9.5</v>
      </c>
      <c r="DX23" s="7">
        <f t="shared" si="30"/>
        <v>9</v>
      </c>
      <c r="DY23" s="23">
        <v>7.5</v>
      </c>
      <c r="DZ23" s="277">
        <v>8</v>
      </c>
      <c r="EA23" s="25">
        <v>8</v>
      </c>
      <c r="EB23" s="7">
        <f t="shared" si="31"/>
        <v>7.9</v>
      </c>
      <c r="EC23" s="23">
        <v>8</v>
      </c>
      <c r="ED23" s="277">
        <v>9</v>
      </c>
      <c r="EE23" s="264">
        <v>5</v>
      </c>
      <c r="EF23" s="7">
        <f t="shared" si="32"/>
        <v>6</v>
      </c>
      <c r="EG23" s="23">
        <v>8.6999999999999993</v>
      </c>
      <c r="EH23" s="194">
        <v>10</v>
      </c>
      <c r="EI23" s="25">
        <v>3</v>
      </c>
      <c r="EJ23" s="7">
        <f t="shared" si="33"/>
        <v>4.8</v>
      </c>
      <c r="EK23" s="23">
        <v>8</v>
      </c>
      <c r="EL23" s="277">
        <v>9</v>
      </c>
      <c r="EM23" s="25">
        <v>7</v>
      </c>
      <c r="EN23" s="7">
        <f t="shared" si="34"/>
        <v>7.4</v>
      </c>
      <c r="EO23" s="23"/>
      <c r="EP23" s="277"/>
      <c r="EQ23" s="25"/>
      <c r="ER23" s="138">
        <f t="shared" si="48"/>
        <v>0</v>
      </c>
      <c r="ES23" s="138"/>
      <c r="ET23" s="7">
        <v>7.5</v>
      </c>
      <c r="EU23" s="8">
        <f t="shared" si="36"/>
        <v>6.95</v>
      </c>
      <c r="EV23" s="241" t="str">
        <f t="shared" si="49"/>
        <v>C</v>
      </c>
      <c r="EW23" s="242">
        <f t="shared" si="50"/>
        <v>2</v>
      </c>
      <c r="EX23" s="241" t="str">
        <f t="shared" si="51"/>
        <v>B</v>
      </c>
      <c r="EY23" s="242">
        <f t="shared" si="52"/>
        <v>3</v>
      </c>
      <c r="EZ23" s="241" t="str">
        <f t="shared" si="53"/>
        <v>C</v>
      </c>
      <c r="FA23" s="242">
        <f t="shared" si="54"/>
        <v>2</v>
      </c>
      <c r="FB23" s="241" t="str">
        <f t="shared" si="55"/>
        <v>B</v>
      </c>
      <c r="FC23" s="242">
        <f t="shared" si="56"/>
        <v>3</v>
      </c>
      <c r="FD23" s="251" t="str">
        <f t="shared" si="57"/>
        <v>C</v>
      </c>
      <c r="FE23" s="252">
        <f t="shared" si="58"/>
        <v>2</v>
      </c>
      <c r="FF23" s="251" t="str">
        <f t="shared" si="59"/>
        <v>C</v>
      </c>
      <c r="FG23" s="252">
        <f t="shared" si="60"/>
        <v>2</v>
      </c>
      <c r="FH23" s="251" t="str">
        <f t="shared" si="61"/>
        <v>B</v>
      </c>
      <c r="FI23" s="252">
        <f t="shared" si="62"/>
        <v>3</v>
      </c>
      <c r="FJ23" s="251" t="str">
        <f t="shared" si="63"/>
        <v>B</v>
      </c>
      <c r="FK23" s="252">
        <f t="shared" si="64"/>
        <v>3</v>
      </c>
      <c r="FL23" s="251" t="str">
        <f t="shared" si="65"/>
        <v>D</v>
      </c>
      <c r="FM23" s="252">
        <f t="shared" si="66"/>
        <v>1</v>
      </c>
      <c r="FN23" s="251" t="str">
        <f t="shared" si="67"/>
        <v>B</v>
      </c>
      <c r="FO23" s="252">
        <f t="shared" si="68"/>
        <v>3</v>
      </c>
      <c r="FP23" s="251" t="str">
        <f t="shared" si="69"/>
        <v>B</v>
      </c>
      <c r="FQ23" s="252">
        <f t="shared" si="70"/>
        <v>3</v>
      </c>
      <c r="FR23" s="251" t="str">
        <f t="shared" si="71"/>
        <v>B</v>
      </c>
      <c r="FS23" s="252">
        <f t="shared" si="72"/>
        <v>3</v>
      </c>
      <c r="FT23" s="241" t="str">
        <f t="shared" si="73"/>
        <v>B</v>
      </c>
      <c r="FU23" s="242">
        <f t="shared" si="74"/>
        <v>3</v>
      </c>
      <c r="FV23" s="241" t="str">
        <f t="shared" si="75"/>
        <v>C</v>
      </c>
      <c r="FW23" s="242">
        <f t="shared" si="76"/>
        <v>2</v>
      </c>
      <c r="FX23" s="241" t="str">
        <f t="shared" si="77"/>
        <v>B</v>
      </c>
      <c r="FY23" s="242">
        <f t="shared" si="78"/>
        <v>3</v>
      </c>
      <c r="FZ23" s="241" t="str">
        <f t="shared" si="79"/>
        <v>B</v>
      </c>
      <c r="GA23" s="242">
        <f t="shared" si="80"/>
        <v>3</v>
      </c>
      <c r="GB23" s="241" t="str">
        <f t="shared" si="81"/>
        <v>C</v>
      </c>
      <c r="GC23" s="242">
        <f t="shared" si="82"/>
        <v>2</v>
      </c>
      <c r="GD23" s="241" t="str">
        <f t="shared" si="83"/>
        <v>B</v>
      </c>
      <c r="GE23" s="242">
        <f t="shared" si="84"/>
        <v>3</v>
      </c>
      <c r="GF23" s="241" t="str">
        <f t="shared" si="85"/>
        <v>C</v>
      </c>
      <c r="GG23" s="242">
        <f t="shared" si="86"/>
        <v>2</v>
      </c>
      <c r="GH23" s="251" t="str">
        <f t="shared" si="87"/>
        <v>A</v>
      </c>
      <c r="GI23" s="252">
        <f t="shared" si="88"/>
        <v>4</v>
      </c>
      <c r="GJ23" s="251" t="str">
        <f t="shared" si="89"/>
        <v>A</v>
      </c>
      <c r="GK23" s="252">
        <f t="shared" si="90"/>
        <v>4</v>
      </c>
      <c r="GL23" s="251" t="str">
        <f t="shared" si="91"/>
        <v>A</v>
      </c>
      <c r="GM23" s="252">
        <f t="shared" si="92"/>
        <v>4</v>
      </c>
      <c r="GN23" s="251" t="str">
        <f t="shared" si="93"/>
        <v>B</v>
      </c>
      <c r="GO23" s="252">
        <f t="shared" si="94"/>
        <v>3</v>
      </c>
      <c r="GP23" s="251" t="str">
        <f t="shared" si="95"/>
        <v>B</v>
      </c>
      <c r="GQ23" s="252">
        <f t="shared" si="96"/>
        <v>3</v>
      </c>
      <c r="GR23" s="251" t="str">
        <f t="shared" si="97"/>
        <v>B</v>
      </c>
      <c r="GS23" s="252">
        <f t="shared" si="98"/>
        <v>3</v>
      </c>
      <c r="GT23" s="251" t="str">
        <f t="shared" si="99"/>
        <v>A</v>
      </c>
      <c r="GU23" s="252">
        <f t="shared" si="100"/>
        <v>4</v>
      </c>
      <c r="GV23" s="251" t="str">
        <f t="shared" si="101"/>
        <v>B</v>
      </c>
      <c r="GW23" s="252">
        <f t="shared" si="102"/>
        <v>3</v>
      </c>
      <c r="GX23" s="251" t="str">
        <f t="shared" si="103"/>
        <v>B</v>
      </c>
      <c r="GY23" s="252">
        <f t="shared" si="104"/>
        <v>3</v>
      </c>
      <c r="GZ23" s="241" t="str">
        <f t="shared" si="105"/>
        <v>B</v>
      </c>
      <c r="HA23" s="242">
        <f t="shared" si="106"/>
        <v>3</v>
      </c>
      <c r="HB23" s="241" t="str">
        <f t="shared" si="107"/>
        <v>C</v>
      </c>
      <c r="HC23" s="242">
        <f t="shared" si="108"/>
        <v>2</v>
      </c>
      <c r="HD23" s="241" t="str">
        <f t="shared" si="109"/>
        <v>A</v>
      </c>
      <c r="HE23" s="242">
        <f t="shared" si="110"/>
        <v>4</v>
      </c>
      <c r="HF23" s="241" t="str">
        <f t="shared" si="111"/>
        <v>B</v>
      </c>
      <c r="HG23" s="242">
        <f t="shared" si="112"/>
        <v>3</v>
      </c>
      <c r="HH23" s="241" t="str">
        <f t="shared" si="113"/>
        <v>C</v>
      </c>
      <c r="HI23" s="242">
        <f t="shared" si="114"/>
        <v>2</v>
      </c>
      <c r="HJ23" s="241" t="str">
        <f t="shared" si="115"/>
        <v>D</v>
      </c>
      <c r="HK23" s="242">
        <f t="shared" si="116"/>
        <v>1</v>
      </c>
      <c r="HL23" s="241" t="str">
        <f t="shared" si="117"/>
        <v>B</v>
      </c>
      <c r="HM23" s="242">
        <f t="shared" si="118"/>
        <v>3</v>
      </c>
      <c r="HN23" s="241" t="str">
        <f t="shared" si="119"/>
        <v>X</v>
      </c>
      <c r="HO23" s="242">
        <f t="shared" si="120"/>
        <v>0</v>
      </c>
      <c r="HP23" s="241" t="str">
        <f t="shared" si="121"/>
        <v>X</v>
      </c>
      <c r="HQ23" s="242">
        <f t="shared" si="122"/>
        <v>0</v>
      </c>
      <c r="HR23" s="241" t="str">
        <f t="shared" si="123"/>
        <v>B</v>
      </c>
      <c r="HS23" s="242">
        <f t="shared" si="124"/>
        <v>3</v>
      </c>
      <c r="HT23" s="144">
        <f t="shared" si="38"/>
        <v>2.5</v>
      </c>
      <c r="HU23" s="144">
        <f t="shared" si="39"/>
        <v>2.5</v>
      </c>
      <c r="HV23" s="144">
        <f t="shared" si="40"/>
        <v>2.67</v>
      </c>
      <c r="HW23" s="144">
        <f t="shared" si="41"/>
        <v>3.42</v>
      </c>
      <c r="HX23" s="144">
        <f t="shared" si="125"/>
        <v>2.4</v>
      </c>
      <c r="HY23" s="140">
        <f t="shared" si="126"/>
        <v>3</v>
      </c>
      <c r="HZ23" s="4">
        <f t="shared" si="42"/>
        <v>90</v>
      </c>
      <c r="IA23" s="144">
        <f t="shared" si="43"/>
        <v>2.79</v>
      </c>
      <c r="IB23" s="84" t="str">
        <f t="shared" si="44"/>
        <v>Kh¸</v>
      </c>
      <c r="ID23" s="11"/>
      <c r="IE23" s="5"/>
      <c r="IJ23" s="3">
        <v>8</v>
      </c>
      <c r="IK23" s="3">
        <v>6</v>
      </c>
      <c r="IM23" s="3">
        <v>9</v>
      </c>
      <c r="IN23" s="3">
        <v>5</v>
      </c>
      <c r="IP23" s="3">
        <v>8</v>
      </c>
      <c r="IQ23" s="3">
        <v>6.6</v>
      </c>
      <c r="IR23" s="3">
        <v>7</v>
      </c>
    </row>
    <row r="24" spans="1:252" ht="19.5" customHeight="1" x14ac:dyDescent="0.25">
      <c r="A24" s="12">
        <v>18</v>
      </c>
      <c r="B24" s="142" t="s">
        <v>108</v>
      </c>
      <c r="C24" s="143" t="s">
        <v>24</v>
      </c>
      <c r="D24" s="40">
        <v>35985</v>
      </c>
      <c r="E24" s="523">
        <v>7.5</v>
      </c>
      <c r="F24" s="524">
        <v>8</v>
      </c>
      <c r="G24" s="445">
        <v>7</v>
      </c>
      <c r="H24" s="7">
        <f t="shared" si="0"/>
        <v>7.2</v>
      </c>
      <c r="I24" s="23">
        <v>6.5</v>
      </c>
      <c r="J24" s="194">
        <v>8</v>
      </c>
      <c r="K24" s="25">
        <v>5.5</v>
      </c>
      <c r="L24" s="7">
        <f t="shared" si="1"/>
        <v>6</v>
      </c>
      <c r="M24" s="500">
        <v>7.5</v>
      </c>
      <c r="N24" s="501">
        <v>9</v>
      </c>
      <c r="O24" s="446">
        <v>7</v>
      </c>
      <c r="P24" s="7">
        <f t="shared" si="2"/>
        <v>7.3</v>
      </c>
      <c r="Q24" s="23">
        <v>7</v>
      </c>
      <c r="R24" s="194">
        <v>8</v>
      </c>
      <c r="S24" s="25">
        <v>6.5</v>
      </c>
      <c r="T24" s="7">
        <f t="shared" si="3"/>
        <v>6.8</v>
      </c>
      <c r="U24" s="23">
        <v>6.3</v>
      </c>
      <c r="V24" s="194">
        <v>8</v>
      </c>
      <c r="W24" s="25">
        <v>5</v>
      </c>
      <c r="X24" s="7">
        <f t="shared" si="4"/>
        <v>5.6</v>
      </c>
      <c r="Y24" s="23">
        <v>6.7</v>
      </c>
      <c r="Z24" s="194">
        <v>8</v>
      </c>
      <c r="AA24" s="74">
        <v>5</v>
      </c>
      <c r="AB24" s="7">
        <f t="shared" si="5"/>
        <v>5.6</v>
      </c>
      <c r="AC24" s="23">
        <v>6.3</v>
      </c>
      <c r="AD24" s="194">
        <v>7</v>
      </c>
      <c r="AE24" s="25">
        <v>7</v>
      </c>
      <c r="AF24" s="7">
        <f t="shared" si="6"/>
        <v>6.9</v>
      </c>
      <c r="AG24" s="23">
        <v>6.5</v>
      </c>
      <c r="AH24" s="194">
        <v>8</v>
      </c>
      <c r="AI24" s="25">
        <f t="shared" si="45"/>
        <v>5</v>
      </c>
      <c r="AJ24" s="7">
        <f t="shared" si="7"/>
        <v>5.6</v>
      </c>
      <c r="AK24" s="23">
        <v>7.3</v>
      </c>
      <c r="AL24" s="194">
        <v>8</v>
      </c>
      <c r="AM24" s="25">
        <v>6.5</v>
      </c>
      <c r="AN24" s="7">
        <f t="shared" si="8"/>
        <v>6.8</v>
      </c>
      <c r="AO24" s="23">
        <v>6</v>
      </c>
      <c r="AP24" s="24">
        <v>7.5</v>
      </c>
      <c r="AQ24" s="25">
        <v>6</v>
      </c>
      <c r="AR24" s="7">
        <f t="shared" si="9"/>
        <v>6.2</v>
      </c>
      <c r="AS24" s="106">
        <v>7.6</v>
      </c>
      <c r="AT24" s="274">
        <v>8</v>
      </c>
      <c r="AU24" s="101">
        <v>6.5</v>
      </c>
      <c r="AV24" s="7">
        <f t="shared" si="10"/>
        <v>6.9</v>
      </c>
      <c r="AW24" s="23">
        <v>5.3</v>
      </c>
      <c r="AX24" s="194">
        <v>8</v>
      </c>
      <c r="AY24" s="25">
        <v>5</v>
      </c>
      <c r="AZ24" s="7">
        <f t="shared" si="11"/>
        <v>5.4</v>
      </c>
      <c r="BA24" s="520">
        <v>7</v>
      </c>
      <c r="BB24" s="521">
        <v>7</v>
      </c>
      <c r="BC24" s="522">
        <v>8</v>
      </c>
      <c r="BD24" s="7">
        <f t="shared" si="12"/>
        <v>7.7</v>
      </c>
      <c r="BE24" s="23">
        <v>6.5</v>
      </c>
      <c r="BF24" s="194">
        <v>7</v>
      </c>
      <c r="BG24" s="101">
        <v>7.5</v>
      </c>
      <c r="BH24" s="7">
        <f t="shared" si="13"/>
        <v>7.3</v>
      </c>
      <c r="BI24" s="23">
        <v>7</v>
      </c>
      <c r="BJ24" s="194">
        <v>9</v>
      </c>
      <c r="BK24" s="101">
        <v>6</v>
      </c>
      <c r="BL24" s="7">
        <f t="shared" si="14"/>
        <v>6.5</v>
      </c>
      <c r="BM24" s="23">
        <v>7</v>
      </c>
      <c r="BN24" s="194">
        <v>8</v>
      </c>
      <c r="BO24" s="25">
        <f t="shared" si="46"/>
        <v>5</v>
      </c>
      <c r="BP24" s="7">
        <f t="shared" si="15"/>
        <v>5.7</v>
      </c>
      <c r="BQ24" s="23">
        <v>8</v>
      </c>
      <c r="BR24" s="194">
        <v>7</v>
      </c>
      <c r="BS24" s="101">
        <v>5</v>
      </c>
      <c r="BT24" s="7">
        <f t="shared" si="16"/>
        <v>5.8</v>
      </c>
      <c r="BU24" s="23">
        <v>6.3</v>
      </c>
      <c r="BV24" s="194">
        <v>7</v>
      </c>
      <c r="BW24" s="25">
        <v>6.5</v>
      </c>
      <c r="BX24" s="7">
        <f t="shared" si="17"/>
        <v>6.5</v>
      </c>
      <c r="BY24" s="104">
        <v>5.5</v>
      </c>
      <c r="BZ24" s="273">
        <v>8</v>
      </c>
      <c r="CA24" s="74">
        <v>5</v>
      </c>
      <c r="CB24" s="7">
        <f t="shared" si="18"/>
        <v>5.4</v>
      </c>
      <c r="CC24" s="23">
        <v>7.5</v>
      </c>
      <c r="CD24" s="194">
        <v>9</v>
      </c>
      <c r="CE24" s="25">
        <v>5</v>
      </c>
      <c r="CF24" s="7">
        <f t="shared" si="19"/>
        <v>5.9</v>
      </c>
      <c r="CG24" s="23">
        <v>6.7</v>
      </c>
      <c r="CH24" s="194">
        <v>8</v>
      </c>
      <c r="CI24" s="264">
        <v>5</v>
      </c>
      <c r="CJ24" s="7">
        <f t="shared" si="20"/>
        <v>5.6</v>
      </c>
      <c r="CK24" s="23">
        <v>8.3000000000000007</v>
      </c>
      <c r="CL24" s="194">
        <v>9</v>
      </c>
      <c r="CM24" s="265">
        <v>7</v>
      </c>
      <c r="CN24" s="7">
        <f t="shared" si="21"/>
        <v>7.5</v>
      </c>
      <c r="CO24" s="23">
        <v>5.7</v>
      </c>
      <c r="CP24" s="194">
        <v>7</v>
      </c>
      <c r="CQ24" s="25">
        <v>5</v>
      </c>
      <c r="CR24" s="7">
        <f t="shared" si="22"/>
        <v>5.3</v>
      </c>
      <c r="CS24" s="23">
        <v>6.3</v>
      </c>
      <c r="CT24" s="194">
        <v>7</v>
      </c>
      <c r="CU24" s="25">
        <v>6.5</v>
      </c>
      <c r="CV24" s="7">
        <f t="shared" si="23"/>
        <v>6.5</v>
      </c>
      <c r="CW24" s="505">
        <v>6</v>
      </c>
      <c r="CX24" s="506">
        <v>10</v>
      </c>
      <c r="CY24" s="507">
        <v>5</v>
      </c>
      <c r="CZ24" s="7">
        <f t="shared" si="24"/>
        <v>5.7</v>
      </c>
      <c r="DA24" s="23">
        <v>7.2</v>
      </c>
      <c r="DB24" s="194">
        <v>7</v>
      </c>
      <c r="DC24" s="265">
        <v>5.5</v>
      </c>
      <c r="DD24" s="7">
        <f t="shared" si="25"/>
        <v>6</v>
      </c>
      <c r="DE24" s="23">
        <v>8</v>
      </c>
      <c r="DF24" s="194">
        <v>7</v>
      </c>
      <c r="DG24" s="265">
        <v>5</v>
      </c>
      <c r="DH24" s="7">
        <f t="shared" si="26"/>
        <v>5.8</v>
      </c>
      <c r="DI24" s="23">
        <v>6.5</v>
      </c>
      <c r="DJ24" s="194">
        <v>8</v>
      </c>
      <c r="DK24" s="25">
        <f t="shared" si="47"/>
        <v>5.6</v>
      </c>
      <c r="DL24" s="7">
        <f t="shared" si="27"/>
        <v>6</v>
      </c>
      <c r="DM24" s="221">
        <v>7.3</v>
      </c>
      <c r="DN24" s="277">
        <v>8</v>
      </c>
      <c r="DO24" s="223">
        <v>5</v>
      </c>
      <c r="DP24" s="7">
        <f t="shared" si="28"/>
        <v>5.8</v>
      </c>
      <c r="DQ24" s="23">
        <v>5.3</v>
      </c>
      <c r="DR24" s="277">
        <v>7</v>
      </c>
      <c r="DS24" s="25">
        <v>6</v>
      </c>
      <c r="DT24" s="7">
        <f t="shared" si="29"/>
        <v>6</v>
      </c>
      <c r="DU24" s="23">
        <v>7.3</v>
      </c>
      <c r="DV24" s="277">
        <v>7</v>
      </c>
      <c r="DW24" s="25">
        <v>6.5</v>
      </c>
      <c r="DX24" s="7">
        <f t="shared" si="30"/>
        <v>6.7</v>
      </c>
      <c r="DY24" s="23">
        <v>6.5</v>
      </c>
      <c r="DZ24" s="277">
        <v>7</v>
      </c>
      <c r="EA24" s="25">
        <v>6</v>
      </c>
      <c r="EB24" s="7">
        <f t="shared" si="31"/>
        <v>6.2</v>
      </c>
      <c r="EC24" s="23">
        <v>6.33</v>
      </c>
      <c r="ED24" s="277">
        <v>8</v>
      </c>
      <c r="EE24" s="264">
        <v>5</v>
      </c>
      <c r="EF24" s="7">
        <f t="shared" si="32"/>
        <v>5.6</v>
      </c>
      <c r="EG24" s="23">
        <v>7</v>
      </c>
      <c r="EH24" s="194">
        <v>7</v>
      </c>
      <c r="EI24" s="25">
        <v>7</v>
      </c>
      <c r="EJ24" s="7">
        <f t="shared" si="33"/>
        <v>7</v>
      </c>
      <c r="EK24" s="23">
        <v>7</v>
      </c>
      <c r="EL24" s="277">
        <v>8</v>
      </c>
      <c r="EM24" s="25">
        <v>7</v>
      </c>
      <c r="EN24" s="7">
        <f t="shared" si="34"/>
        <v>7.1</v>
      </c>
      <c r="EO24" s="23">
        <v>7.7</v>
      </c>
      <c r="EP24" s="277">
        <v>8</v>
      </c>
      <c r="EQ24" s="25">
        <v>7.5</v>
      </c>
      <c r="ER24" s="138">
        <f t="shared" si="48"/>
        <v>7.6</v>
      </c>
      <c r="ES24" s="138">
        <v>6.5</v>
      </c>
      <c r="ET24" s="7"/>
      <c r="EU24" s="8">
        <f t="shared" si="36"/>
        <v>5.96</v>
      </c>
      <c r="EV24" s="241" t="str">
        <f t="shared" si="49"/>
        <v>B</v>
      </c>
      <c r="EW24" s="242">
        <f t="shared" si="50"/>
        <v>3</v>
      </c>
      <c r="EX24" s="241" t="str">
        <f t="shared" si="51"/>
        <v>C</v>
      </c>
      <c r="EY24" s="242">
        <f t="shared" si="52"/>
        <v>2</v>
      </c>
      <c r="EZ24" s="241" t="str">
        <f t="shared" si="53"/>
        <v>B</v>
      </c>
      <c r="FA24" s="242">
        <f t="shared" si="54"/>
        <v>3</v>
      </c>
      <c r="FB24" s="241" t="str">
        <f t="shared" si="55"/>
        <v>C</v>
      </c>
      <c r="FC24" s="242">
        <f t="shared" si="56"/>
        <v>2</v>
      </c>
      <c r="FD24" s="251" t="str">
        <f t="shared" si="57"/>
        <v>C</v>
      </c>
      <c r="FE24" s="252">
        <f t="shared" si="58"/>
        <v>2</v>
      </c>
      <c r="FF24" s="251" t="str">
        <f t="shared" si="59"/>
        <v>C</v>
      </c>
      <c r="FG24" s="252">
        <f t="shared" si="60"/>
        <v>2</v>
      </c>
      <c r="FH24" s="251" t="str">
        <f t="shared" si="61"/>
        <v>C</v>
      </c>
      <c r="FI24" s="252">
        <f t="shared" si="62"/>
        <v>2</v>
      </c>
      <c r="FJ24" s="251" t="str">
        <f t="shared" si="63"/>
        <v>C</v>
      </c>
      <c r="FK24" s="252">
        <f t="shared" si="64"/>
        <v>2</v>
      </c>
      <c r="FL24" s="251" t="str">
        <f t="shared" si="65"/>
        <v>C</v>
      </c>
      <c r="FM24" s="252">
        <f t="shared" si="66"/>
        <v>2</v>
      </c>
      <c r="FN24" s="251" t="str">
        <f t="shared" si="67"/>
        <v>C</v>
      </c>
      <c r="FO24" s="252">
        <f t="shared" si="68"/>
        <v>2</v>
      </c>
      <c r="FP24" s="251" t="str">
        <f t="shared" si="69"/>
        <v>C</v>
      </c>
      <c r="FQ24" s="252">
        <f t="shared" si="70"/>
        <v>2</v>
      </c>
      <c r="FR24" s="251" t="str">
        <f t="shared" si="71"/>
        <v>D</v>
      </c>
      <c r="FS24" s="252">
        <f t="shared" si="72"/>
        <v>1</v>
      </c>
      <c r="FT24" s="241" t="str">
        <f t="shared" si="73"/>
        <v>B</v>
      </c>
      <c r="FU24" s="242">
        <f t="shared" si="74"/>
        <v>3</v>
      </c>
      <c r="FV24" s="241" t="str">
        <f t="shared" si="75"/>
        <v>B</v>
      </c>
      <c r="FW24" s="242">
        <f t="shared" si="76"/>
        <v>3</v>
      </c>
      <c r="FX24" s="241" t="str">
        <f t="shared" si="77"/>
        <v>C</v>
      </c>
      <c r="FY24" s="242">
        <f t="shared" si="78"/>
        <v>2</v>
      </c>
      <c r="FZ24" s="241" t="str">
        <f t="shared" si="79"/>
        <v>C</v>
      </c>
      <c r="GA24" s="242">
        <f t="shared" si="80"/>
        <v>2</v>
      </c>
      <c r="GB24" s="241" t="str">
        <f t="shared" si="81"/>
        <v>C</v>
      </c>
      <c r="GC24" s="242">
        <f t="shared" si="82"/>
        <v>2</v>
      </c>
      <c r="GD24" s="241" t="str">
        <f t="shared" si="83"/>
        <v>C</v>
      </c>
      <c r="GE24" s="242">
        <f t="shared" si="84"/>
        <v>2</v>
      </c>
      <c r="GF24" s="241" t="str">
        <f t="shared" si="85"/>
        <v>D</v>
      </c>
      <c r="GG24" s="242">
        <f t="shared" si="86"/>
        <v>1</v>
      </c>
      <c r="GH24" s="251" t="str">
        <f t="shared" si="87"/>
        <v>C</v>
      </c>
      <c r="GI24" s="252">
        <f t="shared" si="88"/>
        <v>2</v>
      </c>
      <c r="GJ24" s="251" t="str">
        <f t="shared" si="89"/>
        <v>C</v>
      </c>
      <c r="GK24" s="252">
        <f t="shared" si="90"/>
        <v>2</v>
      </c>
      <c r="GL24" s="251" t="str">
        <f t="shared" si="91"/>
        <v>B</v>
      </c>
      <c r="GM24" s="252">
        <f t="shared" si="92"/>
        <v>3</v>
      </c>
      <c r="GN24" s="251" t="str">
        <f t="shared" si="93"/>
        <v>D</v>
      </c>
      <c r="GO24" s="252">
        <f t="shared" si="94"/>
        <v>1</v>
      </c>
      <c r="GP24" s="251" t="str">
        <f t="shared" si="95"/>
        <v>C</v>
      </c>
      <c r="GQ24" s="252">
        <f t="shared" si="96"/>
        <v>2</v>
      </c>
      <c r="GR24" s="251" t="str">
        <f t="shared" si="97"/>
        <v>C</v>
      </c>
      <c r="GS24" s="252">
        <f t="shared" si="98"/>
        <v>2</v>
      </c>
      <c r="GT24" s="251" t="str">
        <f t="shared" si="99"/>
        <v>C</v>
      </c>
      <c r="GU24" s="252">
        <f t="shared" si="100"/>
        <v>2</v>
      </c>
      <c r="GV24" s="251" t="str">
        <f t="shared" si="101"/>
        <v>C</v>
      </c>
      <c r="GW24" s="252">
        <f t="shared" si="102"/>
        <v>2</v>
      </c>
      <c r="GX24" s="251" t="str">
        <f t="shared" si="103"/>
        <v>C</v>
      </c>
      <c r="GY24" s="252">
        <f t="shared" si="104"/>
        <v>2</v>
      </c>
      <c r="GZ24" s="241" t="str">
        <f t="shared" si="105"/>
        <v>C</v>
      </c>
      <c r="HA24" s="242">
        <f t="shared" si="106"/>
        <v>2</v>
      </c>
      <c r="HB24" s="241" t="str">
        <f t="shared" si="107"/>
        <v>C</v>
      </c>
      <c r="HC24" s="242">
        <f t="shared" si="108"/>
        <v>2</v>
      </c>
      <c r="HD24" s="241" t="str">
        <f t="shared" si="109"/>
        <v>C</v>
      </c>
      <c r="HE24" s="242">
        <f t="shared" si="110"/>
        <v>2</v>
      </c>
      <c r="HF24" s="241" t="str">
        <f t="shared" si="111"/>
        <v>C</v>
      </c>
      <c r="HG24" s="242">
        <f t="shared" si="112"/>
        <v>2</v>
      </c>
      <c r="HH24" s="241" t="str">
        <f t="shared" si="113"/>
        <v>C</v>
      </c>
      <c r="HI24" s="242">
        <f t="shared" si="114"/>
        <v>2</v>
      </c>
      <c r="HJ24" s="241" t="str">
        <f t="shared" si="115"/>
        <v>B</v>
      </c>
      <c r="HK24" s="242">
        <f t="shared" si="116"/>
        <v>3</v>
      </c>
      <c r="HL24" s="241" t="str">
        <f t="shared" si="117"/>
        <v>B</v>
      </c>
      <c r="HM24" s="242">
        <f t="shared" si="118"/>
        <v>3</v>
      </c>
      <c r="HN24" s="241" t="str">
        <f t="shared" si="119"/>
        <v>B</v>
      </c>
      <c r="HO24" s="242">
        <f t="shared" si="120"/>
        <v>3</v>
      </c>
      <c r="HP24" s="241" t="str">
        <f t="shared" si="121"/>
        <v>C</v>
      </c>
      <c r="HQ24" s="242">
        <f t="shared" si="122"/>
        <v>2</v>
      </c>
      <c r="HR24" s="241" t="str">
        <f t="shared" si="123"/>
        <v>X</v>
      </c>
      <c r="HS24" s="242">
        <f t="shared" si="124"/>
        <v>0</v>
      </c>
      <c r="HT24" s="144">
        <f t="shared" si="38"/>
        <v>2.5</v>
      </c>
      <c r="HU24" s="144">
        <f t="shared" si="39"/>
        <v>2</v>
      </c>
      <c r="HV24" s="144">
        <f t="shared" si="40"/>
        <v>2.11</v>
      </c>
      <c r="HW24" s="144">
        <f t="shared" si="41"/>
        <v>1.96</v>
      </c>
      <c r="HX24" s="144">
        <f t="shared" si="125"/>
        <v>2.2000000000000002</v>
      </c>
      <c r="HY24" s="140">
        <f t="shared" si="126"/>
        <v>2.4</v>
      </c>
      <c r="HZ24" s="4">
        <f t="shared" si="42"/>
        <v>90</v>
      </c>
      <c r="IA24" s="144">
        <f t="shared" si="43"/>
        <v>2.11</v>
      </c>
      <c r="IB24" s="84" t="str">
        <f t="shared" si="44"/>
        <v>Trung b×nh</v>
      </c>
      <c r="ID24" s="11"/>
      <c r="IE24" s="5"/>
      <c r="IJ24" s="3">
        <v>4</v>
      </c>
      <c r="IK24" s="3">
        <v>6</v>
      </c>
      <c r="IM24" s="3">
        <v>6</v>
      </c>
      <c r="IN24" s="3">
        <v>4</v>
      </c>
      <c r="IP24" s="3">
        <v>5</v>
      </c>
      <c r="IQ24" s="3">
        <v>5.3</v>
      </c>
      <c r="IR24" s="3">
        <v>6.5</v>
      </c>
    </row>
    <row r="25" spans="1:252" ht="19.5" customHeight="1" x14ac:dyDescent="0.25">
      <c r="A25" s="12">
        <v>19</v>
      </c>
      <c r="B25" s="150" t="s">
        <v>56</v>
      </c>
      <c r="C25" s="143" t="s">
        <v>25</v>
      </c>
      <c r="D25" s="39">
        <v>35827</v>
      </c>
      <c r="E25" s="523">
        <v>7</v>
      </c>
      <c r="F25" s="524">
        <v>8</v>
      </c>
      <c r="G25" s="445">
        <v>7</v>
      </c>
      <c r="H25" s="7">
        <f t="shared" si="0"/>
        <v>7.1</v>
      </c>
      <c r="I25" s="23">
        <v>5</v>
      </c>
      <c r="J25" s="194">
        <v>9</v>
      </c>
      <c r="K25" s="74">
        <v>8.5</v>
      </c>
      <c r="L25" s="7">
        <f t="shared" si="1"/>
        <v>7.9</v>
      </c>
      <c r="M25" s="23">
        <v>7</v>
      </c>
      <c r="N25" s="194">
        <v>8</v>
      </c>
      <c r="O25" s="25">
        <v>5</v>
      </c>
      <c r="P25" s="7">
        <f t="shared" si="2"/>
        <v>5.7</v>
      </c>
      <c r="Q25" s="23">
        <v>7</v>
      </c>
      <c r="R25" s="194">
        <v>8</v>
      </c>
      <c r="S25" s="25">
        <v>7</v>
      </c>
      <c r="T25" s="7">
        <f t="shared" si="3"/>
        <v>7.1</v>
      </c>
      <c r="U25" s="23">
        <v>7</v>
      </c>
      <c r="V25" s="194">
        <v>9</v>
      </c>
      <c r="W25" s="25">
        <v>3</v>
      </c>
      <c r="X25" s="7">
        <f t="shared" si="4"/>
        <v>4.4000000000000004</v>
      </c>
      <c r="Y25" s="106">
        <v>6.3</v>
      </c>
      <c r="Z25" s="274">
        <v>9</v>
      </c>
      <c r="AA25" s="101">
        <v>7</v>
      </c>
      <c r="AB25" s="7">
        <f t="shared" si="5"/>
        <v>7.1</v>
      </c>
      <c r="AC25" s="23">
        <v>4.7</v>
      </c>
      <c r="AD25" s="194">
        <v>5</v>
      </c>
      <c r="AE25" s="25">
        <v>5.5</v>
      </c>
      <c r="AF25" s="7">
        <f t="shared" si="6"/>
        <v>5.3</v>
      </c>
      <c r="AG25" s="23">
        <v>6</v>
      </c>
      <c r="AH25" s="194">
        <v>8</v>
      </c>
      <c r="AI25" s="25">
        <f t="shared" si="45"/>
        <v>5.3</v>
      </c>
      <c r="AJ25" s="7">
        <f t="shared" si="7"/>
        <v>5.7</v>
      </c>
      <c r="AK25" s="23">
        <v>6.5</v>
      </c>
      <c r="AL25" s="194">
        <v>8</v>
      </c>
      <c r="AM25" s="25">
        <v>5.5</v>
      </c>
      <c r="AN25" s="7">
        <f t="shared" si="8"/>
        <v>6</v>
      </c>
      <c r="AO25" s="23">
        <v>7</v>
      </c>
      <c r="AP25" s="24">
        <v>7.5</v>
      </c>
      <c r="AQ25" s="25">
        <v>4</v>
      </c>
      <c r="AR25" s="7">
        <f t="shared" si="9"/>
        <v>5</v>
      </c>
      <c r="AS25" s="106">
        <v>7.6</v>
      </c>
      <c r="AT25" s="274">
        <v>8</v>
      </c>
      <c r="AU25" s="101">
        <v>6.5</v>
      </c>
      <c r="AV25" s="7">
        <f t="shared" si="10"/>
        <v>6.9</v>
      </c>
      <c r="AW25" s="23">
        <v>5.7</v>
      </c>
      <c r="AX25" s="194">
        <v>7</v>
      </c>
      <c r="AY25" s="25">
        <v>7</v>
      </c>
      <c r="AZ25" s="7">
        <f t="shared" si="11"/>
        <v>6.7</v>
      </c>
      <c r="BA25" s="23">
        <v>7</v>
      </c>
      <c r="BB25" s="194">
        <v>8</v>
      </c>
      <c r="BC25" s="25">
        <v>6</v>
      </c>
      <c r="BD25" s="7">
        <f t="shared" si="12"/>
        <v>6.4</v>
      </c>
      <c r="BE25" s="23">
        <v>6</v>
      </c>
      <c r="BF25" s="194">
        <v>8</v>
      </c>
      <c r="BG25" s="25">
        <v>6.5</v>
      </c>
      <c r="BH25" s="7">
        <f t="shared" si="13"/>
        <v>6.6</v>
      </c>
      <c r="BI25" s="23">
        <v>6.7</v>
      </c>
      <c r="BJ25" s="194">
        <v>8</v>
      </c>
      <c r="BK25" s="25">
        <v>5</v>
      </c>
      <c r="BL25" s="7">
        <f t="shared" si="14"/>
        <v>5.6</v>
      </c>
      <c r="BM25" s="23">
        <v>7.5</v>
      </c>
      <c r="BN25" s="194">
        <v>9</v>
      </c>
      <c r="BO25" s="25">
        <f t="shared" si="46"/>
        <v>6</v>
      </c>
      <c r="BP25" s="7">
        <f t="shared" si="15"/>
        <v>6.6</v>
      </c>
      <c r="BQ25" s="23">
        <v>8</v>
      </c>
      <c r="BR25" s="194">
        <v>7</v>
      </c>
      <c r="BS25" s="74">
        <v>5.5</v>
      </c>
      <c r="BT25" s="7">
        <f t="shared" si="16"/>
        <v>6.2</v>
      </c>
      <c r="BU25" s="23">
        <v>5.8</v>
      </c>
      <c r="BV25" s="194">
        <v>7</v>
      </c>
      <c r="BW25" s="25">
        <v>7.5</v>
      </c>
      <c r="BX25" s="7">
        <f t="shared" si="17"/>
        <v>7.1</v>
      </c>
      <c r="BY25" s="104">
        <v>6</v>
      </c>
      <c r="BZ25" s="273">
        <v>9</v>
      </c>
      <c r="CA25" s="74">
        <v>7</v>
      </c>
      <c r="CB25" s="7">
        <f t="shared" si="18"/>
        <v>7</v>
      </c>
      <c r="CC25" s="23">
        <v>7.5</v>
      </c>
      <c r="CD25" s="194">
        <v>9</v>
      </c>
      <c r="CE25" s="25">
        <v>5</v>
      </c>
      <c r="CF25" s="7">
        <f t="shared" si="19"/>
        <v>5.9</v>
      </c>
      <c r="CG25" s="23">
        <v>6</v>
      </c>
      <c r="CH25" s="194">
        <v>7</v>
      </c>
      <c r="CI25" s="264">
        <v>5.5</v>
      </c>
      <c r="CJ25" s="7">
        <f t="shared" si="20"/>
        <v>5.8</v>
      </c>
      <c r="CK25" s="23">
        <v>4.3</v>
      </c>
      <c r="CL25" s="194">
        <v>6</v>
      </c>
      <c r="CM25" s="265">
        <v>6.5</v>
      </c>
      <c r="CN25" s="7">
        <f t="shared" si="21"/>
        <v>6</v>
      </c>
      <c r="CO25" s="23">
        <v>5</v>
      </c>
      <c r="CP25" s="194">
        <v>6</v>
      </c>
      <c r="CQ25" s="25">
        <v>5.5</v>
      </c>
      <c r="CR25" s="7">
        <f t="shared" si="22"/>
        <v>5.5</v>
      </c>
      <c r="CS25" s="23">
        <v>5</v>
      </c>
      <c r="CT25" s="194">
        <v>6</v>
      </c>
      <c r="CU25" s="265">
        <v>5</v>
      </c>
      <c r="CV25" s="7">
        <f t="shared" si="23"/>
        <v>5.0999999999999996</v>
      </c>
      <c r="CW25" s="23">
        <v>6</v>
      </c>
      <c r="CX25" s="194">
        <v>10</v>
      </c>
      <c r="CY25" s="25">
        <v>6</v>
      </c>
      <c r="CZ25" s="7">
        <f t="shared" si="24"/>
        <v>6.4</v>
      </c>
      <c r="DA25" s="23">
        <v>6</v>
      </c>
      <c r="DB25" s="194">
        <v>6</v>
      </c>
      <c r="DC25" s="25">
        <v>7</v>
      </c>
      <c r="DD25" s="7">
        <f t="shared" si="25"/>
        <v>6.7</v>
      </c>
      <c r="DE25" s="23">
        <v>7</v>
      </c>
      <c r="DF25" s="194">
        <v>8</v>
      </c>
      <c r="DG25" s="265">
        <v>6.5</v>
      </c>
      <c r="DH25" s="7">
        <f t="shared" si="26"/>
        <v>6.8</v>
      </c>
      <c r="DI25" s="23">
        <v>7</v>
      </c>
      <c r="DJ25" s="194">
        <v>8</v>
      </c>
      <c r="DK25" s="25">
        <f t="shared" si="47"/>
        <v>5.9</v>
      </c>
      <c r="DL25" s="7">
        <f t="shared" si="27"/>
        <v>6.3</v>
      </c>
      <c r="DM25" s="221">
        <v>7.3</v>
      </c>
      <c r="DN25" s="277">
        <v>8</v>
      </c>
      <c r="DO25" s="223">
        <v>6</v>
      </c>
      <c r="DP25" s="7">
        <f t="shared" si="28"/>
        <v>6.5</v>
      </c>
      <c r="DQ25" s="23">
        <v>5.3</v>
      </c>
      <c r="DR25" s="277">
        <v>7</v>
      </c>
      <c r="DS25" s="310">
        <v>5</v>
      </c>
      <c r="DT25" s="7">
        <f t="shared" si="29"/>
        <v>5.3</v>
      </c>
      <c r="DU25" s="23">
        <v>5.2</v>
      </c>
      <c r="DV25" s="277">
        <v>6</v>
      </c>
      <c r="DW25" s="310">
        <v>3.5</v>
      </c>
      <c r="DX25" s="7">
        <f t="shared" si="30"/>
        <v>4.0999999999999996</v>
      </c>
      <c r="DY25" s="23">
        <v>6</v>
      </c>
      <c r="DZ25" s="277">
        <v>7</v>
      </c>
      <c r="EA25" s="265">
        <v>7</v>
      </c>
      <c r="EB25" s="7">
        <f t="shared" si="31"/>
        <v>6.8</v>
      </c>
      <c r="EC25" s="23">
        <v>5.7</v>
      </c>
      <c r="ED25" s="277">
        <v>7</v>
      </c>
      <c r="EE25" s="264">
        <v>5</v>
      </c>
      <c r="EF25" s="7">
        <f t="shared" si="32"/>
        <v>5.3</v>
      </c>
      <c r="EG25" s="523">
        <v>7.7</v>
      </c>
      <c r="EH25" s="524">
        <v>8</v>
      </c>
      <c r="EI25" s="445">
        <v>6</v>
      </c>
      <c r="EJ25" s="7">
        <f t="shared" si="33"/>
        <v>6.5</v>
      </c>
      <c r="EK25" s="23">
        <v>7.5</v>
      </c>
      <c r="EL25" s="277">
        <v>8</v>
      </c>
      <c r="EM25" s="25">
        <v>7.5</v>
      </c>
      <c r="EN25" s="7">
        <f t="shared" si="34"/>
        <v>7.6</v>
      </c>
      <c r="EO25" s="23">
        <v>8</v>
      </c>
      <c r="EP25" s="277">
        <v>9</v>
      </c>
      <c r="EQ25" s="25">
        <v>6.5</v>
      </c>
      <c r="ER25" s="138">
        <f t="shared" si="48"/>
        <v>7.1</v>
      </c>
      <c r="ES25" s="138">
        <v>7.5</v>
      </c>
      <c r="ET25" s="7"/>
      <c r="EU25" s="8">
        <f t="shared" si="36"/>
        <v>5.87</v>
      </c>
      <c r="EV25" s="241" t="str">
        <f t="shared" si="49"/>
        <v>B</v>
      </c>
      <c r="EW25" s="242">
        <f t="shared" si="50"/>
        <v>3</v>
      </c>
      <c r="EX25" s="241" t="str">
        <f t="shared" si="51"/>
        <v>B</v>
      </c>
      <c r="EY25" s="242">
        <f t="shared" si="52"/>
        <v>3</v>
      </c>
      <c r="EZ25" s="241" t="str">
        <f t="shared" si="53"/>
        <v>C</v>
      </c>
      <c r="FA25" s="242">
        <f t="shared" si="54"/>
        <v>2</v>
      </c>
      <c r="FB25" s="241" t="str">
        <f t="shared" si="55"/>
        <v>B</v>
      </c>
      <c r="FC25" s="242">
        <f t="shared" si="56"/>
        <v>3</v>
      </c>
      <c r="FD25" s="251" t="str">
        <f t="shared" si="57"/>
        <v>D</v>
      </c>
      <c r="FE25" s="252">
        <f t="shared" si="58"/>
        <v>1</v>
      </c>
      <c r="FF25" s="251" t="str">
        <f t="shared" si="59"/>
        <v>B</v>
      </c>
      <c r="FG25" s="252">
        <f t="shared" si="60"/>
        <v>3</v>
      </c>
      <c r="FH25" s="251" t="str">
        <f t="shared" si="61"/>
        <v>D</v>
      </c>
      <c r="FI25" s="252">
        <f t="shared" si="62"/>
        <v>1</v>
      </c>
      <c r="FJ25" s="251" t="str">
        <f t="shared" si="63"/>
        <v>C</v>
      </c>
      <c r="FK25" s="252">
        <f t="shared" si="64"/>
        <v>2</v>
      </c>
      <c r="FL25" s="251" t="str">
        <f t="shared" si="65"/>
        <v>C</v>
      </c>
      <c r="FM25" s="252">
        <f t="shared" si="66"/>
        <v>2</v>
      </c>
      <c r="FN25" s="251" t="str">
        <f t="shared" si="67"/>
        <v>D</v>
      </c>
      <c r="FO25" s="252">
        <f t="shared" si="68"/>
        <v>1</v>
      </c>
      <c r="FP25" s="251" t="str">
        <f t="shared" si="69"/>
        <v>C</v>
      </c>
      <c r="FQ25" s="252">
        <f t="shared" si="70"/>
        <v>2</v>
      </c>
      <c r="FR25" s="251" t="str">
        <f t="shared" si="71"/>
        <v>C</v>
      </c>
      <c r="FS25" s="252">
        <f t="shared" si="72"/>
        <v>2</v>
      </c>
      <c r="FT25" s="241" t="str">
        <f t="shared" si="73"/>
        <v>C</v>
      </c>
      <c r="FU25" s="242">
        <f t="shared" si="74"/>
        <v>2</v>
      </c>
      <c r="FV25" s="241" t="str">
        <f t="shared" si="75"/>
        <v>C</v>
      </c>
      <c r="FW25" s="242">
        <f t="shared" si="76"/>
        <v>2</v>
      </c>
      <c r="FX25" s="241" t="str">
        <f t="shared" si="77"/>
        <v>C</v>
      </c>
      <c r="FY25" s="242">
        <f t="shared" si="78"/>
        <v>2</v>
      </c>
      <c r="FZ25" s="241" t="str">
        <f t="shared" si="79"/>
        <v>C</v>
      </c>
      <c r="GA25" s="242">
        <f t="shared" si="80"/>
        <v>2</v>
      </c>
      <c r="GB25" s="241" t="str">
        <f t="shared" si="81"/>
        <v>C</v>
      </c>
      <c r="GC25" s="242">
        <f t="shared" si="82"/>
        <v>2</v>
      </c>
      <c r="GD25" s="241" t="str">
        <f t="shared" si="83"/>
        <v>B</v>
      </c>
      <c r="GE25" s="242">
        <f t="shared" si="84"/>
        <v>3</v>
      </c>
      <c r="GF25" s="241" t="str">
        <f t="shared" si="85"/>
        <v>B</v>
      </c>
      <c r="GG25" s="242">
        <f t="shared" si="86"/>
        <v>3</v>
      </c>
      <c r="GH25" s="251" t="str">
        <f t="shared" si="87"/>
        <v>C</v>
      </c>
      <c r="GI25" s="252">
        <f t="shared" si="88"/>
        <v>2</v>
      </c>
      <c r="GJ25" s="251" t="str">
        <f t="shared" si="89"/>
        <v>C</v>
      </c>
      <c r="GK25" s="252">
        <f t="shared" si="90"/>
        <v>2</v>
      </c>
      <c r="GL25" s="251" t="str">
        <f t="shared" si="91"/>
        <v>C</v>
      </c>
      <c r="GM25" s="252">
        <f t="shared" si="92"/>
        <v>2</v>
      </c>
      <c r="GN25" s="251" t="str">
        <f t="shared" si="93"/>
        <v>C</v>
      </c>
      <c r="GO25" s="252">
        <f t="shared" si="94"/>
        <v>2</v>
      </c>
      <c r="GP25" s="251" t="str">
        <f t="shared" si="95"/>
        <v>D</v>
      </c>
      <c r="GQ25" s="252">
        <f t="shared" si="96"/>
        <v>1</v>
      </c>
      <c r="GR25" s="251" t="str">
        <f t="shared" si="97"/>
        <v>C</v>
      </c>
      <c r="GS25" s="252">
        <f t="shared" si="98"/>
        <v>2</v>
      </c>
      <c r="GT25" s="251" t="str">
        <f t="shared" si="99"/>
        <v>C</v>
      </c>
      <c r="GU25" s="252">
        <f t="shared" si="100"/>
        <v>2</v>
      </c>
      <c r="GV25" s="251" t="str">
        <f t="shared" si="101"/>
        <v>C</v>
      </c>
      <c r="GW25" s="252">
        <f t="shared" si="102"/>
        <v>2</v>
      </c>
      <c r="GX25" s="251" t="str">
        <f t="shared" si="103"/>
        <v>C</v>
      </c>
      <c r="GY25" s="252">
        <f t="shared" si="104"/>
        <v>2</v>
      </c>
      <c r="GZ25" s="241" t="str">
        <f t="shared" si="105"/>
        <v>C</v>
      </c>
      <c r="HA25" s="242">
        <f t="shared" si="106"/>
        <v>2</v>
      </c>
      <c r="HB25" s="241" t="str">
        <f t="shared" si="107"/>
        <v>D</v>
      </c>
      <c r="HC25" s="242">
        <f t="shared" si="108"/>
        <v>1</v>
      </c>
      <c r="HD25" s="241" t="str">
        <f t="shared" si="109"/>
        <v>D</v>
      </c>
      <c r="HE25" s="242">
        <f t="shared" si="110"/>
        <v>1</v>
      </c>
      <c r="HF25" s="241" t="str">
        <f t="shared" si="111"/>
        <v>C</v>
      </c>
      <c r="HG25" s="242">
        <f t="shared" si="112"/>
        <v>2</v>
      </c>
      <c r="HH25" s="241" t="str">
        <f t="shared" si="113"/>
        <v>D</v>
      </c>
      <c r="HI25" s="242">
        <f t="shared" si="114"/>
        <v>1</v>
      </c>
      <c r="HJ25" s="241" t="str">
        <f t="shared" si="115"/>
        <v>C</v>
      </c>
      <c r="HK25" s="242">
        <f t="shared" si="116"/>
        <v>2</v>
      </c>
      <c r="HL25" s="241" t="str">
        <f t="shared" si="117"/>
        <v>B</v>
      </c>
      <c r="HM25" s="242">
        <f t="shared" si="118"/>
        <v>3</v>
      </c>
      <c r="HN25" s="241" t="str">
        <f t="shared" si="119"/>
        <v>B</v>
      </c>
      <c r="HO25" s="242">
        <f t="shared" si="120"/>
        <v>3</v>
      </c>
      <c r="HP25" s="241" t="str">
        <f t="shared" si="121"/>
        <v>B</v>
      </c>
      <c r="HQ25" s="242">
        <f t="shared" si="122"/>
        <v>3</v>
      </c>
      <c r="HR25" s="241" t="str">
        <f t="shared" si="123"/>
        <v>X</v>
      </c>
      <c r="HS25" s="242">
        <f t="shared" si="124"/>
        <v>0</v>
      </c>
      <c r="HT25" s="144">
        <f t="shared" si="38"/>
        <v>2.75</v>
      </c>
      <c r="HU25" s="144">
        <f t="shared" si="39"/>
        <v>1.75</v>
      </c>
      <c r="HV25" s="144">
        <f t="shared" si="40"/>
        <v>2.33</v>
      </c>
      <c r="HW25" s="144">
        <f t="shared" si="41"/>
        <v>1.88</v>
      </c>
      <c r="HX25" s="144">
        <f t="shared" si="125"/>
        <v>1.53</v>
      </c>
      <c r="HY25" s="140">
        <f t="shared" si="126"/>
        <v>3</v>
      </c>
      <c r="HZ25" s="4">
        <f t="shared" si="42"/>
        <v>90</v>
      </c>
      <c r="IA25" s="144">
        <f t="shared" si="43"/>
        <v>2.02</v>
      </c>
      <c r="IB25" s="84" t="str">
        <f t="shared" si="44"/>
        <v>Trung b×nh</v>
      </c>
      <c r="ID25" s="11"/>
      <c r="IE25" s="5"/>
      <c r="IJ25" s="3">
        <v>5</v>
      </c>
      <c r="IK25" s="3">
        <v>5.5</v>
      </c>
      <c r="IM25" s="3">
        <v>8</v>
      </c>
      <c r="IN25" s="3">
        <v>4</v>
      </c>
      <c r="IP25" s="3">
        <v>6</v>
      </c>
      <c r="IQ25" s="3">
        <v>5.3</v>
      </c>
      <c r="IR25" s="3">
        <v>6</v>
      </c>
    </row>
    <row r="26" spans="1:252" ht="19.5" customHeight="1" x14ac:dyDescent="0.25">
      <c r="A26" s="12">
        <v>20</v>
      </c>
      <c r="B26" s="150" t="s">
        <v>113</v>
      </c>
      <c r="C26" s="143" t="s">
        <v>72</v>
      </c>
      <c r="D26" s="39">
        <v>35918</v>
      </c>
      <c r="E26" s="523">
        <v>5.5</v>
      </c>
      <c r="F26" s="524">
        <v>8</v>
      </c>
      <c r="G26" s="445">
        <v>8</v>
      </c>
      <c r="H26" s="7">
        <f t="shared" si="0"/>
        <v>7.5</v>
      </c>
      <c r="I26" s="23">
        <v>4.5</v>
      </c>
      <c r="J26" s="194">
        <v>6</v>
      </c>
      <c r="K26" s="74">
        <v>6.5</v>
      </c>
      <c r="L26" s="7">
        <f t="shared" si="1"/>
        <v>6.1</v>
      </c>
      <c r="M26" s="500">
        <v>7</v>
      </c>
      <c r="N26" s="501">
        <v>9</v>
      </c>
      <c r="O26" s="446">
        <v>8</v>
      </c>
      <c r="P26" s="7">
        <f t="shared" si="2"/>
        <v>7.9</v>
      </c>
      <c r="Q26" s="23">
        <v>5</v>
      </c>
      <c r="R26" s="194">
        <v>5</v>
      </c>
      <c r="S26" s="25">
        <v>5.5</v>
      </c>
      <c r="T26" s="7">
        <f t="shared" si="3"/>
        <v>5.4</v>
      </c>
      <c r="U26" s="23">
        <v>7.3</v>
      </c>
      <c r="V26" s="194">
        <v>8</v>
      </c>
      <c r="W26" s="25">
        <v>7</v>
      </c>
      <c r="X26" s="7">
        <f>ROUND((U26*0.2+V26*0.1+W26*0.7),1)</f>
        <v>7.2</v>
      </c>
      <c r="Y26" s="23">
        <v>5.7</v>
      </c>
      <c r="Z26" s="194">
        <v>9</v>
      </c>
      <c r="AA26" s="25">
        <v>6</v>
      </c>
      <c r="AB26" s="7">
        <f>ROUND((Y26*0.2+Z26*0.1+AA26*0.7),1)</f>
        <v>6.2</v>
      </c>
      <c r="AC26" s="23">
        <v>6.3</v>
      </c>
      <c r="AD26" s="194">
        <v>7</v>
      </c>
      <c r="AE26" s="25">
        <v>6</v>
      </c>
      <c r="AF26" s="7">
        <f>ROUND((AC26*0.2+AD26*0.1+AE26*0.7),1)</f>
        <v>6.2</v>
      </c>
      <c r="AG26" s="23">
        <v>7.5</v>
      </c>
      <c r="AH26" s="194">
        <v>9</v>
      </c>
      <c r="AI26" s="25">
        <f t="shared" si="45"/>
        <v>4.8</v>
      </c>
      <c r="AJ26" s="7">
        <f>ROUND((AG26*0.2+AH26*0.1+AI26*0.7),1)</f>
        <v>5.8</v>
      </c>
      <c r="AK26" s="23">
        <v>6</v>
      </c>
      <c r="AL26" s="194">
        <v>6</v>
      </c>
      <c r="AM26" s="25">
        <v>7</v>
      </c>
      <c r="AN26" s="7">
        <f>ROUND((AK26*0.2+AL26*0.1+AM26*0.7),1)</f>
        <v>6.7</v>
      </c>
      <c r="AO26" s="23">
        <v>8</v>
      </c>
      <c r="AP26" s="24">
        <v>8</v>
      </c>
      <c r="AQ26" s="25">
        <v>5</v>
      </c>
      <c r="AR26" s="7">
        <f>ROUND((AO26*0.2+AP26*0.1+AQ26*0.7),1)</f>
        <v>5.9</v>
      </c>
      <c r="AS26" s="106">
        <v>7.6</v>
      </c>
      <c r="AT26" s="274">
        <v>8</v>
      </c>
      <c r="AU26" s="101">
        <v>7</v>
      </c>
      <c r="AV26" s="7">
        <f>ROUND((AS26*0.2+AT26*0.1+AU26*0.7),1)</f>
        <v>7.2</v>
      </c>
      <c r="AW26" s="23">
        <v>6</v>
      </c>
      <c r="AX26" s="194">
        <v>7</v>
      </c>
      <c r="AY26" s="25">
        <v>5</v>
      </c>
      <c r="AZ26" s="7">
        <f>ROUND((AW26*0.2+AX26*0.1+AY26*0.7),1)</f>
        <v>5.4</v>
      </c>
      <c r="BA26" s="23">
        <v>7</v>
      </c>
      <c r="BB26" s="194">
        <v>8</v>
      </c>
      <c r="BC26" s="25">
        <v>6</v>
      </c>
      <c r="BD26" s="7">
        <f>ROUND((BA26*0.2+BB26*0.1+BC26*0.7),1)</f>
        <v>6.4</v>
      </c>
      <c r="BE26" s="23">
        <v>6</v>
      </c>
      <c r="BF26" s="194">
        <v>8</v>
      </c>
      <c r="BG26" s="74">
        <v>7</v>
      </c>
      <c r="BH26" s="7">
        <f>ROUND((BE26*0.2+BF26*0.1+BG26*0.7),1)</f>
        <v>6.9</v>
      </c>
      <c r="BI26" s="23">
        <v>7</v>
      </c>
      <c r="BJ26" s="194">
        <v>9</v>
      </c>
      <c r="BK26" s="25">
        <v>5</v>
      </c>
      <c r="BL26" s="7">
        <f>ROUND((BI26*0.2+BJ26*0.1+BK26*0.7),1)</f>
        <v>5.8</v>
      </c>
      <c r="BM26" s="23">
        <v>7</v>
      </c>
      <c r="BN26" s="194">
        <v>8</v>
      </c>
      <c r="BO26" s="25">
        <f t="shared" si="46"/>
        <v>6</v>
      </c>
      <c r="BP26" s="7">
        <f>ROUND((BM26*0.2+BN26*0.1+BO26*0.7),1)</f>
        <v>6.4</v>
      </c>
      <c r="BQ26" s="23">
        <v>7.5</v>
      </c>
      <c r="BR26" s="194">
        <v>7</v>
      </c>
      <c r="BS26" s="25">
        <v>3.5</v>
      </c>
      <c r="BT26" s="7">
        <f>ROUND((BQ26*0.2+BR26*0.1+BS26*0.7),1)</f>
        <v>4.7</v>
      </c>
      <c r="BU26" s="23">
        <v>5.8</v>
      </c>
      <c r="BV26" s="194">
        <v>7</v>
      </c>
      <c r="BW26" s="25">
        <v>6</v>
      </c>
      <c r="BX26" s="7">
        <f>ROUND((BU26*0.2+BV26*0.1+BW26*0.7),1)</f>
        <v>6.1</v>
      </c>
      <c r="BY26" s="23">
        <v>5.3</v>
      </c>
      <c r="BZ26" s="194">
        <v>9</v>
      </c>
      <c r="CA26" s="74">
        <v>5</v>
      </c>
      <c r="CB26" s="7">
        <f>ROUND((BY26*0.2+BZ26*0.1+CA26*0.7),1)</f>
        <v>5.5</v>
      </c>
      <c r="CC26" s="23">
        <v>6.5</v>
      </c>
      <c r="CD26" s="194">
        <v>8</v>
      </c>
      <c r="CE26" s="265">
        <v>9</v>
      </c>
      <c r="CF26" s="7">
        <f>ROUND((CC26*0.2+CD26*0.1+CE26*0.7),1)</f>
        <v>8.4</v>
      </c>
      <c r="CG26" s="500">
        <v>4.7</v>
      </c>
      <c r="CH26" s="501">
        <v>5</v>
      </c>
      <c r="CI26" s="446">
        <v>6</v>
      </c>
      <c r="CJ26" s="7">
        <f>ROUND((CG26*0.2+CH26*0.1+CI26*0.7),1)</f>
        <v>5.6</v>
      </c>
      <c r="CK26" s="23">
        <v>5.7</v>
      </c>
      <c r="CL26" s="194">
        <v>7</v>
      </c>
      <c r="CM26" s="264">
        <v>8</v>
      </c>
      <c r="CN26" s="7">
        <f>ROUND((CK26*0.2+CL26*0.1+CM26*0.7),1)</f>
        <v>7.4</v>
      </c>
      <c r="CO26" s="23">
        <v>5</v>
      </c>
      <c r="CP26" s="194">
        <v>6</v>
      </c>
      <c r="CQ26" s="25">
        <v>7</v>
      </c>
      <c r="CR26" s="7">
        <f>ROUND((CO26*0.2+CP26*0.1+CQ26*0.7),1)</f>
        <v>6.5</v>
      </c>
      <c r="CS26" s="23">
        <v>5.5</v>
      </c>
      <c r="CT26" s="194">
        <v>7</v>
      </c>
      <c r="CU26" s="264">
        <v>7</v>
      </c>
      <c r="CV26" s="7">
        <f>ROUND((CS26*0.2+CT26*0.1+CU26*0.7),1)</f>
        <v>6.7</v>
      </c>
      <c r="CW26" s="505">
        <v>6</v>
      </c>
      <c r="CX26" s="506">
        <v>10</v>
      </c>
      <c r="CY26" s="507">
        <v>5</v>
      </c>
      <c r="CZ26" s="7">
        <f>ROUND((CW26*0.2+CX26*0.1+CY26*0.7),1)</f>
        <v>5.7</v>
      </c>
      <c r="DA26" s="23">
        <v>4.5</v>
      </c>
      <c r="DB26" s="194">
        <v>6</v>
      </c>
      <c r="DC26" s="265">
        <v>7</v>
      </c>
      <c r="DD26" s="7">
        <f>ROUND((DA26*0.2+DB26*0.1+DC26*0.7),1)</f>
        <v>6.4</v>
      </c>
      <c r="DE26" s="23">
        <v>5.5</v>
      </c>
      <c r="DF26" s="194">
        <v>7</v>
      </c>
      <c r="DG26" s="264">
        <v>5.5</v>
      </c>
      <c r="DH26" s="7">
        <f>ROUND((DE26*0.2+DF26*0.1+DG26*0.7),1)</f>
        <v>5.7</v>
      </c>
      <c r="DI26" s="23">
        <v>6.5</v>
      </c>
      <c r="DJ26" s="194">
        <v>8</v>
      </c>
      <c r="DK26" s="25">
        <f t="shared" si="47"/>
        <v>6.6</v>
      </c>
      <c r="DL26" s="7">
        <f>ROUND((DI26*0.2+DJ26*0.1+DK26*0.7),1)</f>
        <v>6.7</v>
      </c>
      <c r="DM26" s="221">
        <v>7</v>
      </c>
      <c r="DN26" s="277">
        <v>8</v>
      </c>
      <c r="DO26" s="223">
        <v>6</v>
      </c>
      <c r="DP26" s="7">
        <f>ROUND((DM26*0.2+DN26*0.1+DO26*0.7),1)</f>
        <v>6.4</v>
      </c>
      <c r="DQ26" s="23">
        <v>5.3</v>
      </c>
      <c r="DR26" s="277">
        <v>6</v>
      </c>
      <c r="DS26" s="264">
        <v>4</v>
      </c>
      <c r="DT26" s="7">
        <f>ROUND((DQ26*0.2+DR26*0.1+DS26*0.7),1)</f>
        <v>4.5</v>
      </c>
      <c r="DU26" s="23">
        <v>6.7</v>
      </c>
      <c r="DV26" s="277">
        <v>7</v>
      </c>
      <c r="DW26" s="25">
        <v>6.5</v>
      </c>
      <c r="DX26" s="7">
        <f>ROUND((DU26*0.2+DV26*0.1+DW26*0.7),1)</f>
        <v>6.6</v>
      </c>
      <c r="DY26" s="23">
        <v>7</v>
      </c>
      <c r="DZ26" s="277">
        <v>8</v>
      </c>
      <c r="EA26" s="25">
        <v>6.5</v>
      </c>
      <c r="EB26" s="7">
        <f>ROUND((DY26*0.2+DZ26*0.1+EA26*0.7),1)</f>
        <v>6.8</v>
      </c>
      <c r="EC26" s="23">
        <v>5.7</v>
      </c>
      <c r="ED26" s="277">
        <v>7</v>
      </c>
      <c r="EE26" s="264">
        <v>5</v>
      </c>
      <c r="EF26" s="7">
        <f>ROUND((EC26*0.2+ED26*0.1+EE26*0.7),1)</f>
        <v>5.3</v>
      </c>
      <c r="EG26" s="23">
        <v>7</v>
      </c>
      <c r="EH26" s="194">
        <v>7</v>
      </c>
      <c r="EI26" s="265">
        <v>6</v>
      </c>
      <c r="EJ26" s="7">
        <f>ROUND((EG26*0.2+EH26*0.1+EI26*0.7),1)</f>
        <v>6.3</v>
      </c>
      <c r="EK26" s="23">
        <v>7.5</v>
      </c>
      <c r="EL26" s="277">
        <v>8</v>
      </c>
      <c r="EM26" s="25">
        <v>8</v>
      </c>
      <c r="EN26" s="7">
        <f>ROUND((EK26*0.2+EL26*0.1+EM26*0.7),1)</f>
        <v>7.9</v>
      </c>
      <c r="EO26" s="23">
        <v>7.7</v>
      </c>
      <c r="EP26" s="277">
        <v>7</v>
      </c>
      <c r="EQ26" s="25">
        <v>6.5</v>
      </c>
      <c r="ER26" s="138">
        <f t="shared" si="48"/>
        <v>6.8</v>
      </c>
      <c r="ES26" s="138">
        <v>7.5</v>
      </c>
      <c r="ET26" s="7"/>
      <c r="EU26" s="8">
        <f t="shared" si="36"/>
        <v>6.02</v>
      </c>
      <c r="EV26" s="241" t="str">
        <f t="shared" si="49"/>
        <v>B</v>
      </c>
      <c r="EW26" s="242">
        <f t="shared" si="50"/>
        <v>3</v>
      </c>
      <c r="EX26" s="241" t="str">
        <f t="shared" si="51"/>
        <v>C</v>
      </c>
      <c r="EY26" s="242">
        <f t="shared" si="52"/>
        <v>2</v>
      </c>
      <c r="EZ26" s="241" t="str">
        <f t="shared" si="53"/>
        <v>B</v>
      </c>
      <c r="FA26" s="242">
        <f t="shared" si="54"/>
        <v>3</v>
      </c>
      <c r="FB26" s="241" t="str">
        <f t="shared" si="55"/>
        <v>D</v>
      </c>
      <c r="FC26" s="242">
        <f t="shared" si="56"/>
        <v>1</v>
      </c>
      <c r="FD26" s="251" t="str">
        <f t="shared" si="57"/>
        <v>B</v>
      </c>
      <c r="FE26" s="252">
        <f t="shared" si="58"/>
        <v>3</v>
      </c>
      <c r="FF26" s="251" t="str">
        <f t="shared" si="59"/>
        <v>C</v>
      </c>
      <c r="FG26" s="252">
        <f t="shared" si="60"/>
        <v>2</v>
      </c>
      <c r="FH26" s="251" t="str">
        <f t="shared" si="61"/>
        <v>C</v>
      </c>
      <c r="FI26" s="252">
        <f t="shared" si="62"/>
        <v>2</v>
      </c>
      <c r="FJ26" s="251" t="str">
        <f t="shared" si="63"/>
        <v>C</v>
      </c>
      <c r="FK26" s="252">
        <f t="shared" si="64"/>
        <v>2</v>
      </c>
      <c r="FL26" s="251" t="str">
        <f t="shared" si="65"/>
        <v>C</v>
      </c>
      <c r="FM26" s="252">
        <f t="shared" si="66"/>
        <v>2</v>
      </c>
      <c r="FN26" s="251" t="str">
        <f t="shared" si="67"/>
        <v>C</v>
      </c>
      <c r="FO26" s="252">
        <f t="shared" si="68"/>
        <v>2</v>
      </c>
      <c r="FP26" s="251" t="str">
        <f t="shared" si="69"/>
        <v>B</v>
      </c>
      <c r="FQ26" s="252">
        <f t="shared" si="70"/>
        <v>3</v>
      </c>
      <c r="FR26" s="251" t="str">
        <f t="shared" si="71"/>
        <v>D</v>
      </c>
      <c r="FS26" s="252">
        <f t="shared" si="72"/>
        <v>1</v>
      </c>
      <c r="FT26" s="241" t="str">
        <f t="shared" si="73"/>
        <v>C</v>
      </c>
      <c r="FU26" s="242">
        <f t="shared" si="74"/>
        <v>2</v>
      </c>
      <c r="FV26" s="241" t="str">
        <f t="shared" si="75"/>
        <v>C</v>
      </c>
      <c r="FW26" s="242">
        <f t="shared" si="76"/>
        <v>2</v>
      </c>
      <c r="FX26" s="241" t="str">
        <f t="shared" si="77"/>
        <v>C</v>
      </c>
      <c r="FY26" s="242">
        <f t="shared" si="78"/>
        <v>2</v>
      </c>
      <c r="FZ26" s="241" t="str">
        <f t="shared" si="79"/>
        <v>C</v>
      </c>
      <c r="GA26" s="242">
        <f t="shared" si="80"/>
        <v>2</v>
      </c>
      <c r="GB26" s="241" t="str">
        <f t="shared" si="81"/>
        <v>D</v>
      </c>
      <c r="GC26" s="242">
        <f t="shared" si="82"/>
        <v>1</v>
      </c>
      <c r="GD26" s="241" t="str">
        <f t="shared" si="83"/>
        <v>C</v>
      </c>
      <c r="GE26" s="242">
        <f t="shared" si="84"/>
        <v>2</v>
      </c>
      <c r="GF26" s="241" t="str">
        <f t="shared" si="85"/>
        <v>C</v>
      </c>
      <c r="GG26" s="242">
        <f t="shared" si="86"/>
        <v>2</v>
      </c>
      <c r="GH26" s="251" t="str">
        <f t="shared" si="87"/>
        <v>B</v>
      </c>
      <c r="GI26" s="252">
        <f t="shared" si="88"/>
        <v>3</v>
      </c>
      <c r="GJ26" s="251" t="str">
        <f t="shared" si="89"/>
        <v>C</v>
      </c>
      <c r="GK26" s="252">
        <f t="shared" si="90"/>
        <v>2</v>
      </c>
      <c r="GL26" s="251" t="str">
        <f t="shared" si="91"/>
        <v>B</v>
      </c>
      <c r="GM26" s="252">
        <f t="shared" si="92"/>
        <v>3</v>
      </c>
      <c r="GN26" s="251" t="str">
        <f t="shared" si="93"/>
        <v>C</v>
      </c>
      <c r="GO26" s="252">
        <f t="shared" si="94"/>
        <v>2</v>
      </c>
      <c r="GP26" s="251" t="str">
        <f t="shared" si="95"/>
        <v>C</v>
      </c>
      <c r="GQ26" s="252">
        <f t="shared" si="96"/>
        <v>2</v>
      </c>
      <c r="GR26" s="251" t="str">
        <f t="shared" si="97"/>
        <v>C</v>
      </c>
      <c r="GS26" s="252">
        <f t="shared" si="98"/>
        <v>2</v>
      </c>
      <c r="GT26" s="251" t="str">
        <f t="shared" si="99"/>
        <v>C</v>
      </c>
      <c r="GU26" s="252">
        <f t="shared" si="100"/>
        <v>2</v>
      </c>
      <c r="GV26" s="251" t="str">
        <f t="shared" si="101"/>
        <v>C</v>
      </c>
      <c r="GW26" s="252">
        <f t="shared" si="102"/>
        <v>2</v>
      </c>
      <c r="GX26" s="251" t="str">
        <f t="shared" si="103"/>
        <v>C</v>
      </c>
      <c r="GY26" s="252">
        <f t="shared" si="104"/>
        <v>2</v>
      </c>
      <c r="GZ26" s="241" t="str">
        <f t="shared" si="105"/>
        <v>C</v>
      </c>
      <c r="HA26" s="242">
        <f t="shared" si="106"/>
        <v>2</v>
      </c>
      <c r="HB26" s="241" t="str">
        <f t="shared" si="107"/>
        <v>D</v>
      </c>
      <c r="HC26" s="242">
        <f t="shared" si="108"/>
        <v>1</v>
      </c>
      <c r="HD26" s="241" t="str">
        <f t="shared" si="109"/>
        <v>C</v>
      </c>
      <c r="HE26" s="242">
        <f t="shared" si="110"/>
        <v>2</v>
      </c>
      <c r="HF26" s="241" t="str">
        <f t="shared" si="111"/>
        <v>C</v>
      </c>
      <c r="HG26" s="242">
        <f t="shared" si="112"/>
        <v>2</v>
      </c>
      <c r="HH26" s="241" t="str">
        <f t="shared" si="113"/>
        <v>D</v>
      </c>
      <c r="HI26" s="242">
        <f t="shared" si="114"/>
        <v>1</v>
      </c>
      <c r="HJ26" s="241" t="str">
        <f t="shared" si="115"/>
        <v>C</v>
      </c>
      <c r="HK26" s="242">
        <f t="shared" si="116"/>
        <v>2</v>
      </c>
      <c r="HL26" s="241" t="str">
        <f t="shared" si="117"/>
        <v>B</v>
      </c>
      <c r="HM26" s="242">
        <f t="shared" si="118"/>
        <v>3</v>
      </c>
      <c r="HN26" s="241" t="str">
        <f t="shared" si="119"/>
        <v>C</v>
      </c>
      <c r="HO26" s="242">
        <f t="shared" si="120"/>
        <v>2</v>
      </c>
      <c r="HP26" s="241" t="str">
        <f t="shared" si="121"/>
        <v>B</v>
      </c>
      <c r="HQ26" s="242">
        <f t="shared" si="122"/>
        <v>3</v>
      </c>
      <c r="HR26" s="241" t="str">
        <f t="shared" si="123"/>
        <v>X</v>
      </c>
      <c r="HS26" s="242">
        <f t="shared" si="124"/>
        <v>0</v>
      </c>
      <c r="HT26" s="144">
        <f t="shared" si="38"/>
        <v>2.25</v>
      </c>
      <c r="HU26" s="144">
        <f t="shared" si="39"/>
        <v>2.35</v>
      </c>
      <c r="HV26" s="144">
        <f t="shared" si="40"/>
        <v>1.89</v>
      </c>
      <c r="HW26" s="144">
        <f t="shared" si="41"/>
        <v>2.17</v>
      </c>
      <c r="HX26" s="144">
        <f t="shared" si="125"/>
        <v>1.67</v>
      </c>
      <c r="HY26" s="140">
        <f t="shared" si="126"/>
        <v>2.6</v>
      </c>
      <c r="HZ26" s="4">
        <f t="shared" si="42"/>
        <v>90</v>
      </c>
      <c r="IA26" s="144">
        <f t="shared" si="43"/>
        <v>2.1</v>
      </c>
      <c r="IB26" s="84" t="str">
        <f>IF(AND(3.6&lt;=IA26,IA26&lt;=4),"XuÊt s¾c",IF(AND(3.2&lt;=IA26,IA26&lt;=3.59),"Giái",IF(AND(2.5&lt;=IA26,IA26&lt;=3.19),"Kh¸",IF(AND(2&lt;=IA26,IA26&lt;=2.49),"Trung b×nh",IF(AND(1&lt;=IA26,IA26&lt;=1.99),"Trung b×nh yÕu","KÐm")))))</f>
        <v>Trung b×nh</v>
      </c>
      <c r="ID26" s="11"/>
      <c r="IE26" s="5"/>
      <c r="IJ26" s="3">
        <v>5</v>
      </c>
      <c r="IK26" s="3">
        <v>4.5</v>
      </c>
      <c r="IM26" s="3">
        <v>7</v>
      </c>
      <c r="IN26" s="3">
        <v>5</v>
      </c>
      <c r="IP26" s="3">
        <v>6</v>
      </c>
      <c r="IQ26" s="3">
        <v>6</v>
      </c>
      <c r="IR26" s="3">
        <v>7.5</v>
      </c>
    </row>
    <row r="27" spans="1:252" ht="19.5" customHeight="1" x14ac:dyDescent="0.25">
      <c r="A27" s="12">
        <v>21</v>
      </c>
      <c r="B27" s="151" t="s">
        <v>116</v>
      </c>
      <c r="C27" s="152" t="s">
        <v>117</v>
      </c>
      <c r="D27" s="153">
        <v>35859</v>
      </c>
      <c r="E27" s="154">
        <v>8</v>
      </c>
      <c r="F27" s="278">
        <v>8</v>
      </c>
      <c r="G27" s="156">
        <v>7</v>
      </c>
      <c r="H27" s="157">
        <f t="shared" si="0"/>
        <v>7.3</v>
      </c>
      <c r="I27" s="154">
        <v>6</v>
      </c>
      <c r="J27" s="278">
        <v>8</v>
      </c>
      <c r="K27" s="158">
        <v>8.5</v>
      </c>
      <c r="L27" s="157">
        <f t="shared" si="1"/>
        <v>8</v>
      </c>
      <c r="M27" s="154">
        <v>6.5</v>
      </c>
      <c r="N27" s="278">
        <v>8</v>
      </c>
      <c r="O27" s="156">
        <v>5</v>
      </c>
      <c r="P27" s="157">
        <f t="shared" si="2"/>
        <v>5.6</v>
      </c>
      <c r="Q27" s="154">
        <v>7</v>
      </c>
      <c r="R27" s="278">
        <v>9</v>
      </c>
      <c r="S27" s="156">
        <v>7</v>
      </c>
      <c r="T27" s="157">
        <f t="shared" si="3"/>
        <v>7.2</v>
      </c>
      <c r="U27" s="154">
        <v>7.3</v>
      </c>
      <c r="V27" s="278">
        <v>9</v>
      </c>
      <c r="W27" s="156">
        <v>7</v>
      </c>
      <c r="X27" s="157">
        <f>ROUND((U27*0.2+V27*0.1+W27*0.7),1)</f>
        <v>7.3</v>
      </c>
      <c r="Y27" s="198">
        <v>6.7</v>
      </c>
      <c r="Z27" s="280">
        <v>9</v>
      </c>
      <c r="AA27" s="159">
        <v>7</v>
      </c>
      <c r="AB27" s="157">
        <f>ROUND((Y27*0.2+Z27*0.1+AA27*0.7),1)</f>
        <v>7.1</v>
      </c>
      <c r="AC27" s="154">
        <v>5.3</v>
      </c>
      <c r="AD27" s="278">
        <v>5</v>
      </c>
      <c r="AE27" s="156">
        <v>6</v>
      </c>
      <c r="AF27" s="157">
        <f>ROUND((AC27*0.2+AD27*0.1+AE27*0.7),1)</f>
        <v>5.8</v>
      </c>
      <c r="AG27" s="154">
        <v>6.5</v>
      </c>
      <c r="AH27" s="278">
        <v>9</v>
      </c>
      <c r="AI27" s="156">
        <f t="shared" si="45"/>
        <v>5.5</v>
      </c>
      <c r="AJ27" s="157">
        <f>ROUND((AG27*0.2+AH27*0.1+AI27*0.7),1)</f>
        <v>6.1</v>
      </c>
      <c r="AK27" s="154">
        <v>7.2</v>
      </c>
      <c r="AL27" s="278">
        <v>9</v>
      </c>
      <c r="AM27" s="156">
        <v>5</v>
      </c>
      <c r="AN27" s="157">
        <f>ROUND((AK27*0.2+AL27*0.1+AM27*0.7),1)</f>
        <v>5.8</v>
      </c>
      <c r="AO27" s="154">
        <v>7</v>
      </c>
      <c r="AP27" s="155">
        <v>8</v>
      </c>
      <c r="AQ27" s="156">
        <v>5</v>
      </c>
      <c r="AR27" s="157">
        <f>ROUND((AO27*0.2+AP27*0.1+AQ27*0.7),1)</f>
        <v>5.7</v>
      </c>
      <c r="AS27" s="198">
        <v>7.6</v>
      </c>
      <c r="AT27" s="280">
        <v>8</v>
      </c>
      <c r="AU27" s="159">
        <v>7</v>
      </c>
      <c r="AV27" s="157">
        <f>ROUND((AS27*0.2+AT27*0.1+AU27*0.7),1)</f>
        <v>7.2</v>
      </c>
      <c r="AW27" s="154">
        <v>7.7</v>
      </c>
      <c r="AX27" s="278">
        <v>8</v>
      </c>
      <c r="AY27" s="156">
        <v>8</v>
      </c>
      <c r="AZ27" s="157">
        <f>ROUND((AW27*0.2+AX27*0.1+AY27*0.7),1)</f>
        <v>7.9</v>
      </c>
      <c r="BA27" s="154">
        <v>7</v>
      </c>
      <c r="BB27" s="278">
        <v>8</v>
      </c>
      <c r="BC27" s="156">
        <v>7</v>
      </c>
      <c r="BD27" s="157">
        <f>ROUND((BA27*0.2+BB27*0.1+BC27*0.7),1)</f>
        <v>7.1</v>
      </c>
      <c r="BE27" s="154">
        <v>7</v>
      </c>
      <c r="BF27" s="278">
        <v>8</v>
      </c>
      <c r="BG27" s="156">
        <v>5</v>
      </c>
      <c r="BH27" s="157">
        <f>ROUND((BE27*0.2+BF27*0.1+BG27*0.7),1)</f>
        <v>5.7</v>
      </c>
      <c r="BI27" s="154">
        <v>6</v>
      </c>
      <c r="BJ27" s="278">
        <v>7</v>
      </c>
      <c r="BK27" s="159">
        <v>5</v>
      </c>
      <c r="BL27" s="157">
        <f>ROUND((BI27*0.2+BJ27*0.1+BK27*0.7),1)</f>
        <v>5.4</v>
      </c>
      <c r="BM27" s="154">
        <v>7</v>
      </c>
      <c r="BN27" s="278">
        <v>9</v>
      </c>
      <c r="BO27" s="156">
        <f t="shared" si="46"/>
        <v>5.3</v>
      </c>
      <c r="BP27" s="157">
        <f>ROUND((BM27*0.2+BN27*0.1+BO27*0.7),1)</f>
        <v>6</v>
      </c>
      <c r="BQ27" s="154">
        <v>8.5</v>
      </c>
      <c r="BR27" s="278">
        <v>9</v>
      </c>
      <c r="BS27" s="156">
        <v>5.5</v>
      </c>
      <c r="BT27" s="157">
        <f>ROUND((BQ27*0.2+BR27*0.1+BS27*0.7),1)</f>
        <v>6.5</v>
      </c>
      <c r="BU27" s="154">
        <v>5</v>
      </c>
      <c r="BV27" s="278">
        <v>6</v>
      </c>
      <c r="BW27" s="156">
        <v>7</v>
      </c>
      <c r="BX27" s="157">
        <f>ROUND((BU27*0.2+BV27*0.1+BW27*0.7),1)</f>
        <v>6.5</v>
      </c>
      <c r="BY27" s="154">
        <v>5</v>
      </c>
      <c r="BZ27" s="278">
        <v>9</v>
      </c>
      <c r="CA27" s="159">
        <v>3</v>
      </c>
      <c r="CB27" s="157">
        <f>ROUND((BY27*0.2+BZ27*0.1+CA27*0.7),1)</f>
        <v>4</v>
      </c>
      <c r="CC27" s="154">
        <v>6.5</v>
      </c>
      <c r="CD27" s="278">
        <v>9</v>
      </c>
      <c r="CE27" s="156">
        <v>6</v>
      </c>
      <c r="CF27" s="157">
        <f>ROUND((CC27*0.2+CD27*0.1+CE27*0.7),1)</f>
        <v>6.4</v>
      </c>
      <c r="CG27" s="509">
        <v>7.5</v>
      </c>
      <c r="CH27" s="510">
        <v>8</v>
      </c>
      <c r="CI27" s="511">
        <v>6.5</v>
      </c>
      <c r="CJ27" s="157">
        <f>ROUND((CG27*0.2+CH27*0.1+CI27*0.7),1)</f>
        <v>6.9</v>
      </c>
      <c r="CK27" s="154">
        <v>5.3</v>
      </c>
      <c r="CL27" s="278">
        <v>7</v>
      </c>
      <c r="CM27" s="156">
        <v>7.5</v>
      </c>
      <c r="CN27" s="157">
        <f>ROUND((CK27*0.2+CL27*0.1+CM27*0.7),1)</f>
        <v>7</v>
      </c>
      <c r="CO27" s="154">
        <v>5</v>
      </c>
      <c r="CP27" s="278">
        <v>6</v>
      </c>
      <c r="CQ27" s="156">
        <v>5.5</v>
      </c>
      <c r="CR27" s="157">
        <f>ROUND((CO27*0.2+CP27*0.1+CQ27*0.7),1)</f>
        <v>5.5</v>
      </c>
      <c r="CS27" s="154">
        <v>5</v>
      </c>
      <c r="CT27" s="278">
        <v>6</v>
      </c>
      <c r="CU27" s="266">
        <v>5.5</v>
      </c>
      <c r="CV27" s="157">
        <f>ROUND((CS27*0.2+CT27*0.1+CU27*0.7),1)</f>
        <v>5.5</v>
      </c>
      <c r="CW27" s="154">
        <v>4.7</v>
      </c>
      <c r="CX27" s="278">
        <v>10</v>
      </c>
      <c r="CY27" s="156">
        <v>6</v>
      </c>
      <c r="CZ27" s="157">
        <f>ROUND((CW27*0.2+CX27*0.1+CY27*0.7),1)</f>
        <v>6.1</v>
      </c>
      <c r="DA27" s="154">
        <v>6</v>
      </c>
      <c r="DB27" s="278">
        <v>8</v>
      </c>
      <c r="DC27" s="266">
        <v>7</v>
      </c>
      <c r="DD27" s="157">
        <f>ROUND((DA27*0.2+DB27*0.1+DC27*0.7),1)</f>
        <v>6.9</v>
      </c>
      <c r="DE27" s="154">
        <v>8.5</v>
      </c>
      <c r="DF27" s="278">
        <v>9</v>
      </c>
      <c r="DG27" s="156">
        <v>6</v>
      </c>
      <c r="DH27" s="157">
        <f>ROUND((DE27*0.2+DF27*0.1+DG27*0.7),1)</f>
        <v>6.8</v>
      </c>
      <c r="DI27" s="154">
        <v>6.5</v>
      </c>
      <c r="DJ27" s="278">
        <v>8</v>
      </c>
      <c r="DK27" s="156">
        <f t="shared" si="47"/>
        <v>5.9</v>
      </c>
      <c r="DL27" s="157">
        <f>ROUND((DI27*0.2+DJ27*0.1+DK27*0.7),1)</f>
        <v>6.2</v>
      </c>
      <c r="DM27" s="381">
        <v>7</v>
      </c>
      <c r="DN27" s="345">
        <v>8</v>
      </c>
      <c r="DO27" s="382">
        <v>8</v>
      </c>
      <c r="DP27" s="157">
        <f>ROUND((DM27*0.2+DN27*0.1+DO27*0.7),1)</f>
        <v>7.8</v>
      </c>
      <c r="DQ27" s="154">
        <v>6.7</v>
      </c>
      <c r="DR27" s="345">
        <v>7</v>
      </c>
      <c r="DS27" s="156">
        <v>5</v>
      </c>
      <c r="DT27" s="157">
        <f>ROUND((DQ27*0.2+DR27*0.1+DS27*0.7),1)</f>
        <v>5.5</v>
      </c>
      <c r="DU27" s="154">
        <v>5</v>
      </c>
      <c r="DV27" s="345">
        <v>6</v>
      </c>
      <c r="DW27" s="156">
        <v>6.5</v>
      </c>
      <c r="DX27" s="157">
        <f>ROUND((DU27*0.2+DV27*0.1+DW27*0.7),1)</f>
        <v>6.2</v>
      </c>
      <c r="DY27" s="154">
        <v>5.5</v>
      </c>
      <c r="DZ27" s="345">
        <v>6</v>
      </c>
      <c r="EA27" s="266">
        <v>7.5</v>
      </c>
      <c r="EB27" s="157">
        <f>ROUND((DY27*0.2+DZ27*0.1+EA27*0.7),1)</f>
        <v>7</v>
      </c>
      <c r="EC27" s="154">
        <v>5.3</v>
      </c>
      <c r="ED27" s="345">
        <v>7</v>
      </c>
      <c r="EE27" s="414">
        <v>6</v>
      </c>
      <c r="EF27" s="157">
        <f>ROUND((EC27*0.2+ED27*0.1+EE27*0.7),1)</f>
        <v>6</v>
      </c>
      <c r="EG27" s="154">
        <v>6.7</v>
      </c>
      <c r="EH27" s="278">
        <v>7</v>
      </c>
      <c r="EI27" s="266">
        <v>5.5</v>
      </c>
      <c r="EJ27" s="157">
        <f>ROUND((EG27*0.2+EH27*0.1+EI27*0.7),1)</f>
        <v>5.9</v>
      </c>
      <c r="EK27" s="154">
        <v>6.5</v>
      </c>
      <c r="EL27" s="345">
        <v>8</v>
      </c>
      <c r="EM27" s="156">
        <v>6.5</v>
      </c>
      <c r="EN27" s="157">
        <f>ROUND((EK27*0.2+EL27*0.1+EM27*0.7),1)</f>
        <v>6.7</v>
      </c>
      <c r="EO27" s="154">
        <v>7.7</v>
      </c>
      <c r="EP27" s="345">
        <v>8</v>
      </c>
      <c r="EQ27" s="156">
        <v>4</v>
      </c>
      <c r="ER27" s="138">
        <f t="shared" si="48"/>
        <v>5.0999999999999996</v>
      </c>
      <c r="ES27" s="138">
        <v>6</v>
      </c>
      <c r="ET27" s="157"/>
      <c r="EU27" s="160">
        <f t="shared" si="36"/>
        <v>5.99</v>
      </c>
      <c r="EV27" s="243" t="str">
        <f t="shared" si="49"/>
        <v>B</v>
      </c>
      <c r="EW27" s="244">
        <f t="shared" si="50"/>
        <v>3</v>
      </c>
      <c r="EX27" s="243" t="str">
        <f t="shared" si="51"/>
        <v>B</v>
      </c>
      <c r="EY27" s="244">
        <f t="shared" si="52"/>
        <v>3</v>
      </c>
      <c r="EZ27" s="243" t="str">
        <f t="shared" si="53"/>
        <v>C</v>
      </c>
      <c r="FA27" s="244">
        <f t="shared" si="54"/>
        <v>2</v>
      </c>
      <c r="FB27" s="243" t="str">
        <f t="shared" si="55"/>
        <v>B</v>
      </c>
      <c r="FC27" s="244">
        <f t="shared" si="56"/>
        <v>3</v>
      </c>
      <c r="FD27" s="256" t="str">
        <f t="shared" si="57"/>
        <v>B</v>
      </c>
      <c r="FE27" s="257">
        <f t="shared" si="58"/>
        <v>3</v>
      </c>
      <c r="FF27" s="256" t="str">
        <f t="shared" si="59"/>
        <v>B</v>
      </c>
      <c r="FG27" s="257">
        <f t="shared" si="60"/>
        <v>3</v>
      </c>
      <c r="FH27" s="256" t="str">
        <f t="shared" si="61"/>
        <v>C</v>
      </c>
      <c r="FI27" s="257">
        <f t="shared" si="62"/>
        <v>2</v>
      </c>
      <c r="FJ27" s="256" t="str">
        <f t="shared" si="63"/>
        <v>C</v>
      </c>
      <c r="FK27" s="257">
        <f t="shared" si="64"/>
        <v>2</v>
      </c>
      <c r="FL27" s="256" t="str">
        <f t="shared" si="65"/>
        <v>C</v>
      </c>
      <c r="FM27" s="257">
        <f t="shared" si="66"/>
        <v>2</v>
      </c>
      <c r="FN27" s="256" t="str">
        <f t="shared" si="67"/>
        <v>C</v>
      </c>
      <c r="FO27" s="257">
        <f t="shared" si="68"/>
        <v>2</v>
      </c>
      <c r="FP27" s="256" t="str">
        <f t="shared" si="69"/>
        <v>B</v>
      </c>
      <c r="FQ27" s="257">
        <f t="shared" si="70"/>
        <v>3</v>
      </c>
      <c r="FR27" s="256" t="str">
        <f t="shared" si="71"/>
        <v>B</v>
      </c>
      <c r="FS27" s="257">
        <f t="shared" si="72"/>
        <v>3</v>
      </c>
      <c r="FT27" s="243" t="str">
        <f t="shared" si="73"/>
        <v>B</v>
      </c>
      <c r="FU27" s="244">
        <f t="shared" si="74"/>
        <v>3</v>
      </c>
      <c r="FV27" s="243" t="str">
        <f t="shared" si="75"/>
        <v>C</v>
      </c>
      <c r="FW27" s="244">
        <f t="shared" si="76"/>
        <v>2</v>
      </c>
      <c r="FX27" s="243" t="str">
        <f t="shared" si="77"/>
        <v>D</v>
      </c>
      <c r="FY27" s="244">
        <f t="shared" si="78"/>
        <v>1</v>
      </c>
      <c r="FZ27" s="243" t="str">
        <f t="shared" si="79"/>
        <v>C</v>
      </c>
      <c r="GA27" s="244">
        <f t="shared" si="80"/>
        <v>2</v>
      </c>
      <c r="GB27" s="243" t="str">
        <f t="shared" si="81"/>
        <v>C</v>
      </c>
      <c r="GC27" s="244">
        <f t="shared" si="82"/>
        <v>2</v>
      </c>
      <c r="GD27" s="243" t="str">
        <f t="shared" si="83"/>
        <v>C</v>
      </c>
      <c r="GE27" s="244">
        <f t="shared" si="84"/>
        <v>2</v>
      </c>
      <c r="GF27" s="243" t="str">
        <f t="shared" si="85"/>
        <v>D</v>
      </c>
      <c r="GG27" s="244">
        <f t="shared" si="86"/>
        <v>1</v>
      </c>
      <c r="GH27" s="256" t="str">
        <f t="shared" si="87"/>
        <v>C</v>
      </c>
      <c r="GI27" s="257">
        <f t="shared" si="88"/>
        <v>2</v>
      </c>
      <c r="GJ27" s="256" t="str">
        <f t="shared" si="89"/>
        <v>C</v>
      </c>
      <c r="GK27" s="257">
        <f t="shared" si="90"/>
        <v>2</v>
      </c>
      <c r="GL27" s="256" t="str">
        <f t="shared" si="91"/>
        <v>B</v>
      </c>
      <c r="GM27" s="257">
        <f t="shared" si="92"/>
        <v>3</v>
      </c>
      <c r="GN27" s="256" t="str">
        <f t="shared" si="93"/>
        <v>C</v>
      </c>
      <c r="GO27" s="257">
        <f t="shared" si="94"/>
        <v>2</v>
      </c>
      <c r="GP27" s="256" t="str">
        <f t="shared" si="95"/>
        <v>C</v>
      </c>
      <c r="GQ27" s="257">
        <f t="shared" si="96"/>
        <v>2</v>
      </c>
      <c r="GR27" s="256" t="str">
        <f t="shared" si="97"/>
        <v>C</v>
      </c>
      <c r="GS27" s="257">
        <f t="shared" si="98"/>
        <v>2</v>
      </c>
      <c r="GT27" s="256" t="str">
        <f t="shared" si="99"/>
        <v>C</v>
      </c>
      <c r="GU27" s="257">
        <f t="shared" si="100"/>
        <v>2</v>
      </c>
      <c r="GV27" s="256" t="str">
        <f t="shared" si="101"/>
        <v>C</v>
      </c>
      <c r="GW27" s="257">
        <f t="shared" si="102"/>
        <v>2</v>
      </c>
      <c r="GX27" s="256" t="str">
        <f t="shared" si="103"/>
        <v>C</v>
      </c>
      <c r="GY27" s="257">
        <f t="shared" si="104"/>
        <v>2</v>
      </c>
      <c r="GZ27" s="243" t="str">
        <f t="shared" si="105"/>
        <v>B</v>
      </c>
      <c r="HA27" s="244">
        <f t="shared" si="106"/>
        <v>3</v>
      </c>
      <c r="HB27" s="243" t="str">
        <f t="shared" si="107"/>
        <v>C</v>
      </c>
      <c r="HC27" s="244">
        <f t="shared" si="108"/>
        <v>2</v>
      </c>
      <c r="HD27" s="243" t="str">
        <f t="shared" si="109"/>
        <v>C</v>
      </c>
      <c r="HE27" s="244">
        <f t="shared" si="110"/>
        <v>2</v>
      </c>
      <c r="HF27" s="243" t="str">
        <f t="shared" si="111"/>
        <v>B</v>
      </c>
      <c r="HG27" s="244">
        <f t="shared" si="112"/>
        <v>3</v>
      </c>
      <c r="HH27" s="243" t="str">
        <f t="shared" si="113"/>
        <v>C</v>
      </c>
      <c r="HI27" s="244">
        <f t="shared" si="114"/>
        <v>2</v>
      </c>
      <c r="HJ27" s="243" t="str">
        <f t="shared" si="115"/>
        <v>C</v>
      </c>
      <c r="HK27" s="244">
        <f t="shared" si="116"/>
        <v>2</v>
      </c>
      <c r="HL27" s="243" t="str">
        <f t="shared" si="117"/>
        <v>C</v>
      </c>
      <c r="HM27" s="244">
        <f t="shared" si="118"/>
        <v>2</v>
      </c>
      <c r="HN27" s="477" t="str">
        <f t="shared" si="119"/>
        <v>D</v>
      </c>
      <c r="HO27" s="476">
        <f t="shared" si="120"/>
        <v>1</v>
      </c>
      <c r="HP27" s="477" t="str">
        <f t="shared" si="121"/>
        <v>C</v>
      </c>
      <c r="HQ27" s="476">
        <f t="shared" si="122"/>
        <v>2</v>
      </c>
      <c r="HR27" s="477" t="str">
        <f t="shared" si="123"/>
        <v>X</v>
      </c>
      <c r="HS27" s="476">
        <f t="shared" si="124"/>
        <v>0</v>
      </c>
      <c r="HT27" s="161">
        <f t="shared" si="38"/>
        <v>2.75</v>
      </c>
      <c r="HU27" s="161">
        <f t="shared" si="39"/>
        <v>2.5</v>
      </c>
      <c r="HV27" s="161">
        <f t="shared" si="40"/>
        <v>1.83</v>
      </c>
      <c r="HW27" s="144">
        <f t="shared" si="41"/>
        <v>2.08</v>
      </c>
      <c r="HX27" s="144">
        <f t="shared" si="125"/>
        <v>2.33</v>
      </c>
      <c r="HY27" s="140">
        <f t="shared" si="126"/>
        <v>1.6</v>
      </c>
      <c r="HZ27" s="162">
        <f t="shared" si="42"/>
        <v>90</v>
      </c>
      <c r="IA27" s="161">
        <f t="shared" si="43"/>
        <v>2.2000000000000002</v>
      </c>
      <c r="IB27" s="84" t="str">
        <f>IF(AND(3.6&lt;=IA27,IA27&lt;=4),"XuÊt s¾c",IF(AND(3.2&lt;=IA27,IA27&lt;=3.59),"Giái",IF(AND(2.5&lt;=IA27,IA27&lt;=3.19),"Kh¸",IF(AND(2&lt;=IA27,IA27&lt;=2.49),"Trung b×nh",IF(AND(1&lt;=IA27,IA27&lt;=1.99),"Trung b×nh yÕu","KÐm")))))</f>
        <v>Trung b×nh</v>
      </c>
      <c r="ID27" s="11"/>
      <c r="IE27" s="5"/>
      <c r="IJ27" s="3">
        <v>6</v>
      </c>
      <c r="IK27" s="3">
        <v>5</v>
      </c>
      <c r="IM27" s="3">
        <v>4.5</v>
      </c>
      <c r="IN27" s="3">
        <v>6</v>
      </c>
      <c r="IP27" s="3">
        <v>6</v>
      </c>
      <c r="IQ27" s="3">
        <v>5.3</v>
      </c>
      <c r="IR27" s="3">
        <v>6</v>
      </c>
    </row>
    <row r="28" spans="1:252" ht="15.75" x14ac:dyDescent="0.25">
      <c r="A28" s="128"/>
      <c r="B28" s="129"/>
    </row>
    <row r="29" spans="1:252" ht="15.75" x14ac:dyDescent="0.25">
      <c r="A29" s="128"/>
      <c r="B29" s="129"/>
      <c r="H29" s="3">
        <f>COUNTIF(H7:H27,"&gt;=7")</f>
        <v>9</v>
      </c>
      <c r="I29" s="3"/>
      <c r="J29" s="3"/>
      <c r="K29" s="3"/>
      <c r="L29" s="3">
        <f>COUNTIF(L7:L27,"&gt;=7")</f>
        <v>11</v>
      </c>
      <c r="N29" s="3"/>
      <c r="O29" s="3"/>
      <c r="P29" s="3">
        <f>COUNTIF(P7:P27,"&gt;=7")</f>
        <v>9</v>
      </c>
      <c r="AX29" s="66"/>
      <c r="AY29" s="66"/>
      <c r="AZ29" s="66">
        <f>COUNTIF(AZ7:AZ27,"&gt;=7")</f>
        <v>9</v>
      </c>
      <c r="CD29" s="66"/>
      <c r="CE29" s="66"/>
      <c r="CF29" s="66">
        <f>COUNTIF(CF7:CF27,"&gt;=7")</f>
        <v>14</v>
      </c>
      <c r="EP29" s="66"/>
      <c r="EQ29" s="66"/>
      <c r="ER29" s="66"/>
      <c r="ES29" s="66"/>
      <c r="ET29" s="66">
        <f>COUNTIF(ET7:ET27,"&gt;=7")</f>
        <v>6</v>
      </c>
    </row>
  </sheetData>
  <sheetProtection password="ED39" sheet="1" objects="1" scenarios="1"/>
  <autoFilter ref="A5:IR27">
    <filterColumn colId="1" showButton="0"/>
    <filterColumn colId="151" showButton="0"/>
    <filterColumn colId="153" showButton="0"/>
    <filterColumn colId="155" showButton="0"/>
    <filterColumn colId="157" showButton="0"/>
    <filterColumn colId="159" showButton="0"/>
    <filterColumn colId="161" showButton="0"/>
    <filterColumn colId="163" showButton="0"/>
    <filterColumn colId="165" showButton="0"/>
    <filterColumn colId="167" showButton="0"/>
    <filterColumn colId="169" showButton="0"/>
    <filterColumn colId="171" showButton="0"/>
    <filterColumn colId="173" showButton="0"/>
    <filterColumn colId="175" showButton="0"/>
    <filterColumn colId="177" showButton="0"/>
    <filterColumn colId="179" showButton="0"/>
    <filterColumn colId="181" showButton="0"/>
    <filterColumn colId="183" showButton="0"/>
    <filterColumn colId="185" showButton="0"/>
    <filterColumn colId="187" showButton="0"/>
    <filterColumn colId="189" showButton="0"/>
    <filterColumn colId="191" showButton="0"/>
    <filterColumn colId="193" showButton="0"/>
    <filterColumn colId="195" showButton="0"/>
    <filterColumn colId="197" showButton="0"/>
    <filterColumn colId="199" showButton="0"/>
    <filterColumn colId="201" showButton="0"/>
    <filterColumn colId="203" showButton="0"/>
    <filterColumn colId="205" showButton="0"/>
    <filterColumn colId="207" showButton="0"/>
    <filterColumn colId="209" showButton="0"/>
    <filterColumn colId="211" showButton="0"/>
    <filterColumn colId="213" showButton="0"/>
    <filterColumn colId="215" showButton="0"/>
    <filterColumn colId="217" showButton="0"/>
    <filterColumn colId="219" showButton="0"/>
    <filterColumn colId="221" showButton="0"/>
    <filterColumn colId="223" showButton="0"/>
    <filterColumn colId="225" showButton="0"/>
  </autoFilter>
  <mergeCells count="103">
    <mergeCell ref="HN5:HO5"/>
    <mergeCell ref="HP5:HQ5"/>
    <mergeCell ref="IP4:IQ4"/>
    <mergeCell ref="GT5:GU5"/>
    <mergeCell ref="IB3:IB6"/>
    <mergeCell ref="IA3:IA6"/>
    <mergeCell ref="HZ3:HZ5"/>
    <mergeCell ref="IJ4:IK4"/>
    <mergeCell ref="HX3:HX5"/>
    <mergeCell ref="GH3:GY3"/>
    <mergeCell ref="HL5:HM5"/>
    <mergeCell ref="GZ5:HA5"/>
    <mergeCell ref="HR5:HS5"/>
    <mergeCell ref="HJ5:HK5"/>
    <mergeCell ref="HW3:HW5"/>
    <mergeCell ref="GZ3:HM3"/>
    <mergeCell ref="HY3:HY5"/>
    <mergeCell ref="EV4:HS4"/>
    <mergeCell ref="FP5:FQ5"/>
    <mergeCell ref="FV5:FW5"/>
    <mergeCell ref="EV3:FC3"/>
    <mergeCell ref="GF5:GG5"/>
    <mergeCell ref="FT3:GG3"/>
    <mergeCell ref="FD3:FS3"/>
    <mergeCell ref="HH5:HI5"/>
    <mergeCell ref="FT5:FU5"/>
    <mergeCell ref="EU4:EU5"/>
    <mergeCell ref="EC4:EF4"/>
    <mergeCell ref="HB5:HC5"/>
    <mergeCell ref="HD5:HE5"/>
    <mergeCell ref="HF5:HG5"/>
    <mergeCell ref="GP5:GQ5"/>
    <mergeCell ref="FZ5:GA5"/>
    <mergeCell ref="GV5:GW5"/>
    <mergeCell ref="GL5:GM5"/>
    <mergeCell ref="GD5:GE5"/>
    <mergeCell ref="GR5:GS5"/>
    <mergeCell ref="GJ5:GK5"/>
    <mergeCell ref="GH5:GI5"/>
    <mergeCell ref="FR5:FS5"/>
    <mergeCell ref="GN5:GO5"/>
    <mergeCell ref="FJ5:FK5"/>
    <mergeCell ref="EO4:ER4"/>
    <mergeCell ref="AW4:AZ4"/>
    <mergeCell ref="A3:A6"/>
    <mergeCell ref="B3:C6"/>
    <mergeCell ref="D3:D6"/>
    <mergeCell ref="BA3:CB3"/>
    <mergeCell ref="Q4:T4"/>
    <mergeCell ref="BA4:BD4"/>
    <mergeCell ref="I4:L4"/>
    <mergeCell ref="M4:P4"/>
    <mergeCell ref="E4:H4"/>
    <mergeCell ref="U4:X4"/>
    <mergeCell ref="AS4:AV4"/>
    <mergeCell ref="CO4:CR4"/>
    <mergeCell ref="BY4:CB4"/>
    <mergeCell ref="CK4:CN4"/>
    <mergeCell ref="BI4:BL4"/>
    <mergeCell ref="CC4:CF4"/>
    <mergeCell ref="BE4:BH4"/>
    <mergeCell ref="EX5:EY5"/>
    <mergeCell ref="GB5:GC5"/>
    <mergeCell ref="FN5:FO5"/>
    <mergeCell ref="FX5:FY5"/>
    <mergeCell ref="FL5:FM5"/>
    <mergeCell ref="DM4:DP4"/>
    <mergeCell ref="DU4:DX4"/>
    <mergeCell ref="FF5:FG5"/>
    <mergeCell ref="FB5:FC5"/>
    <mergeCell ref="EG4:EJ4"/>
    <mergeCell ref="BQ4:BT4"/>
    <mergeCell ref="CS4:CV4"/>
    <mergeCell ref="CW4:CZ4"/>
    <mergeCell ref="DI4:DL4"/>
    <mergeCell ref="FH5:FI5"/>
    <mergeCell ref="EV5:EW5"/>
    <mergeCell ref="DQ4:DT4"/>
    <mergeCell ref="EK4:EN4"/>
    <mergeCell ref="DM3:ET3"/>
    <mergeCell ref="DE4:DH4"/>
    <mergeCell ref="CC3:DL3"/>
    <mergeCell ref="U3:AZ3"/>
    <mergeCell ref="Y4:AB4"/>
    <mergeCell ref="A1:D1"/>
    <mergeCell ref="DA4:DD4"/>
    <mergeCell ref="AK4:AN4"/>
    <mergeCell ref="AC4:AF4"/>
    <mergeCell ref="AG4:AJ4"/>
    <mergeCell ref="E1:IA1"/>
    <mergeCell ref="DY4:EB4"/>
    <mergeCell ref="E3:T3"/>
    <mergeCell ref="BM4:BP4"/>
    <mergeCell ref="E2:IA2"/>
    <mergeCell ref="HV3:HV5"/>
    <mergeCell ref="HT3:HT5"/>
    <mergeCell ref="HU3:HU5"/>
    <mergeCell ref="AO4:AR4"/>
    <mergeCell ref="FD5:FE5"/>
    <mergeCell ref="EZ5:FA5"/>
    <mergeCell ref="GX5:GY5"/>
    <mergeCell ref="BU4:BX4"/>
    <mergeCell ref="CG4:CJ4"/>
  </mergeCells>
  <phoneticPr fontId="19" type="noConversion"/>
  <conditionalFormatting sqref="ET28:EV28 L28 P28:AV28 CF28:EN28 I29:EV29 AZ28:CB28 ET30:ET65536 H28:H65536 L30:L65536 P30:AV65536 CF30:EN65536 AZ30:CB65536">
    <cfRule type="cellIs" dxfId="305" priority="23" stopIfTrue="1" operator="lessThan">
      <formula>5</formula>
    </cfRule>
    <cfRule type="cellIs" dxfId="304" priority="24" stopIfTrue="1" operator="between">
      <formula>5</formula>
      <formula>10</formula>
    </cfRule>
  </conditionalFormatting>
  <conditionalFormatting sqref="AB7:AB27 X7:X27 BL7:BL27 BH7:BH27 BD7:BD27 CB7:CB27 BP7:BP27 BT7:BT27 DD7:DD27 CF7:CF27 CN7:CN27 CJ7:CJ27 DH7:DH27 CR7:CR27 CV7:CV27 CZ7:CZ27 T7:T27 ET7:ET27 L7:L27 AZ7:AZ27 H7:H27 AV7:AV27 AJ7:AJ27 AR7:AR27 AN7:AN27 EB7:EB27 DX7:DX27 DT7:DT27 DP7:DP27 DL7:DL27 EF7:EF27 EJ7:EJ27 EN7:EN27 P7:P27 BX7:BX27 AF7:AF27">
    <cfRule type="cellIs" dxfId="303" priority="25" stopIfTrue="1" operator="lessThan">
      <formula>4</formula>
    </cfRule>
    <cfRule type="cellIs" dxfId="302" priority="26" stopIfTrue="1" operator="between">
      <formula>5</formula>
      <formula>10</formula>
    </cfRule>
  </conditionalFormatting>
  <conditionalFormatting sqref="EV7:HS27">
    <cfRule type="cellIs" dxfId="301" priority="27" stopIfTrue="1" operator="equal">
      <formula>"X"</formula>
    </cfRule>
    <cfRule type="cellIs" dxfId="300" priority="28" stopIfTrue="1" operator="equal">
      <formula>"F"</formula>
    </cfRule>
  </conditionalFormatting>
  <conditionalFormatting sqref="CZ5 DD5 DH5 DL5">
    <cfRule type="cellIs" dxfId="299" priority="9" stopIfTrue="1" operator="lessThan">
      <formula>5</formula>
    </cfRule>
    <cfRule type="cellIs" dxfId="298" priority="10" stopIfTrue="1" operator="between">
      <formula>5</formula>
      <formula>10</formula>
    </cfRule>
  </conditionalFormatting>
  <conditionalFormatting sqref="ET6 H4 L4 H6 L6 P6 P4 T4 T6:AV6 AZ6:CB6 CF6:DH6 DL6:EN6">
    <cfRule type="cellIs" dxfId="297" priority="19" stopIfTrue="1" operator="lessThan">
      <formula>5</formula>
    </cfRule>
    <cfRule type="cellIs" dxfId="296" priority="20" stopIfTrue="1" operator="between">
      <formula>5</formula>
      <formula>10</formula>
    </cfRule>
  </conditionalFormatting>
  <conditionalFormatting sqref="H5 L5 P5 T5">
    <cfRule type="cellIs" dxfId="295" priority="21" stopIfTrue="1" operator="lessThan">
      <formula>5</formula>
    </cfRule>
    <cfRule type="cellIs" dxfId="294" priority="22" stopIfTrue="1" operator="between">
      <formula>5</formula>
      <formula>10</formula>
    </cfRule>
  </conditionalFormatting>
  <conditionalFormatting sqref="AN5 AR5 AV5 AZ5">
    <cfRule type="cellIs" dxfId="293" priority="17" stopIfTrue="1" operator="lessThan">
      <formula>5</formula>
    </cfRule>
    <cfRule type="cellIs" dxfId="292" priority="18" stopIfTrue="1" operator="between">
      <formula>5</formula>
      <formula>10</formula>
    </cfRule>
  </conditionalFormatting>
  <conditionalFormatting sqref="X5 AB5 AF5 AJ5">
    <cfRule type="cellIs" dxfId="291" priority="15" stopIfTrue="1" operator="lessThan">
      <formula>5</formula>
    </cfRule>
    <cfRule type="cellIs" dxfId="290" priority="16" stopIfTrue="1" operator="between">
      <formula>5</formula>
      <formula>10</formula>
    </cfRule>
  </conditionalFormatting>
  <conditionalFormatting sqref="BT5 BX5 CB5 CF5">
    <cfRule type="cellIs" dxfId="289" priority="13" stopIfTrue="1" operator="lessThan">
      <formula>5</formula>
    </cfRule>
    <cfRule type="cellIs" dxfId="288" priority="14" stopIfTrue="1" operator="between">
      <formula>5</formula>
      <formula>10</formula>
    </cfRule>
  </conditionalFormatting>
  <conditionalFormatting sqref="BD5 BH5 BL5 BP5">
    <cfRule type="cellIs" dxfId="287" priority="11" stopIfTrue="1" operator="lessThan">
      <formula>5</formula>
    </cfRule>
    <cfRule type="cellIs" dxfId="286" priority="12" stopIfTrue="1" operator="between">
      <formula>5</formula>
      <formula>10</formula>
    </cfRule>
  </conditionalFormatting>
  <conditionalFormatting sqref="CJ5 CN5 CR5 CV5">
    <cfRule type="cellIs" dxfId="285" priority="7" stopIfTrue="1" operator="lessThan">
      <formula>5</formula>
    </cfRule>
    <cfRule type="cellIs" dxfId="284" priority="8" stopIfTrue="1" operator="between">
      <formula>5</formula>
      <formula>10</formula>
    </cfRule>
  </conditionalFormatting>
  <conditionalFormatting sqref="EF5 EJ5 EN5 ET5">
    <cfRule type="cellIs" dxfId="283" priority="5" stopIfTrue="1" operator="lessThan">
      <formula>5</formula>
    </cfRule>
    <cfRule type="cellIs" dxfId="282" priority="6" stopIfTrue="1" operator="between">
      <formula>5</formula>
      <formula>10</formula>
    </cfRule>
  </conditionalFormatting>
  <conditionalFormatting sqref="DP5 DT5 DX5 EB5">
    <cfRule type="cellIs" dxfId="281" priority="3" stopIfTrue="1" operator="lessThan">
      <formula>5</formula>
    </cfRule>
    <cfRule type="cellIs" dxfId="280" priority="4" stopIfTrue="1" operator="between">
      <formula>5</formula>
      <formula>10</formula>
    </cfRule>
  </conditionalFormatting>
  <conditionalFormatting sqref="ER7:ES27">
    <cfRule type="cellIs" dxfId="279" priority="1" stopIfTrue="1" operator="lessThan">
      <formula>4</formula>
    </cfRule>
    <cfRule type="cellIs" dxfId="278" priority="2" stopIfTrue="1" operator="between">
      <formula>5</formula>
      <formula>10</formula>
    </cfRule>
  </conditionalFormatting>
  <printOptions horizontalCentered="1"/>
  <pageMargins left="0.2800000000000000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R52"/>
  <sheetViews>
    <sheetView zoomScale="87" zoomScaleNormal="87" workbookViewId="0">
      <pane xSplit="4" ySplit="6" topLeftCell="HJ7" activePane="bottomRight" state="frozen"/>
      <selection pane="topRight" activeCell="E1" sqref="E1"/>
      <selection pane="bottomLeft" activeCell="A7" sqref="A7"/>
      <selection pane="bottomRight" activeCell="E5" sqref="E1:EU1048576"/>
    </sheetView>
  </sheetViews>
  <sheetFormatPr defaultColWidth="8.85546875" defaultRowHeight="15" x14ac:dyDescent="0.2"/>
  <cols>
    <col min="1" max="1" width="5.28515625" style="3" customWidth="1"/>
    <col min="2" max="2" width="19.42578125" style="3" customWidth="1"/>
    <col min="3" max="3" width="9.140625" style="3" customWidth="1"/>
    <col min="4" max="4" width="11.570312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5" width="4.28515625" style="14" hidden="1" customWidth="1"/>
    <col min="16" max="49" width="4.28515625" style="3" hidden="1" customWidth="1"/>
    <col min="50" max="51" width="4.28515625" style="14" hidden="1" customWidth="1"/>
    <col min="52" max="73" width="4.28515625" style="3" hidden="1" customWidth="1"/>
    <col min="74" max="74" width="3.140625" style="3" hidden="1" customWidth="1"/>
    <col min="75" max="81" width="4.28515625" style="3" hidden="1" customWidth="1"/>
    <col min="82" max="83" width="4.28515625" style="14" hidden="1" customWidth="1"/>
    <col min="84" max="145" width="4.28515625" style="3" hidden="1" customWidth="1"/>
    <col min="146" max="149" width="4.28515625" style="14" hidden="1" customWidth="1"/>
    <col min="150" max="150" width="4.28515625" style="3" hidden="1" customWidth="1"/>
    <col min="151" max="151" width="7" style="2" hidden="1" customWidth="1"/>
    <col min="152" max="152" width="3.5703125" style="2" customWidth="1"/>
    <col min="153" max="159" width="3.5703125" style="1" customWidth="1"/>
    <col min="160" max="175" width="3.5703125" style="220" customWidth="1"/>
    <col min="176" max="189" width="3.5703125" style="1" customWidth="1"/>
    <col min="190" max="207" width="3.5703125" style="220" customWidth="1"/>
    <col min="208" max="227" width="4.5703125" style="1" customWidth="1"/>
    <col min="228" max="232" width="7" style="1" customWidth="1"/>
    <col min="233" max="233" width="6.7109375" style="1" customWidth="1"/>
    <col min="234" max="234" width="7.85546875" style="1" customWidth="1"/>
    <col min="235" max="235" width="9" style="1" customWidth="1"/>
    <col min="236" max="236" width="14.7109375" style="1" hidden="1" customWidth="1"/>
    <col min="237" max="238" width="0" style="2" hidden="1" customWidth="1"/>
    <col min="239" max="253" width="0" style="3" hidden="1" customWidth="1"/>
    <col min="254" max="16384" width="8.85546875" style="3"/>
  </cols>
  <sheetData>
    <row r="1" spans="1:252" s="45" customFormat="1" ht="15.75" x14ac:dyDescent="0.25">
      <c r="A1" s="559" t="s">
        <v>195</v>
      </c>
      <c r="B1" s="559"/>
      <c r="C1" s="559"/>
      <c r="D1" s="559"/>
      <c r="E1" s="566" t="s">
        <v>196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43"/>
      <c r="IC1" s="44"/>
      <c r="ID1" s="44"/>
    </row>
    <row r="2" spans="1:252" s="45" customFormat="1" ht="15.75" x14ac:dyDescent="0.25">
      <c r="A2" s="46"/>
      <c r="B2" s="46"/>
      <c r="C2" s="46"/>
      <c r="E2" s="567" t="s">
        <v>203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43"/>
      <c r="IC2" s="44"/>
      <c r="ID2" s="44" t="s">
        <v>0</v>
      </c>
    </row>
    <row r="3" spans="1:252" s="45" customFormat="1" ht="15.75" customHeight="1" x14ac:dyDescent="0.25">
      <c r="A3" s="571" t="s">
        <v>1</v>
      </c>
      <c r="B3" s="571" t="s">
        <v>198</v>
      </c>
      <c r="C3" s="571"/>
      <c r="D3" s="571" t="s">
        <v>2</v>
      </c>
      <c r="E3" s="564" t="s">
        <v>234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 t="s">
        <v>235</v>
      </c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 t="s">
        <v>280</v>
      </c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1" t="s">
        <v>311</v>
      </c>
      <c r="CD3" s="562"/>
      <c r="CE3" s="562"/>
      <c r="CF3" s="562"/>
      <c r="CG3" s="562"/>
      <c r="CH3" s="562"/>
      <c r="CI3" s="562"/>
      <c r="CJ3" s="562"/>
      <c r="CK3" s="562"/>
      <c r="CL3" s="562"/>
      <c r="CM3" s="562"/>
      <c r="CN3" s="562"/>
      <c r="CO3" s="562"/>
      <c r="CP3" s="562"/>
      <c r="CQ3" s="562"/>
      <c r="CR3" s="562"/>
      <c r="CS3" s="562"/>
      <c r="CT3" s="562"/>
      <c r="CU3" s="562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3"/>
      <c r="DM3" s="561" t="s">
        <v>338</v>
      </c>
      <c r="DN3" s="562"/>
      <c r="DO3" s="562"/>
      <c r="DP3" s="562"/>
      <c r="DQ3" s="562"/>
      <c r="DR3" s="562"/>
      <c r="DS3" s="562"/>
      <c r="DT3" s="562"/>
      <c r="DU3" s="562"/>
      <c r="DV3" s="562"/>
      <c r="DW3" s="562"/>
      <c r="DX3" s="562"/>
      <c r="DY3" s="562"/>
      <c r="DZ3" s="562"/>
      <c r="EA3" s="562"/>
      <c r="EB3" s="562"/>
      <c r="EC3" s="562"/>
      <c r="ED3" s="562"/>
      <c r="EE3" s="562"/>
      <c r="EF3" s="562"/>
      <c r="EG3" s="562"/>
      <c r="EH3" s="562"/>
      <c r="EI3" s="562"/>
      <c r="EJ3" s="562"/>
      <c r="EK3" s="562"/>
      <c r="EL3" s="562"/>
      <c r="EM3" s="562"/>
      <c r="EN3" s="562"/>
      <c r="EO3" s="562" t="s">
        <v>351</v>
      </c>
      <c r="EP3" s="562"/>
      <c r="EQ3" s="562"/>
      <c r="ER3" s="562"/>
      <c r="ES3" s="562"/>
      <c r="ET3" s="563"/>
      <c r="EU3" s="127"/>
      <c r="EV3" s="564" t="s">
        <v>234</v>
      </c>
      <c r="EW3" s="564"/>
      <c r="EX3" s="564"/>
      <c r="EY3" s="564"/>
      <c r="EZ3" s="564"/>
      <c r="FA3" s="564"/>
      <c r="FB3" s="564"/>
      <c r="FC3" s="564"/>
      <c r="FD3" s="565" t="s">
        <v>235</v>
      </c>
      <c r="FE3" s="565"/>
      <c r="FF3" s="565"/>
      <c r="FG3" s="565"/>
      <c r="FH3" s="565"/>
      <c r="FI3" s="565"/>
      <c r="FJ3" s="565"/>
      <c r="FK3" s="565"/>
      <c r="FL3" s="565"/>
      <c r="FM3" s="565"/>
      <c r="FN3" s="565"/>
      <c r="FO3" s="565"/>
      <c r="FP3" s="565"/>
      <c r="FQ3" s="565"/>
      <c r="FR3" s="565"/>
      <c r="FS3" s="565"/>
      <c r="FT3" s="564" t="s">
        <v>280</v>
      </c>
      <c r="FU3" s="564"/>
      <c r="FV3" s="564"/>
      <c r="FW3" s="564"/>
      <c r="FX3" s="564"/>
      <c r="FY3" s="564"/>
      <c r="FZ3" s="564"/>
      <c r="GA3" s="564"/>
      <c r="GB3" s="564"/>
      <c r="GC3" s="564"/>
      <c r="GD3" s="564"/>
      <c r="GE3" s="564"/>
      <c r="GF3" s="564"/>
      <c r="GG3" s="564"/>
      <c r="GH3" s="544" t="s">
        <v>311</v>
      </c>
      <c r="GI3" s="545"/>
      <c r="GJ3" s="545"/>
      <c r="GK3" s="545"/>
      <c r="GL3" s="545"/>
      <c r="GM3" s="545"/>
      <c r="GN3" s="545"/>
      <c r="GO3" s="545"/>
      <c r="GP3" s="545"/>
      <c r="GQ3" s="545"/>
      <c r="GR3" s="545"/>
      <c r="GS3" s="545"/>
      <c r="GT3" s="545"/>
      <c r="GU3" s="545"/>
      <c r="GV3" s="545"/>
      <c r="GW3" s="545"/>
      <c r="GX3" s="545"/>
      <c r="GY3" s="546"/>
      <c r="GZ3" s="561" t="s">
        <v>338</v>
      </c>
      <c r="HA3" s="562"/>
      <c r="HB3" s="562"/>
      <c r="HC3" s="562"/>
      <c r="HD3" s="562"/>
      <c r="HE3" s="562"/>
      <c r="HF3" s="562"/>
      <c r="HG3" s="562"/>
      <c r="HH3" s="562"/>
      <c r="HI3" s="562"/>
      <c r="HJ3" s="562"/>
      <c r="HK3" s="562"/>
      <c r="HL3" s="562"/>
      <c r="HM3" s="562"/>
      <c r="HN3" s="562" t="s">
        <v>351</v>
      </c>
      <c r="HO3" s="562"/>
      <c r="HP3" s="562"/>
      <c r="HQ3" s="562"/>
      <c r="HR3" s="562"/>
      <c r="HS3" s="563"/>
      <c r="HT3" s="548" t="s">
        <v>234</v>
      </c>
      <c r="HU3" s="548" t="s">
        <v>235</v>
      </c>
      <c r="HV3" s="548" t="s">
        <v>280</v>
      </c>
      <c r="HW3" s="548" t="s">
        <v>311</v>
      </c>
      <c r="HX3" s="548" t="s">
        <v>338</v>
      </c>
      <c r="HY3" s="548" t="s">
        <v>351</v>
      </c>
      <c r="HZ3" s="552" t="s">
        <v>6</v>
      </c>
      <c r="IA3" s="552" t="s">
        <v>7</v>
      </c>
      <c r="IB3" s="549" t="s">
        <v>200</v>
      </c>
      <c r="IC3" s="44"/>
      <c r="ID3" s="44"/>
    </row>
    <row r="4" spans="1:252" s="46" customFormat="1" ht="15" customHeight="1" x14ac:dyDescent="0.25">
      <c r="A4" s="571"/>
      <c r="B4" s="571"/>
      <c r="C4" s="571"/>
      <c r="D4" s="571"/>
      <c r="E4" s="560" t="s">
        <v>3</v>
      </c>
      <c r="F4" s="560"/>
      <c r="G4" s="560"/>
      <c r="H4" s="560"/>
      <c r="I4" s="560" t="s">
        <v>193</v>
      </c>
      <c r="J4" s="560"/>
      <c r="K4" s="560"/>
      <c r="L4" s="560"/>
      <c r="M4" s="560" t="s">
        <v>4</v>
      </c>
      <c r="N4" s="560"/>
      <c r="O4" s="560"/>
      <c r="P4" s="560"/>
      <c r="Q4" s="560" t="s">
        <v>194</v>
      </c>
      <c r="R4" s="560"/>
      <c r="S4" s="560"/>
      <c r="T4" s="560"/>
      <c r="U4" s="560" t="s">
        <v>226</v>
      </c>
      <c r="V4" s="560"/>
      <c r="W4" s="560"/>
      <c r="X4" s="560"/>
      <c r="Y4" s="560" t="s">
        <v>227</v>
      </c>
      <c r="Z4" s="560"/>
      <c r="AA4" s="560"/>
      <c r="AB4" s="560"/>
      <c r="AC4" s="560" t="s">
        <v>228</v>
      </c>
      <c r="AD4" s="560"/>
      <c r="AE4" s="560"/>
      <c r="AF4" s="560"/>
      <c r="AG4" s="560" t="s">
        <v>229</v>
      </c>
      <c r="AH4" s="560"/>
      <c r="AI4" s="560"/>
      <c r="AJ4" s="560"/>
      <c r="AK4" s="560" t="s">
        <v>230</v>
      </c>
      <c r="AL4" s="560"/>
      <c r="AM4" s="560"/>
      <c r="AN4" s="560"/>
      <c r="AO4" s="560" t="s">
        <v>231</v>
      </c>
      <c r="AP4" s="560"/>
      <c r="AQ4" s="560"/>
      <c r="AR4" s="560"/>
      <c r="AS4" s="560" t="s">
        <v>232</v>
      </c>
      <c r="AT4" s="560"/>
      <c r="AU4" s="560"/>
      <c r="AV4" s="560"/>
      <c r="AW4" s="560" t="s">
        <v>233</v>
      </c>
      <c r="AX4" s="560"/>
      <c r="AY4" s="560"/>
      <c r="AZ4" s="560"/>
      <c r="BA4" s="560" t="s">
        <v>248</v>
      </c>
      <c r="BB4" s="560"/>
      <c r="BC4" s="560"/>
      <c r="BD4" s="560"/>
      <c r="BE4" s="560" t="s">
        <v>247</v>
      </c>
      <c r="BF4" s="560"/>
      <c r="BG4" s="560"/>
      <c r="BH4" s="560"/>
      <c r="BI4" s="560" t="s">
        <v>242</v>
      </c>
      <c r="BJ4" s="560"/>
      <c r="BK4" s="560"/>
      <c r="BL4" s="560"/>
      <c r="BM4" s="560" t="s">
        <v>277</v>
      </c>
      <c r="BN4" s="560"/>
      <c r="BO4" s="560"/>
      <c r="BP4" s="560"/>
      <c r="BQ4" s="560" t="s">
        <v>249</v>
      </c>
      <c r="BR4" s="560"/>
      <c r="BS4" s="560"/>
      <c r="BT4" s="560"/>
      <c r="BU4" s="560" t="s">
        <v>278</v>
      </c>
      <c r="BV4" s="560"/>
      <c r="BW4" s="560"/>
      <c r="BX4" s="560"/>
      <c r="BY4" s="560" t="s">
        <v>279</v>
      </c>
      <c r="BZ4" s="560"/>
      <c r="CA4" s="560"/>
      <c r="CB4" s="560"/>
      <c r="CC4" s="560" t="s">
        <v>285</v>
      </c>
      <c r="CD4" s="560"/>
      <c r="CE4" s="560"/>
      <c r="CF4" s="560"/>
      <c r="CG4" s="560" t="s">
        <v>312</v>
      </c>
      <c r="CH4" s="560"/>
      <c r="CI4" s="560"/>
      <c r="CJ4" s="560"/>
      <c r="CK4" s="560" t="s">
        <v>313</v>
      </c>
      <c r="CL4" s="560"/>
      <c r="CM4" s="560"/>
      <c r="CN4" s="560"/>
      <c r="CO4" s="560" t="s">
        <v>314</v>
      </c>
      <c r="CP4" s="560"/>
      <c r="CQ4" s="560"/>
      <c r="CR4" s="560"/>
      <c r="CS4" s="560" t="s">
        <v>315</v>
      </c>
      <c r="CT4" s="560"/>
      <c r="CU4" s="560"/>
      <c r="CV4" s="560"/>
      <c r="CW4" s="560" t="s">
        <v>316</v>
      </c>
      <c r="CX4" s="560"/>
      <c r="CY4" s="560"/>
      <c r="CZ4" s="560"/>
      <c r="DA4" s="560" t="s">
        <v>317</v>
      </c>
      <c r="DB4" s="560"/>
      <c r="DC4" s="560"/>
      <c r="DD4" s="560"/>
      <c r="DE4" s="560" t="s">
        <v>251</v>
      </c>
      <c r="DF4" s="560"/>
      <c r="DG4" s="560"/>
      <c r="DH4" s="560"/>
      <c r="DI4" s="560" t="s">
        <v>294</v>
      </c>
      <c r="DJ4" s="560"/>
      <c r="DK4" s="560"/>
      <c r="DL4" s="560"/>
      <c r="DM4" s="560" t="s">
        <v>324</v>
      </c>
      <c r="DN4" s="560"/>
      <c r="DO4" s="560"/>
      <c r="DP4" s="560"/>
      <c r="DQ4" s="560" t="s">
        <v>354</v>
      </c>
      <c r="DR4" s="560"/>
      <c r="DS4" s="560"/>
      <c r="DT4" s="560"/>
      <c r="DU4" s="560" t="s">
        <v>355</v>
      </c>
      <c r="DV4" s="560"/>
      <c r="DW4" s="560"/>
      <c r="DX4" s="560"/>
      <c r="DY4" s="560" t="s">
        <v>377</v>
      </c>
      <c r="DZ4" s="560"/>
      <c r="EA4" s="560"/>
      <c r="EB4" s="560"/>
      <c r="EC4" s="560" t="s">
        <v>356</v>
      </c>
      <c r="ED4" s="560"/>
      <c r="EE4" s="560"/>
      <c r="EF4" s="560"/>
      <c r="EG4" s="560" t="s">
        <v>357</v>
      </c>
      <c r="EH4" s="560"/>
      <c r="EI4" s="560"/>
      <c r="EJ4" s="560"/>
      <c r="EK4" s="560" t="s">
        <v>350</v>
      </c>
      <c r="EL4" s="560"/>
      <c r="EM4" s="560"/>
      <c r="EN4" s="560"/>
      <c r="EO4" s="560" t="s">
        <v>397</v>
      </c>
      <c r="EP4" s="560"/>
      <c r="EQ4" s="560"/>
      <c r="ER4" s="560"/>
      <c r="ES4" s="473" t="s">
        <v>395</v>
      </c>
      <c r="ET4" s="473" t="s">
        <v>398</v>
      </c>
      <c r="EU4" s="586" t="s">
        <v>199</v>
      </c>
      <c r="EV4" s="584" t="s">
        <v>5</v>
      </c>
      <c r="EW4" s="585"/>
      <c r="EX4" s="585"/>
      <c r="EY4" s="585"/>
      <c r="EZ4" s="585"/>
      <c r="FA4" s="585"/>
      <c r="FB4" s="585"/>
      <c r="FC4" s="585"/>
      <c r="FD4" s="585"/>
      <c r="FE4" s="585"/>
      <c r="FF4" s="585"/>
      <c r="FG4" s="585"/>
      <c r="FH4" s="585"/>
      <c r="FI4" s="585"/>
      <c r="FJ4" s="585"/>
      <c r="FK4" s="585"/>
      <c r="FL4" s="585"/>
      <c r="FM4" s="585"/>
      <c r="FN4" s="585"/>
      <c r="FO4" s="585"/>
      <c r="FP4" s="585"/>
      <c r="FQ4" s="585"/>
      <c r="FR4" s="585"/>
      <c r="FS4" s="585"/>
      <c r="FT4" s="585"/>
      <c r="FU4" s="585"/>
      <c r="FV4" s="585"/>
      <c r="FW4" s="585"/>
      <c r="FX4" s="585"/>
      <c r="FY4" s="585"/>
      <c r="FZ4" s="585"/>
      <c r="GA4" s="585"/>
      <c r="GB4" s="585"/>
      <c r="GC4" s="585"/>
      <c r="GD4" s="585"/>
      <c r="GE4" s="585"/>
      <c r="GF4" s="585"/>
      <c r="GG4" s="585"/>
      <c r="GH4" s="585"/>
      <c r="GI4" s="585"/>
      <c r="GJ4" s="585"/>
      <c r="GK4" s="585"/>
      <c r="GL4" s="585"/>
      <c r="GM4" s="585"/>
      <c r="GN4" s="585"/>
      <c r="GO4" s="585"/>
      <c r="GP4" s="585"/>
      <c r="GQ4" s="585"/>
      <c r="GR4" s="585"/>
      <c r="GS4" s="585"/>
      <c r="GT4" s="585"/>
      <c r="GU4" s="585"/>
      <c r="GV4" s="585"/>
      <c r="GW4" s="585"/>
      <c r="GX4" s="585"/>
      <c r="GY4" s="585"/>
      <c r="GZ4" s="585"/>
      <c r="HA4" s="585"/>
      <c r="HB4" s="585"/>
      <c r="HC4" s="585"/>
      <c r="HD4" s="585"/>
      <c r="HE4" s="585"/>
      <c r="HF4" s="585"/>
      <c r="HG4" s="585"/>
      <c r="HH4" s="585"/>
      <c r="HI4" s="585"/>
      <c r="HJ4" s="585"/>
      <c r="HK4" s="585"/>
      <c r="HL4" s="585"/>
      <c r="HM4" s="585"/>
      <c r="HN4" s="585"/>
      <c r="HO4" s="585"/>
      <c r="HP4" s="585"/>
      <c r="HQ4" s="585"/>
      <c r="HR4" s="585"/>
      <c r="HS4" s="578"/>
      <c r="HT4" s="548"/>
      <c r="HU4" s="548"/>
      <c r="HV4" s="548"/>
      <c r="HW4" s="548"/>
      <c r="HX4" s="548"/>
      <c r="HY4" s="548"/>
      <c r="HZ4" s="552"/>
      <c r="IA4" s="552"/>
      <c r="IB4" s="550"/>
      <c r="IC4" s="55"/>
      <c r="ID4" s="55"/>
      <c r="IJ4" s="566" t="s">
        <v>229</v>
      </c>
      <c r="IK4" s="566"/>
      <c r="IM4" s="566" t="s">
        <v>277</v>
      </c>
      <c r="IN4" s="566"/>
      <c r="IP4" s="566" t="s">
        <v>294</v>
      </c>
      <c r="IQ4" s="566"/>
      <c r="IR4" s="566"/>
    </row>
    <row r="5" spans="1:252" s="346" customFormat="1" ht="15" customHeight="1" x14ac:dyDescent="0.2">
      <c r="A5" s="571"/>
      <c r="B5" s="571"/>
      <c r="C5" s="571"/>
      <c r="D5" s="571"/>
      <c r="E5" s="316" t="s">
        <v>8</v>
      </c>
      <c r="F5" s="317" t="s">
        <v>9</v>
      </c>
      <c r="G5" s="317" t="s">
        <v>10</v>
      </c>
      <c r="H5" s="316" t="s">
        <v>11</v>
      </c>
      <c r="I5" s="317" t="s">
        <v>8</v>
      </c>
      <c r="J5" s="317" t="s">
        <v>9</v>
      </c>
      <c r="K5" s="317" t="s">
        <v>10</v>
      </c>
      <c r="L5" s="316" t="s">
        <v>11</v>
      </c>
      <c r="M5" s="316" t="s">
        <v>8</v>
      </c>
      <c r="N5" s="317" t="s">
        <v>9</v>
      </c>
      <c r="O5" s="317" t="s">
        <v>10</v>
      </c>
      <c r="P5" s="316" t="s">
        <v>11</v>
      </c>
      <c r="Q5" s="316" t="s">
        <v>8</v>
      </c>
      <c r="R5" s="317" t="s">
        <v>9</v>
      </c>
      <c r="S5" s="317" t="s">
        <v>10</v>
      </c>
      <c r="T5" s="316" t="s">
        <v>11</v>
      </c>
      <c r="U5" s="316" t="s">
        <v>8</v>
      </c>
      <c r="V5" s="317" t="s">
        <v>9</v>
      </c>
      <c r="W5" s="317" t="s">
        <v>10</v>
      </c>
      <c r="X5" s="316" t="s">
        <v>11</v>
      </c>
      <c r="Y5" s="317" t="s">
        <v>8</v>
      </c>
      <c r="Z5" s="317" t="s">
        <v>9</v>
      </c>
      <c r="AA5" s="317" t="s">
        <v>10</v>
      </c>
      <c r="AB5" s="316" t="s">
        <v>11</v>
      </c>
      <c r="AC5" s="316" t="s">
        <v>8</v>
      </c>
      <c r="AD5" s="317" t="s">
        <v>9</v>
      </c>
      <c r="AE5" s="317" t="s">
        <v>10</v>
      </c>
      <c r="AF5" s="316" t="s">
        <v>11</v>
      </c>
      <c r="AG5" s="316" t="s">
        <v>8</v>
      </c>
      <c r="AH5" s="317" t="s">
        <v>9</v>
      </c>
      <c r="AI5" s="317" t="s">
        <v>10</v>
      </c>
      <c r="AJ5" s="316" t="s">
        <v>11</v>
      </c>
      <c r="AK5" s="316" t="s">
        <v>8</v>
      </c>
      <c r="AL5" s="317" t="s">
        <v>9</v>
      </c>
      <c r="AM5" s="317" t="s">
        <v>10</v>
      </c>
      <c r="AN5" s="316" t="s">
        <v>11</v>
      </c>
      <c r="AO5" s="317" t="s">
        <v>8</v>
      </c>
      <c r="AP5" s="317" t="s">
        <v>9</v>
      </c>
      <c r="AQ5" s="317" t="s">
        <v>10</v>
      </c>
      <c r="AR5" s="316" t="s">
        <v>11</v>
      </c>
      <c r="AS5" s="316" t="s">
        <v>8</v>
      </c>
      <c r="AT5" s="317" t="s">
        <v>9</v>
      </c>
      <c r="AU5" s="317" t="s">
        <v>10</v>
      </c>
      <c r="AV5" s="316" t="s">
        <v>11</v>
      </c>
      <c r="AW5" s="316" t="s">
        <v>8</v>
      </c>
      <c r="AX5" s="317" t="s">
        <v>9</v>
      </c>
      <c r="AY5" s="317" t="s">
        <v>10</v>
      </c>
      <c r="AZ5" s="316" t="s">
        <v>11</v>
      </c>
      <c r="BA5" s="316" t="s">
        <v>8</v>
      </c>
      <c r="BB5" s="317" t="s">
        <v>9</v>
      </c>
      <c r="BC5" s="317" t="s">
        <v>10</v>
      </c>
      <c r="BD5" s="316" t="s">
        <v>11</v>
      </c>
      <c r="BE5" s="317" t="s">
        <v>8</v>
      </c>
      <c r="BF5" s="317" t="s">
        <v>9</v>
      </c>
      <c r="BG5" s="317" t="s">
        <v>10</v>
      </c>
      <c r="BH5" s="316" t="s">
        <v>11</v>
      </c>
      <c r="BI5" s="316" t="s">
        <v>8</v>
      </c>
      <c r="BJ5" s="317" t="s">
        <v>9</v>
      </c>
      <c r="BK5" s="317" t="s">
        <v>10</v>
      </c>
      <c r="BL5" s="316" t="s">
        <v>11</v>
      </c>
      <c r="BM5" s="316" t="s">
        <v>8</v>
      </c>
      <c r="BN5" s="317" t="s">
        <v>9</v>
      </c>
      <c r="BO5" s="317" t="s">
        <v>10</v>
      </c>
      <c r="BP5" s="316" t="s">
        <v>11</v>
      </c>
      <c r="BQ5" s="316" t="s">
        <v>8</v>
      </c>
      <c r="BR5" s="317" t="s">
        <v>9</v>
      </c>
      <c r="BS5" s="317" t="s">
        <v>10</v>
      </c>
      <c r="BT5" s="316" t="s">
        <v>11</v>
      </c>
      <c r="BU5" s="317" t="s">
        <v>8</v>
      </c>
      <c r="BV5" s="317" t="s">
        <v>9</v>
      </c>
      <c r="BW5" s="317" t="s">
        <v>10</v>
      </c>
      <c r="BX5" s="316" t="s">
        <v>11</v>
      </c>
      <c r="BY5" s="316" t="s">
        <v>8</v>
      </c>
      <c r="BZ5" s="317" t="s">
        <v>9</v>
      </c>
      <c r="CA5" s="317" t="s">
        <v>10</v>
      </c>
      <c r="CB5" s="316" t="s">
        <v>11</v>
      </c>
      <c r="CC5" s="316" t="s">
        <v>8</v>
      </c>
      <c r="CD5" s="317" t="s">
        <v>9</v>
      </c>
      <c r="CE5" s="317" t="s">
        <v>10</v>
      </c>
      <c r="CF5" s="316" t="s">
        <v>11</v>
      </c>
      <c r="CG5" s="316" t="s">
        <v>8</v>
      </c>
      <c r="CH5" s="317" t="s">
        <v>9</v>
      </c>
      <c r="CI5" s="317" t="s">
        <v>10</v>
      </c>
      <c r="CJ5" s="316" t="s">
        <v>11</v>
      </c>
      <c r="CK5" s="317" t="s">
        <v>8</v>
      </c>
      <c r="CL5" s="317" t="s">
        <v>9</v>
      </c>
      <c r="CM5" s="317" t="s">
        <v>10</v>
      </c>
      <c r="CN5" s="316" t="s">
        <v>11</v>
      </c>
      <c r="CO5" s="316" t="s">
        <v>8</v>
      </c>
      <c r="CP5" s="317" t="s">
        <v>9</v>
      </c>
      <c r="CQ5" s="317" t="s">
        <v>10</v>
      </c>
      <c r="CR5" s="316" t="s">
        <v>11</v>
      </c>
      <c r="CS5" s="316" t="s">
        <v>8</v>
      </c>
      <c r="CT5" s="317" t="s">
        <v>9</v>
      </c>
      <c r="CU5" s="317" t="s">
        <v>10</v>
      </c>
      <c r="CV5" s="316" t="s">
        <v>11</v>
      </c>
      <c r="CW5" s="316" t="s">
        <v>8</v>
      </c>
      <c r="CX5" s="317" t="s">
        <v>9</v>
      </c>
      <c r="CY5" s="317" t="s">
        <v>10</v>
      </c>
      <c r="CZ5" s="316" t="s">
        <v>11</v>
      </c>
      <c r="DA5" s="317" t="s">
        <v>8</v>
      </c>
      <c r="DB5" s="317" t="s">
        <v>9</v>
      </c>
      <c r="DC5" s="317" t="s">
        <v>10</v>
      </c>
      <c r="DD5" s="316" t="s">
        <v>11</v>
      </c>
      <c r="DE5" s="316" t="s">
        <v>8</v>
      </c>
      <c r="DF5" s="317" t="s">
        <v>9</v>
      </c>
      <c r="DG5" s="317" t="s">
        <v>10</v>
      </c>
      <c r="DH5" s="316" t="s">
        <v>11</v>
      </c>
      <c r="DI5" s="316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317" t="s">
        <v>8</v>
      </c>
      <c r="DR5" s="317" t="s">
        <v>9</v>
      </c>
      <c r="DS5" s="317" t="s">
        <v>10</v>
      </c>
      <c r="DT5" s="316" t="s">
        <v>11</v>
      </c>
      <c r="DU5" s="316" t="s">
        <v>8</v>
      </c>
      <c r="DV5" s="317" t="s">
        <v>9</v>
      </c>
      <c r="DW5" s="317" t="s">
        <v>10</v>
      </c>
      <c r="DX5" s="316" t="s">
        <v>11</v>
      </c>
      <c r="DY5" s="316" t="s">
        <v>8</v>
      </c>
      <c r="DZ5" s="317" t="s">
        <v>9</v>
      </c>
      <c r="EA5" s="317" t="s">
        <v>10</v>
      </c>
      <c r="EB5" s="316" t="s">
        <v>11</v>
      </c>
      <c r="EC5" s="316" t="s">
        <v>8</v>
      </c>
      <c r="ED5" s="317" t="s">
        <v>9</v>
      </c>
      <c r="EE5" s="317" t="s">
        <v>10</v>
      </c>
      <c r="EF5" s="316" t="s">
        <v>11</v>
      </c>
      <c r="EG5" s="317" t="s">
        <v>8</v>
      </c>
      <c r="EH5" s="317" t="s">
        <v>9</v>
      </c>
      <c r="EI5" s="317" t="s">
        <v>10</v>
      </c>
      <c r="EJ5" s="316" t="s">
        <v>11</v>
      </c>
      <c r="EK5" s="316" t="s">
        <v>8</v>
      </c>
      <c r="EL5" s="317" t="s">
        <v>9</v>
      </c>
      <c r="EM5" s="317" t="s">
        <v>10</v>
      </c>
      <c r="EN5" s="316" t="s">
        <v>11</v>
      </c>
      <c r="EO5" s="316" t="s">
        <v>8</v>
      </c>
      <c r="EP5" s="317" t="s">
        <v>9</v>
      </c>
      <c r="EQ5" s="317" t="s">
        <v>10</v>
      </c>
      <c r="ER5" s="317"/>
      <c r="ES5" s="317"/>
      <c r="ET5" s="316" t="s">
        <v>11</v>
      </c>
      <c r="EU5" s="586"/>
      <c r="EV5" s="547" t="s">
        <v>3</v>
      </c>
      <c r="EW5" s="547"/>
      <c r="EX5" s="547" t="s">
        <v>193</v>
      </c>
      <c r="EY5" s="547"/>
      <c r="EZ5" s="547" t="s">
        <v>4</v>
      </c>
      <c r="FA5" s="547"/>
      <c r="FB5" s="547" t="s">
        <v>194</v>
      </c>
      <c r="FC5" s="547"/>
      <c r="FD5" s="553" t="s">
        <v>226</v>
      </c>
      <c r="FE5" s="553"/>
      <c r="FF5" s="553" t="s">
        <v>227</v>
      </c>
      <c r="FG5" s="553"/>
      <c r="FH5" s="553" t="s">
        <v>228</v>
      </c>
      <c r="FI5" s="553"/>
      <c r="FJ5" s="553" t="s">
        <v>229</v>
      </c>
      <c r="FK5" s="553"/>
      <c r="FL5" s="553" t="s">
        <v>230</v>
      </c>
      <c r="FM5" s="553"/>
      <c r="FN5" s="553" t="s">
        <v>231</v>
      </c>
      <c r="FO5" s="553"/>
      <c r="FP5" s="553" t="s">
        <v>232</v>
      </c>
      <c r="FQ5" s="553"/>
      <c r="FR5" s="553" t="s">
        <v>233</v>
      </c>
      <c r="FS5" s="553"/>
      <c r="FT5" s="547" t="s">
        <v>248</v>
      </c>
      <c r="FU5" s="547"/>
      <c r="FV5" s="547" t="s">
        <v>247</v>
      </c>
      <c r="FW5" s="547"/>
      <c r="FX5" s="547" t="s">
        <v>242</v>
      </c>
      <c r="FY5" s="547"/>
      <c r="FZ5" s="547" t="s">
        <v>277</v>
      </c>
      <c r="GA5" s="547"/>
      <c r="GB5" s="547" t="s">
        <v>249</v>
      </c>
      <c r="GC5" s="547"/>
      <c r="GD5" s="547" t="s">
        <v>278</v>
      </c>
      <c r="GE5" s="547"/>
      <c r="GF5" s="547" t="s">
        <v>279</v>
      </c>
      <c r="GG5" s="547"/>
      <c r="GH5" s="553" t="s">
        <v>285</v>
      </c>
      <c r="GI5" s="553"/>
      <c r="GJ5" s="553" t="s">
        <v>318</v>
      </c>
      <c r="GK5" s="553"/>
      <c r="GL5" s="553" t="s">
        <v>313</v>
      </c>
      <c r="GM5" s="553"/>
      <c r="GN5" s="553" t="s">
        <v>314</v>
      </c>
      <c r="GO5" s="553"/>
      <c r="GP5" s="553" t="s">
        <v>315</v>
      </c>
      <c r="GQ5" s="553"/>
      <c r="GR5" s="553" t="s">
        <v>316</v>
      </c>
      <c r="GS5" s="553"/>
      <c r="GT5" s="553" t="s">
        <v>317</v>
      </c>
      <c r="GU5" s="553"/>
      <c r="GV5" s="553" t="s">
        <v>251</v>
      </c>
      <c r="GW5" s="553"/>
      <c r="GX5" s="553" t="s">
        <v>294</v>
      </c>
      <c r="GY5" s="553"/>
      <c r="GZ5" s="547" t="s">
        <v>324</v>
      </c>
      <c r="HA5" s="547"/>
      <c r="HB5" s="547" t="s">
        <v>354</v>
      </c>
      <c r="HC5" s="547"/>
      <c r="HD5" s="547" t="s">
        <v>355</v>
      </c>
      <c r="HE5" s="547"/>
      <c r="HF5" s="547" t="s">
        <v>377</v>
      </c>
      <c r="HG5" s="547"/>
      <c r="HH5" s="547" t="s">
        <v>356</v>
      </c>
      <c r="HI5" s="547"/>
      <c r="HJ5" s="547" t="s">
        <v>357</v>
      </c>
      <c r="HK5" s="547"/>
      <c r="HL5" s="547" t="s">
        <v>363</v>
      </c>
      <c r="HM5" s="547"/>
      <c r="HN5" s="547" t="s">
        <v>397</v>
      </c>
      <c r="HO5" s="547"/>
      <c r="HP5" s="547" t="s">
        <v>400</v>
      </c>
      <c r="HQ5" s="547"/>
      <c r="HR5" s="587" t="s">
        <v>399</v>
      </c>
      <c r="HS5" s="587"/>
      <c r="HT5" s="548"/>
      <c r="HU5" s="548"/>
      <c r="HV5" s="548"/>
      <c r="HW5" s="548"/>
      <c r="HX5" s="548"/>
      <c r="HY5" s="548"/>
      <c r="HZ5" s="552"/>
      <c r="IA5" s="552"/>
      <c r="IB5" s="550"/>
    </row>
    <row r="6" spans="1:252" s="377" customFormat="1" ht="11.25" x14ac:dyDescent="0.2">
      <c r="A6" s="571"/>
      <c r="B6" s="571"/>
      <c r="C6" s="571"/>
      <c r="D6" s="571"/>
      <c r="E6" s="374"/>
      <c r="F6" s="375"/>
      <c r="G6" s="375"/>
      <c r="H6" s="374">
        <v>2</v>
      </c>
      <c r="I6" s="375"/>
      <c r="J6" s="375"/>
      <c r="K6" s="375"/>
      <c r="L6" s="374">
        <v>2</v>
      </c>
      <c r="M6" s="374"/>
      <c r="N6" s="375"/>
      <c r="O6" s="375"/>
      <c r="P6" s="374">
        <v>2</v>
      </c>
      <c r="Q6" s="374"/>
      <c r="R6" s="375"/>
      <c r="S6" s="375"/>
      <c r="T6" s="374">
        <v>2</v>
      </c>
      <c r="U6" s="374"/>
      <c r="V6" s="374"/>
      <c r="W6" s="374"/>
      <c r="X6" s="374">
        <v>3</v>
      </c>
      <c r="Y6" s="374"/>
      <c r="Z6" s="374"/>
      <c r="AA6" s="374"/>
      <c r="AB6" s="374">
        <v>3</v>
      </c>
      <c r="AC6" s="374"/>
      <c r="AD6" s="374"/>
      <c r="AE6" s="374"/>
      <c r="AF6" s="374">
        <v>3</v>
      </c>
      <c r="AG6" s="374"/>
      <c r="AH6" s="374"/>
      <c r="AI6" s="374"/>
      <c r="AJ6" s="374">
        <v>3</v>
      </c>
      <c r="AK6" s="374"/>
      <c r="AL6" s="374"/>
      <c r="AM6" s="374"/>
      <c r="AN6" s="374">
        <v>2</v>
      </c>
      <c r="AO6" s="374"/>
      <c r="AP6" s="374"/>
      <c r="AQ6" s="374"/>
      <c r="AR6" s="374">
        <v>2</v>
      </c>
      <c r="AS6" s="374"/>
      <c r="AT6" s="374"/>
      <c r="AU6" s="374"/>
      <c r="AV6" s="374">
        <v>4</v>
      </c>
      <c r="AW6" s="374"/>
      <c r="AX6" s="375"/>
      <c r="AY6" s="375"/>
      <c r="AZ6" s="374"/>
      <c r="BA6" s="374"/>
      <c r="BB6" s="374"/>
      <c r="BC6" s="374"/>
      <c r="BD6" s="374">
        <v>2</v>
      </c>
      <c r="BE6" s="374"/>
      <c r="BF6" s="374"/>
      <c r="BG6" s="374"/>
      <c r="BH6" s="374">
        <v>2</v>
      </c>
      <c r="BI6" s="374"/>
      <c r="BJ6" s="374"/>
      <c r="BK6" s="374"/>
      <c r="BL6" s="374">
        <v>3</v>
      </c>
      <c r="BM6" s="374"/>
      <c r="BN6" s="374"/>
      <c r="BO6" s="374"/>
      <c r="BP6" s="374">
        <v>3</v>
      </c>
      <c r="BQ6" s="374"/>
      <c r="BR6" s="374"/>
      <c r="BS6" s="374"/>
      <c r="BT6" s="374">
        <v>2</v>
      </c>
      <c r="BU6" s="374"/>
      <c r="BV6" s="374"/>
      <c r="BW6" s="374"/>
      <c r="BX6" s="374">
        <v>4</v>
      </c>
      <c r="BY6" s="374"/>
      <c r="BZ6" s="374"/>
      <c r="CA6" s="374"/>
      <c r="CB6" s="374">
        <v>2</v>
      </c>
      <c r="CC6" s="374"/>
      <c r="CD6" s="375"/>
      <c r="CE6" s="375"/>
      <c r="CF6" s="374">
        <v>2</v>
      </c>
      <c r="CG6" s="374"/>
      <c r="CH6" s="374"/>
      <c r="CI6" s="374"/>
      <c r="CJ6" s="374">
        <v>4</v>
      </c>
      <c r="CK6" s="374"/>
      <c r="CL6" s="374"/>
      <c r="CM6" s="374"/>
      <c r="CN6" s="374">
        <v>2</v>
      </c>
      <c r="CO6" s="374"/>
      <c r="CP6" s="374"/>
      <c r="CQ6" s="374"/>
      <c r="CR6" s="374">
        <v>3</v>
      </c>
      <c r="CS6" s="374"/>
      <c r="CT6" s="374"/>
      <c r="CU6" s="374"/>
      <c r="CV6" s="374">
        <v>3</v>
      </c>
      <c r="CW6" s="374"/>
      <c r="CX6" s="374"/>
      <c r="CY6" s="374"/>
      <c r="CZ6" s="374">
        <v>3</v>
      </c>
      <c r="DA6" s="374"/>
      <c r="DB6" s="374"/>
      <c r="DC6" s="374"/>
      <c r="DD6" s="374">
        <v>2</v>
      </c>
      <c r="DE6" s="374"/>
      <c r="DF6" s="374"/>
      <c r="DG6" s="374"/>
      <c r="DH6" s="374">
        <v>2</v>
      </c>
      <c r="DI6" s="374"/>
      <c r="DJ6" s="375"/>
      <c r="DK6" s="375"/>
      <c r="DL6" s="374">
        <v>3</v>
      </c>
      <c r="DM6" s="374"/>
      <c r="DN6" s="374"/>
      <c r="DO6" s="374"/>
      <c r="DP6" s="374">
        <v>3</v>
      </c>
      <c r="DQ6" s="374"/>
      <c r="DR6" s="374"/>
      <c r="DS6" s="374"/>
      <c r="DT6" s="374">
        <v>2</v>
      </c>
      <c r="DU6" s="374"/>
      <c r="DV6" s="374"/>
      <c r="DW6" s="374"/>
      <c r="DX6" s="374">
        <v>2</v>
      </c>
      <c r="DY6" s="374"/>
      <c r="DZ6" s="374"/>
      <c r="EA6" s="374"/>
      <c r="EB6" s="374">
        <v>2</v>
      </c>
      <c r="EC6" s="374"/>
      <c r="ED6" s="374"/>
      <c r="EE6" s="374"/>
      <c r="EF6" s="374">
        <v>3</v>
      </c>
      <c r="EG6" s="374"/>
      <c r="EH6" s="374"/>
      <c r="EI6" s="374"/>
      <c r="EJ6" s="374">
        <v>3</v>
      </c>
      <c r="EK6" s="374"/>
      <c r="EL6" s="374"/>
      <c r="EM6" s="374"/>
      <c r="EN6" s="374">
        <v>3</v>
      </c>
      <c r="EO6" s="374"/>
      <c r="EP6" s="375"/>
      <c r="EQ6" s="375"/>
      <c r="ER6" s="472">
        <v>3</v>
      </c>
      <c r="ES6" s="472">
        <v>2</v>
      </c>
      <c r="ET6" s="374">
        <v>5</v>
      </c>
      <c r="EU6" s="349">
        <f>SUM(E6:ET6)</f>
        <v>98</v>
      </c>
      <c r="EV6" s="349"/>
      <c r="EW6" s="372">
        <v>2</v>
      </c>
      <c r="EX6" s="372"/>
      <c r="EY6" s="372">
        <v>2</v>
      </c>
      <c r="EZ6" s="372"/>
      <c r="FA6" s="372">
        <v>2</v>
      </c>
      <c r="FB6" s="372"/>
      <c r="FC6" s="372">
        <v>2</v>
      </c>
      <c r="FD6" s="351"/>
      <c r="FE6" s="351">
        <v>3</v>
      </c>
      <c r="FF6" s="351"/>
      <c r="FG6" s="351">
        <v>3</v>
      </c>
      <c r="FH6" s="351"/>
      <c r="FI6" s="351">
        <v>3</v>
      </c>
      <c r="FJ6" s="351"/>
      <c r="FK6" s="351">
        <v>3</v>
      </c>
      <c r="FL6" s="351"/>
      <c r="FM6" s="351">
        <v>2</v>
      </c>
      <c r="FN6" s="351"/>
      <c r="FO6" s="351">
        <v>2</v>
      </c>
      <c r="FP6" s="351"/>
      <c r="FQ6" s="351">
        <v>4</v>
      </c>
      <c r="FR6" s="351"/>
      <c r="FS6" s="351"/>
      <c r="FT6" s="372"/>
      <c r="FU6" s="372">
        <v>2</v>
      </c>
      <c r="FV6" s="372"/>
      <c r="FW6" s="372">
        <v>2</v>
      </c>
      <c r="FX6" s="372"/>
      <c r="FY6" s="372">
        <v>3</v>
      </c>
      <c r="FZ6" s="372"/>
      <c r="GA6" s="372">
        <v>3</v>
      </c>
      <c r="GB6" s="372"/>
      <c r="GC6" s="372">
        <v>2</v>
      </c>
      <c r="GD6" s="372"/>
      <c r="GE6" s="372">
        <v>4</v>
      </c>
      <c r="GF6" s="372"/>
      <c r="GG6" s="372">
        <v>2</v>
      </c>
      <c r="GH6" s="351"/>
      <c r="GI6" s="351">
        <v>2</v>
      </c>
      <c r="GJ6" s="351"/>
      <c r="GK6" s="351">
        <v>4</v>
      </c>
      <c r="GL6" s="351"/>
      <c r="GM6" s="351">
        <v>2</v>
      </c>
      <c r="GN6" s="351"/>
      <c r="GO6" s="351">
        <v>3</v>
      </c>
      <c r="GP6" s="351"/>
      <c r="GQ6" s="351">
        <v>3</v>
      </c>
      <c r="GR6" s="351"/>
      <c r="GS6" s="351">
        <v>3</v>
      </c>
      <c r="GT6" s="351"/>
      <c r="GU6" s="351">
        <v>2</v>
      </c>
      <c r="GV6" s="351"/>
      <c r="GW6" s="351">
        <v>2</v>
      </c>
      <c r="GX6" s="351"/>
      <c r="GY6" s="351">
        <v>3</v>
      </c>
      <c r="GZ6" s="372"/>
      <c r="HA6" s="372">
        <v>3</v>
      </c>
      <c r="HB6" s="372"/>
      <c r="HC6" s="372">
        <v>2</v>
      </c>
      <c r="HD6" s="372"/>
      <c r="HE6" s="372">
        <v>2</v>
      </c>
      <c r="HF6" s="372"/>
      <c r="HG6" s="372">
        <v>2</v>
      </c>
      <c r="HH6" s="372"/>
      <c r="HI6" s="372">
        <v>3</v>
      </c>
      <c r="HJ6" s="372"/>
      <c r="HK6" s="372">
        <v>3</v>
      </c>
      <c r="HL6" s="372"/>
      <c r="HM6" s="372"/>
      <c r="HN6" s="372"/>
      <c r="HO6" s="372">
        <v>3</v>
      </c>
      <c r="HP6" s="470"/>
      <c r="HQ6" s="470">
        <v>2</v>
      </c>
      <c r="HR6" s="372"/>
      <c r="HS6" s="372">
        <v>5</v>
      </c>
      <c r="HT6" s="316">
        <f>SUM(EV6:FC6)</f>
        <v>8</v>
      </c>
      <c r="HU6" s="316">
        <f>SUM(FD6:FQ6)</f>
        <v>20</v>
      </c>
      <c r="HV6" s="316">
        <f>SUM(FT6:GG6)</f>
        <v>18</v>
      </c>
      <c r="HW6" s="316">
        <f>SUM(GH6:GY6)</f>
        <v>24</v>
      </c>
      <c r="HX6" s="316">
        <f>SUM(GZ6:HM6)</f>
        <v>15</v>
      </c>
      <c r="HY6" s="469">
        <f>SUM(HN6:HS6)-5</f>
        <v>5</v>
      </c>
      <c r="HZ6" s="316">
        <f>SUM(EV6:HS6)-5</f>
        <v>90</v>
      </c>
      <c r="IA6" s="552"/>
      <c r="IB6" s="551"/>
      <c r="IJ6" s="377" t="s">
        <v>267</v>
      </c>
      <c r="IK6" s="377" t="s">
        <v>269</v>
      </c>
      <c r="IM6" s="377" t="s">
        <v>267</v>
      </c>
      <c r="IN6" s="377" t="s">
        <v>269</v>
      </c>
      <c r="IP6" s="377" t="s">
        <v>267</v>
      </c>
      <c r="IQ6" s="377" t="s">
        <v>268</v>
      </c>
      <c r="IR6" s="377" t="s">
        <v>337</v>
      </c>
    </row>
    <row r="7" spans="1:252" ht="24" customHeight="1" x14ac:dyDescent="0.25">
      <c r="A7" s="6">
        <v>1</v>
      </c>
      <c r="B7" s="113" t="s">
        <v>118</v>
      </c>
      <c r="C7" s="114" t="s">
        <v>12</v>
      </c>
      <c r="D7" s="115">
        <v>35870</v>
      </c>
      <c r="E7" s="117">
        <v>6.5</v>
      </c>
      <c r="F7" s="267">
        <v>8</v>
      </c>
      <c r="G7" s="119">
        <v>7</v>
      </c>
      <c r="H7" s="120">
        <f t="shared" ref="H7:H34" si="0">ROUND((E7*0.2+F7*0.1+G7*0.7),1)</f>
        <v>7</v>
      </c>
      <c r="I7" s="117">
        <v>4.5</v>
      </c>
      <c r="J7" s="267">
        <v>6</v>
      </c>
      <c r="K7" s="121">
        <v>5.5</v>
      </c>
      <c r="L7" s="120">
        <f t="shared" ref="L7:L34" si="1">ROUND((I7*0.2+J7*0.1+K7*0.7),1)</f>
        <v>5.4</v>
      </c>
      <c r="M7" s="502">
        <v>7.5</v>
      </c>
      <c r="N7" s="503">
        <v>9</v>
      </c>
      <c r="O7" s="504">
        <v>8</v>
      </c>
      <c r="P7" s="120">
        <f t="shared" ref="P7:P34" si="2">ROUND((M7*0.2+N7*0.1+O7*0.7),1)</f>
        <v>8</v>
      </c>
      <c r="Q7" s="117">
        <v>7</v>
      </c>
      <c r="R7" s="267">
        <v>8</v>
      </c>
      <c r="S7" s="119">
        <v>4</v>
      </c>
      <c r="T7" s="120">
        <f t="shared" ref="T7:T34" si="3">ROUND((Q7*0.2+R7*0.1+S7*0.7),1)</f>
        <v>5</v>
      </c>
      <c r="U7" s="117">
        <v>5.5</v>
      </c>
      <c r="V7" s="267">
        <v>5</v>
      </c>
      <c r="W7" s="121">
        <v>7</v>
      </c>
      <c r="X7" s="120">
        <f t="shared" ref="X7:X34" si="4">ROUND((U7*0.2+V7*0.1+W7*0.7),1)</f>
        <v>6.5</v>
      </c>
      <c r="Y7" s="117">
        <v>6.7</v>
      </c>
      <c r="Z7" s="267">
        <v>7</v>
      </c>
      <c r="AA7" s="119">
        <v>6</v>
      </c>
      <c r="AB7" s="120">
        <f t="shared" ref="AB7:AB34" si="5">ROUND((Y7*0.2+Z7*0.1+AA7*0.7),1)</f>
        <v>6.2</v>
      </c>
      <c r="AC7" s="117">
        <v>5.7</v>
      </c>
      <c r="AD7" s="267">
        <v>6</v>
      </c>
      <c r="AE7" s="163">
        <v>6.5</v>
      </c>
      <c r="AF7" s="120">
        <f t="shared" ref="AF7:AF34" si="6">ROUND((AC7*0.2+AD7*0.1+AE7*0.7),1)</f>
        <v>6.3</v>
      </c>
      <c r="AG7" s="117">
        <v>6.5</v>
      </c>
      <c r="AH7" s="267">
        <v>8</v>
      </c>
      <c r="AI7" s="119">
        <f t="shared" ref="AI7:AI34" si="7">ROUND((IJ7+IK7)/2,1)</f>
        <v>5</v>
      </c>
      <c r="AJ7" s="120">
        <f t="shared" ref="AJ7:AJ34" si="8">ROUND((AG7*0.2+AH7*0.1+AI7*0.7),1)</f>
        <v>5.6</v>
      </c>
      <c r="AK7" s="117">
        <v>6.5</v>
      </c>
      <c r="AL7" s="267">
        <v>7</v>
      </c>
      <c r="AM7" s="119">
        <v>3</v>
      </c>
      <c r="AN7" s="120">
        <f t="shared" ref="AN7:AN34" si="9">ROUND((AK7*0.2+AL7*0.1+AM7*0.7),1)</f>
        <v>4.0999999999999996</v>
      </c>
      <c r="AO7" s="117">
        <v>7</v>
      </c>
      <c r="AP7" s="267">
        <v>8</v>
      </c>
      <c r="AQ7" s="119">
        <v>6</v>
      </c>
      <c r="AR7" s="120">
        <f t="shared" ref="AR7:AR34" si="10">ROUND((AO7*0.2+AP7*0.1+AQ7*0.7),1)</f>
        <v>6.4</v>
      </c>
      <c r="AS7" s="537">
        <v>6.3</v>
      </c>
      <c r="AT7" s="538">
        <v>6</v>
      </c>
      <c r="AU7" s="539">
        <v>5.5</v>
      </c>
      <c r="AV7" s="120">
        <f t="shared" ref="AV7:AV34" si="11">ROUND((AS7*0.2+AT7*0.1+AU7*0.7),1)</f>
        <v>5.7</v>
      </c>
      <c r="AW7" s="117">
        <v>6</v>
      </c>
      <c r="AX7" s="267">
        <v>6</v>
      </c>
      <c r="AY7" s="119">
        <v>8</v>
      </c>
      <c r="AZ7" s="120">
        <f t="shared" ref="AZ7:AZ34" si="12">ROUND((AW7*0.2+AX7*0.1+AY7*0.7),1)</f>
        <v>7.4</v>
      </c>
      <c r="BA7" s="117">
        <v>5.5</v>
      </c>
      <c r="BB7" s="267">
        <v>5</v>
      </c>
      <c r="BC7" s="119">
        <v>7</v>
      </c>
      <c r="BD7" s="120">
        <f t="shared" ref="BD7:BD34" si="13">ROUND((BA7*0.2+BB7*0.1+BC7*0.7),1)</f>
        <v>6.5</v>
      </c>
      <c r="BE7" s="117">
        <v>5.5</v>
      </c>
      <c r="BF7" s="267">
        <v>9</v>
      </c>
      <c r="BG7" s="119">
        <v>5</v>
      </c>
      <c r="BH7" s="120">
        <f t="shared" ref="BH7:BH34" si="14">ROUND((BE7*0.2+BF7*0.1+BG7*0.7),1)</f>
        <v>5.5</v>
      </c>
      <c r="BI7" s="117">
        <v>6.7</v>
      </c>
      <c r="BJ7" s="267">
        <v>7</v>
      </c>
      <c r="BK7" s="119">
        <v>5.5</v>
      </c>
      <c r="BL7" s="120">
        <f t="shared" ref="BL7:BL34" si="15">ROUND((BI7*0.2+BJ7*0.1+BK7*0.7),1)</f>
        <v>5.9</v>
      </c>
      <c r="BM7" s="117">
        <v>7</v>
      </c>
      <c r="BN7" s="118">
        <v>8</v>
      </c>
      <c r="BO7" s="119">
        <f t="shared" ref="BO7:BO34" si="16">ROUND((IM7+IN7)/2,1)</f>
        <v>6</v>
      </c>
      <c r="BP7" s="120">
        <f t="shared" ref="BP7:BP34" si="17">ROUND((BM7*0.2+BN7*0.1+BO7*0.7),1)</f>
        <v>6.4</v>
      </c>
      <c r="BQ7" s="117">
        <v>7</v>
      </c>
      <c r="BR7" s="267">
        <v>8</v>
      </c>
      <c r="BS7" s="119">
        <v>7</v>
      </c>
      <c r="BT7" s="120">
        <f t="shared" ref="BT7:BT34" si="18">ROUND((BQ7*0.2+BR7*0.1+BS7*0.7),1)</f>
        <v>7.1</v>
      </c>
      <c r="BU7" s="117">
        <v>3.7</v>
      </c>
      <c r="BV7" s="267">
        <v>5</v>
      </c>
      <c r="BW7" s="119">
        <v>8</v>
      </c>
      <c r="BX7" s="120">
        <f t="shared" ref="BX7:BX34" si="19">ROUND((BU7*0.2+BV7*0.1+BW7*0.7),1)</f>
        <v>6.8</v>
      </c>
      <c r="BY7" s="195">
        <v>4.5</v>
      </c>
      <c r="BZ7" s="272">
        <v>7</v>
      </c>
      <c r="CA7" s="121">
        <v>6</v>
      </c>
      <c r="CB7" s="120">
        <f t="shared" ref="CB7:CB34" si="20">ROUND((BY7*0.2+BZ7*0.1+CA7*0.7),1)</f>
        <v>5.8</v>
      </c>
      <c r="CC7" s="117">
        <v>5.5</v>
      </c>
      <c r="CD7" s="267">
        <v>6</v>
      </c>
      <c r="CE7" s="119">
        <v>7</v>
      </c>
      <c r="CF7" s="120">
        <f t="shared" ref="CF7:CF34" si="21">ROUND((CC7*0.2+CD7*0.1+CE7*0.7),1)</f>
        <v>6.6</v>
      </c>
      <c r="CG7" s="117">
        <v>4.3</v>
      </c>
      <c r="CH7" s="267">
        <v>4</v>
      </c>
      <c r="CI7" s="119">
        <v>7</v>
      </c>
      <c r="CJ7" s="120">
        <f t="shared" ref="CJ7:CJ34" si="22">ROUND((CG7*0.2+CH7*0.1+CI7*0.7),1)</f>
        <v>6.2</v>
      </c>
      <c r="CK7" s="117">
        <v>4.7</v>
      </c>
      <c r="CL7" s="267">
        <v>6</v>
      </c>
      <c r="CM7" s="119">
        <v>7</v>
      </c>
      <c r="CN7" s="120">
        <f t="shared" ref="CN7:CN34" si="23">ROUND((CK7*0.2+CL7*0.1+CM7*0.7),1)</f>
        <v>6.4</v>
      </c>
      <c r="CO7" s="117">
        <v>6.3</v>
      </c>
      <c r="CP7" s="267">
        <v>7</v>
      </c>
      <c r="CQ7" s="119">
        <v>6.5</v>
      </c>
      <c r="CR7" s="120">
        <f t="shared" ref="CR7:CR34" si="24">ROUND((CO7*0.2+CP7*0.1+CQ7*0.7),1)</f>
        <v>6.5</v>
      </c>
      <c r="CS7" s="117">
        <v>4.8</v>
      </c>
      <c r="CT7" s="267">
        <v>6</v>
      </c>
      <c r="CU7" s="119">
        <v>6.5</v>
      </c>
      <c r="CV7" s="120">
        <f t="shared" ref="CV7:CV34" si="25">ROUND((CS7*0.2+CT7*0.1+CU7*0.7),1)</f>
        <v>6.1</v>
      </c>
      <c r="CW7" s="117">
        <v>3.7</v>
      </c>
      <c r="CX7" s="267">
        <v>9</v>
      </c>
      <c r="CY7" s="238">
        <v>4</v>
      </c>
      <c r="CZ7" s="120">
        <f t="shared" ref="CZ7:CZ34" si="26">ROUND((CW7*0.2+CX7*0.1+CY7*0.7),1)</f>
        <v>4.4000000000000004</v>
      </c>
      <c r="DA7" s="117">
        <v>4</v>
      </c>
      <c r="DB7" s="267">
        <v>6</v>
      </c>
      <c r="DC7" s="238">
        <v>4.5</v>
      </c>
      <c r="DD7" s="120">
        <f t="shared" ref="DD7:DD34" si="27">ROUND((DA7*0.2+DB7*0.1+DC7*0.7),1)</f>
        <v>4.5999999999999996</v>
      </c>
      <c r="DE7" s="117">
        <v>4</v>
      </c>
      <c r="DF7" s="267">
        <v>5</v>
      </c>
      <c r="DG7" s="119">
        <v>9</v>
      </c>
      <c r="DH7" s="120">
        <f t="shared" ref="DH7:DH34" si="28">ROUND((DE7*0.2+DF7*0.1+DG7*0.7),1)</f>
        <v>7.6</v>
      </c>
      <c r="DI7" s="117">
        <v>6</v>
      </c>
      <c r="DJ7" s="267">
        <v>9</v>
      </c>
      <c r="DK7" s="119">
        <f t="shared" ref="DK7:DK34" si="29">ROUND((IP7+((IQ7*0.2)+(IR7*0.8)))/2,1)</f>
        <v>6.8</v>
      </c>
      <c r="DL7" s="120">
        <f t="shared" ref="DL7:DL34" si="30">ROUND((DI7*0.2+DJ7*0.1+DK7*0.7),1)</f>
        <v>6.9</v>
      </c>
      <c r="DM7" s="117">
        <v>7.5</v>
      </c>
      <c r="DN7" s="267">
        <v>8</v>
      </c>
      <c r="DO7" s="119">
        <v>8</v>
      </c>
      <c r="DP7" s="120">
        <f t="shared" ref="DP7:DP34" si="31">ROUND((DM7*0.2+DN7*0.1+DO7*0.7),1)</f>
        <v>7.9</v>
      </c>
      <c r="DQ7" s="117">
        <v>6.7</v>
      </c>
      <c r="DR7" s="267">
        <v>7</v>
      </c>
      <c r="DS7" s="119">
        <v>5.5</v>
      </c>
      <c r="DT7" s="120">
        <f t="shared" ref="DT7:DT34" si="32">ROUND((DQ7*0.2+DR7*0.1+DS7*0.7),1)</f>
        <v>5.9</v>
      </c>
      <c r="DU7" s="117">
        <v>4.5</v>
      </c>
      <c r="DV7" s="267">
        <v>5</v>
      </c>
      <c r="DW7" s="119">
        <v>8.5</v>
      </c>
      <c r="DX7" s="120">
        <f t="shared" ref="DX7:DX34" si="33">ROUND((DU7*0.2+DV7*0.1+DW7*0.7),1)</f>
        <v>7.4</v>
      </c>
      <c r="DY7" s="117">
        <v>7.5</v>
      </c>
      <c r="DZ7" s="267">
        <v>7</v>
      </c>
      <c r="EA7" s="119">
        <v>6</v>
      </c>
      <c r="EB7" s="120">
        <f t="shared" ref="EB7:EB34" si="34">ROUND((DY7*0.2+DZ7*0.1+EA7*0.7),1)</f>
        <v>6.4</v>
      </c>
      <c r="EC7" s="117">
        <v>5.6</v>
      </c>
      <c r="ED7" s="267">
        <v>6</v>
      </c>
      <c r="EE7" s="413">
        <v>5</v>
      </c>
      <c r="EF7" s="120">
        <f t="shared" ref="EF7:EF34" si="35">ROUND((EC7*0.2+ED7*0.1+EE7*0.7),1)</f>
        <v>5.2</v>
      </c>
      <c r="EG7" s="117">
        <v>6</v>
      </c>
      <c r="EH7" s="267">
        <v>7</v>
      </c>
      <c r="EI7" s="119">
        <v>7</v>
      </c>
      <c r="EJ7" s="120">
        <f t="shared" ref="EJ7:EJ34" si="36">ROUND((EG7*0.2+EH7*0.1+EI7*0.7),1)</f>
        <v>6.8</v>
      </c>
      <c r="EK7" s="117">
        <v>5</v>
      </c>
      <c r="EL7" s="267">
        <v>8</v>
      </c>
      <c r="EM7" s="119">
        <v>7</v>
      </c>
      <c r="EN7" s="120">
        <f t="shared" ref="EN7:EN34" si="37">ROUND((EK7*0.2+EL7*0.1+EM7*0.7),1)</f>
        <v>6.7</v>
      </c>
      <c r="EO7" s="117">
        <v>7.7</v>
      </c>
      <c r="EP7" s="267">
        <v>8</v>
      </c>
      <c r="EQ7" s="119">
        <v>6.5</v>
      </c>
      <c r="ER7" s="7">
        <f>ROUND((EO7*0.2+EP7*0.1+EQ7*0.7),1)</f>
        <v>6.9</v>
      </c>
      <c r="ES7" s="7">
        <v>7</v>
      </c>
      <c r="ET7" s="120"/>
      <c r="EU7" s="125">
        <f t="shared" ref="EU7:EU34" si="38">ROUND((SUMPRODUCT($E$6:$ET$6,E7:ET7)/SUM($E$6:$ET$6)),2)</f>
        <v>5.95</v>
      </c>
      <c r="EV7" s="126" t="str">
        <f t="shared" ref="EV7:EV34" si="39">IF(AND(8.5&lt;=H7,H7&lt;=10),"A",IF(AND(7&lt;=H7,H7&lt;=8.4),"B",IF(AND(5.5&lt;=H7,H7&lt;=6.9),"C",IF(AND(4&lt;=H7,H7&lt;=5.4),"D",IF(H7=0,"X","F")))))</f>
        <v>B</v>
      </c>
      <c r="EW7" s="10">
        <f t="shared" ref="EW7:EW34" si="40">IF(AND(8.5&lt;=H7,H7&lt;=10),4,IF(AND(7&lt;=H7,H7&lt;=8.4),3,IF(AND(5.5&lt;=H7,H7&lt;=6.9),2,IF(AND(4&lt;=H7,H7&lt;=5.4),1,0))))</f>
        <v>3</v>
      </c>
      <c r="EX7" s="126" t="str">
        <f t="shared" ref="EX7:EX34" si="41">IF(AND(8.5&lt;=L7,L7&lt;=10),"A",IF(AND(7&lt;=L7,L7&lt;=8.4),"B",IF(AND(5.5&lt;=L7,L7&lt;=6.9),"C",IF(AND(4&lt;=L7,L7&lt;=5.4),"D",IF(L7=0,"X","F")))))</f>
        <v>D</v>
      </c>
      <c r="EY7" s="10">
        <f t="shared" ref="EY7:EY34" si="42">IF(AND(8.5&lt;=L7,L7&lt;=10),4,IF(AND(7&lt;=L7,L7&lt;=8.4),3,IF(AND(5.5&lt;=L7,L7&lt;=6.9),2,IF(AND(4&lt;=L7,L7&lt;=5.4),1,0))))</f>
        <v>1</v>
      </c>
      <c r="EZ7" s="126" t="str">
        <f t="shared" ref="EZ7:EZ34" si="43">IF(AND(8.5&lt;=P7,P7&lt;=10),"A",IF(AND(7&lt;=P7,P7&lt;=8.4),"B",IF(AND(5.5&lt;=P7,P7&lt;=6.9),"C",IF(AND(4&lt;=P7,P7&lt;=5.4),"D",IF(P7=0,"X","F")))))</f>
        <v>B</v>
      </c>
      <c r="FA7" s="10">
        <f t="shared" ref="FA7:FA34" si="44">IF(AND(8.5&lt;=P7,P7&lt;=10),4,IF(AND(7&lt;=P7,P7&lt;=8.4),3,IF(AND(5.5&lt;=P7,P7&lt;=6.9),2,IF(AND(4&lt;=P7,P7&lt;=5.4),1,0))))</f>
        <v>3</v>
      </c>
      <c r="FB7" s="126" t="str">
        <f t="shared" ref="FB7:FB34" si="45">IF(AND(8.5&lt;=T7,T7&lt;=10),"A",IF(AND(7&lt;=T7,T7&lt;=8.4),"B",IF(AND(5.5&lt;=T7,T7&lt;=6.9),"C",IF(AND(4&lt;=T7,T7&lt;=5.4),"D",IF(T7=0,"X","F")))))</f>
        <v>D</v>
      </c>
      <c r="FC7" s="10">
        <f t="shared" ref="FC7:FC34" si="46">IF(AND(8.5&lt;=T7,T7&lt;=10),4,IF(AND(7&lt;=T7,T7&lt;=8.4),3,IF(AND(5.5&lt;=T7,T7&lt;=6.9),2,IF(AND(4&lt;=T7,T7&lt;=5.4),1,0))))</f>
        <v>1</v>
      </c>
      <c r="FD7" s="218" t="str">
        <f t="shared" ref="FD7:FD34" si="47">IF(AND(8.5&lt;=X7,X7&lt;=10),"A",IF(AND(7&lt;=X7,X7&lt;=8.4),"B",IF(AND(5.5&lt;=X7,X7&lt;=6.9),"C",IF(AND(4&lt;=X7,X7&lt;=5.4),"D",IF(X7=0,"X","F")))))</f>
        <v>C</v>
      </c>
      <c r="FE7" s="217">
        <f t="shared" ref="FE7:FE34" si="48">IF(AND(8.5&lt;=X7,X7&lt;=10),4,IF(AND(7&lt;=X7,X7&lt;=8.4),3,IF(AND(5.5&lt;=X7,X7&lt;=6.9),2,IF(AND(4&lt;=X7,X7&lt;=5.4),1,0))))</f>
        <v>2</v>
      </c>
      <c r="FF7" s="218" t="str">
        <f t="shared" ref="FF7:FF34" si="49">IF(AND(8.5&lt;=AB7,AB7&lt;=10),"A",IF(AND(7&lt;=AB7,AB7&lt;=8.4),"B",IF(AND(5.5&lt;=AB7,AB7&lt;=6.9),"C",IF(AND(4&lt;=AB7,AB7&lt;=5.4),"D",IF(AB7=0,"X","F")))))</f>
        <v>C</v>
      </c>
      <c r="FG7" s="217">
        <f t="shared" ref="FG7:FG34" si="50">IF(AND(8.5&lt;=AB7,AB7&lt;=10),4,IF(AND(7&lt;=AB7,AB7&lt;=8.4),3,IF(AND(5.5&lt;=AB7,AB7&lt;=6.9),2,IF(AND(4&lt;=AB7,AB7&lt;=5.4),1,0))))</f>
        <v>2</v>
      </c>
      <c r="FH7" s="218" t="str">
        <f t="shared" ref="FH7:FH34" si="51">IF(AND(8.5&lt;=AF7,AF7&lt;=10),"A",IF(AND(7&lt;=AF7,AF7&lt;=8.4),"B",IF(AND(5.5&lt;=AF7,AF7&lt;=6.9),"C",IF(AND(4&lt;=AF7,AF7&lt;=5.4),"D",IF(AF7=0,"X","F")))))</f>
        <v>C</v>
      </c>
      <c r="FI7" s="217">
        <f t="shared" ref="FI7:FI34" si="52">IF(AND(8.5&lt;=AF7,AF7&lt;=10),4,IF(AND(7&lt;=AF7,AF7&lt;=8.4),3,IF(AND(5.5&lt;=AF7,AF7&lt;=6.9),2,IF(AND(4&lt;=AF7,AF7&lt;=5.4),1,0))))</f>
        <v>2</v>
      </c>
      <c r="FJ7" s="218" t="str">
        <f t="shared" ref="FJ7:FJ34" si="53">IF(AND(8.5&lt;=AJ7,AJ7&lt;=10),"A",IF(AND(7&lt;=AJ7,AJ7&lt;=8.4),"B",IF(AND(5.5&lt;=AJ7,AJ7&lt;=6.9),"C",IF(AND(4&lt;=AJ7,AJ7&lt;=5.4),"D",IF(AJ7=0,"X","F")))))</f>
        <v>C</v>
      </c>
      <c r="FK7" s="217">
        <f t="shared" ref="FK7:FK34" si="54">IF(AND(8.5&lt;=AJ7,AJ7&lt;=10),4,IF(AND(7&lt;=AJ7,AJ7&lt;=8.4),3,IF(AND(5.5&lt;=AJ7,AJ7&lt;=6.9),2,IF(AND(4&lt;=AJ7,AJ7&lt;=5.4),1,0))))</f>
        <v>2</v>
      </c>
      <c r="FL7" s="218" t="str">
        <f t="shared" ref="FL7:FL34" si="55">IF(AND(8.5&lt;=AN7,AN7&lt;=10),"A",IF(AND(7&lt;=AN7,AN7&lt;=8.4),"B",IF(AND(5.5&lt;=AN7,AN7&lt;=6.9),"C",IF(AND(4&lt;=AN7,AN7&lt;=5.4),"D",IF(AN7=0,"X","F")))))</f>
        <v>D</v>
      </c>
      <c r="FM7" s="217">
        <f t="shared" ref="FM7:FM34" si="56">IF(AND(8.5&lt;=AN7,AN7&lt;=10),4,IF(AND(7&lt;=AN7,AN7&lt;=8.4),3,IF(AND(5.5&lt;=AN7,AN7&lt;=6.9),2,IF(AND(4&lt;=AN7,AN7&lt;=5.4),1,0))))</f>
        <v>1</v>
      </c>
      <c r="FN7" s="218" t="str">
        <f t="shared" ref="FN7:FN34" si="57">IF(AND(8.5&lt;=AR7,AR7&lt;=10),"A",IF(AND(7&lt;=AR7,AR7&lt;=8.4),"B",IF(AND(5.5&lt;=AR7,AR7&lt;=6.9),"C",IF(AND(4&lt;=AR7,AR7&lt;=5.4),"D",IF(AR7=0,"X","F")))))</f>
        <v>C</v>
      </c>
      <c r="FO7" s="217">
        <f t="shared" ref="FO7:FO34" si="58">IF(AND(8.5&lt;=AR7,AR7&lt;=10),4,IF(AND(7&lt;=AR7,AR7&lt;=8.4),3,IF(AND(5.5&lt;=AR7,AR7&lt;=6.9),2,IF(AND(4&lt;=AR7,AR7&lt;=5.4),1,0))))</f>
        <v>2</v>
      </c>
      <c r="FP7" s="218" t="str">
        <f t="shared" ref="FP7:FP34" si="59">IF(AND(8.5&lt;=AV7,AV7&lt;=10),"A",IF(AND(7&lt;=AV7,AV7&lt;=8.4),"B",IF(AND(5.5&lt;=AV7,AV7&lt;=6.9),"C",IF(AND(4&lt;=AV7,AV7&lt;=5.4),"D",IF(AV7=0,"X","F")))))</f>
        <v>C</v>
      </c>
      <c r="FQ7" s="217">
        <f t="shared" ref="FQ7:FQ34" si="60">IF(AND(8.5&lt;=AV7,AV7&lt;=10),4,IF(AND(7&lt;=AV7,AV7&lt;=8.4),3,IF(AND(5.5&lt;=AV7,AV7&lt;=6.9),2,IF(AND(4&lt;=AV7,AV7&lt;=5.4),1,0))))</f>
        <v>2</v>
      </c>
      <c r="FR7" s="218" t="str">
        <f t="shared" ref="FR7:FR34" si="61">IF(AND(8.5&lt;=AZ7,AZ7&lt;=10),"A",IF(AND(7&lt;=AZ7,AZ7&lt;=8.4),"B",IF(AND(5.5&lt;=AZ7,AZ7&lt;=6.9),"C",IF(AND(4&lt;=AZ7,AZ7&lt;=5.4),"D",IF(AZ7=0,"X","F")))))</f>
        <v>B</v>
      </c>
      <c r="FS7" s="217">
        <f t="shared" ref="FS7:FS34" si="62">IF(AND(8.5&lt;=AZ7,AZ7&lt;=10),4,IF(AND(7&lt;=AZ7,AZ7&lt;=8.4),3,IF(AND(5.5&lt;=AZ7,AZ7&lt;=6.9),2,IF(AND(4&lt;=AZ7,AZ7&lt;=5.4),1,0))))</f>
        <v>3</v>
      </c>
      <c r="FT7" s="126" t="str">
        <f t="shared" ref="FT7:FT34" si="63">IF(AND(8.5&lt;=BD7,BD7&lt;=10),"A",IF(AND(7&lt;=BD7,BD7&lt;=8.4),"B",IF(AND(5.5&lt;=BD7,BD7&lt;=6.9),"C",IF(AND(4&lt;=BD7,BD7&lt;=5.4),"D",IF(BD7=0,"X","F")))))</f>
        <v>C</v>
      </c>
      <c r="FU7" s="10">
        <f t="shared" ref="FU7:FU34" si="64">IF(AND(8.5&lt;=BD7,BD7&lt;=10),4,IF(AND(7&lt;=BD7,BD7&lt;=8.4),3,IF(AND(5.5&lt;=BD7,BD7&lt;=6.9),2,IF(AND(4&lt;=BD7,BD7&lt;=5.4),1,0))))</f>
        <v>2</v>
      </c>
      <c r="FV7" s="126" t="str">
        <f t="shared" ref="FV7:FV34" si="65">IF(AND(8.5&lt;=BH7,BH7&lt;=10),"A",IF(AND(7&lt;=BH7,BH7&lt;=8.4),"B",IF(AND(5.5&lt;=BH7,BH7&lt;=6.9),"C",IF(AND(4&lt;=BH7,BH7&lt;=5.4),"D",IF(BH7=0,"X","F")))))</f>
        <v>C</v>
      </c>
      <c r="FW7" s="10">
        <f t="shared" ref="FW7:FW34" si="66">IF(AND(8.5&lt;=BH7,BH7&lt;=10),4,IF(AND(7&lt;=BH7,BH7&lt;=8.4),3,IF(AND(5.5&lt;=BH7,BH7&lt;=6.9),2,IF(AND(4&lt;=BH7,BH7&lt;=5.4),1,0))))</f>
        <v>2</v>
      </c>
      <c r="FX7" s="126" t="str">
        <f t="shared" ref="FX7:FX34" si="67">IF(AND(8.5&lt;=BL7,BL7&lt;=10),"A",IF(AND(7&lt;=BL7,BL7&lt;=8.4),"B",IF(AND(5.5&lt;=BL7,BL7&lt;=6.9),"C",IF(AND(4&lt;=BL7,BL7&lt;=5.4),"D",IF(BL7=0,"X","F")))))</f>
        <v>C</v>
      </c>
      <c r="FY7" s="10">
        <f t="shared" ref="FY7:FY34" si="68">IF(AND(8.5&lt;=BL7,BL7&lt;=10),4,IF(AND(7&lt;=BL7,BL7&lt;=8.4),3,IF(AND(5.5&lt;=BL7,BL7&lt;=6.9),2,IF(AND(4&lt;=BL7,BL7&lt;=5.4),1,0))))</f>
        <v>2</v>
      </c>
      <c r="FZ7" s="126" t="str">
        <f t="shared" ref="FZ7:FZ34" si="69">IF(AND(8.5&lt;=BP7,BP7&lt;=10),"A",IF(AND(7&lt;=BP7,BP7&lt;=8.4),"B",IF(AND(5.5&lt;=BP7,BP7&lt;=6.9),"C",IF(AND(4&lt;=BP7,BP7&lt;=5.4),"D",IF(BP7=0,"X","F")))))</f>
        <v>C</v>
      </c>
      <c r="GA7" s="10">
        <f t="shared" ref="GA7:GA34" si="70">IF(AND(8.5&lt;=BP7,BP7&lt;=10),4,IF(AND(7&lt;=BP7,BP7&lt;=8.4),3,IF(AND(5.5&lt;=BP7,BP7&lt;=6.9),2,IF(AND(4&lt;=BP7,BP7&lt;=5.4),1,0))))</f>
        <v>2</v>
      </c>
      <c r="GB7" s="126" t="str">
        <f t="shared" ref="GB7:GB34" si="71">IF(AND(8.5&lt;=BT7,BT7&lt;=10),"A",IF(AND(7&lt;=BT7,BT7&lt;=8.4),"B",IF(AND(5.5&lt;=BT7,BT7&lt;=6.9),"C",IF(AND(4&lt;=BT7,BT7&lt;=5.4),"D",IF(BT7=0,"X","F")))))</f>
        <v>B</v>
      </c>
      <c r="GC7" s="10">
        <f t="shared" ref="GC7:GC34" si="72">IF(AND(8.5&lt;=BT7,BT7&lt;=10),4,IF(AND(7&lt;=BT7,BT7&lt;=8.4),3,IF(AND(5.5&lt;=BT7,BT7&lt;=6.9),2,IF(AND(4&lt;=BT7,BT7&lt;=5.4),1,0))))</f>
        <v>3</v>
      </c>
      <c r="GD7" s="126" t="str">
        <f t="shared" ref="GD7:GD34" si="73">IF(AND(8.5&lt;=BX7,BX7&lt;=10),"A",IF(AND(7&lt;=BX7,BX7&lt;=8.4),"B",IF(AND(5.5&lt;=BX7,BX7&lt;=6.9),"C",IF(AND(4&lt;=BX7,BX7&lt;=5.4),"D",IF(BX7=0,"X","F")))))</f>
        <v>C</v>
      </c>
      <c r="GE7" s="10">
        <f t="shared" ref="GE7:GE34" si="74">IF(AND(8.5&lt;=BX7,BX7&lt;=10),4,IF(AND(7&lt;=BX7,BX7&lt;=8.4),3,IF(AND(5.5&lt;=BX7,BX7&lt;=6.9),2,IF(AND(4&lt;=BX7,BX7&lt;=5.4),1,0))))</f>
        <v>2</v>
      </c>
      <c r="GF7" s="126" t="str">
        <f t="shared" ref="GF7:GF34" si="75">IF(AND(8.5&lt;=CB7,CB7&lt;=10),"A",IF(AND(7&lt;=CB7,CB7&lt;=8.4),"B",IF(AND(5.5&lt;=CB7,CB7&lt;=6.9),"C",IF(AND(4&lt;=CB7,CB7&lt;=5.4),"D",IF(CB7=0,"X","F")))))</f>
        <v>C</v>
      </c>
      <c r="GG7" s="10">
        <f t="shared" ref="GG7:GG34" si="76">IF(AND(8.5&lt;=CB7,CB7&lt;=10),4,IF(AND(7&lt;=CB7,CB7&lt;=8.4),3,IF(AND(5.5&lt;=CB7,CB7&lt;=6.9),2,IF(AND(4&lt;=CB7,CB7&lt;=5.4),1,0))))</f>
        <v>2</v>
      </c>
      <c r="GH7" s="218" t="str">
        <f t="shared" ref="GH7:GH34" si="77">IF(AND(8.5&lt;=CF7,CF7&lt;=10),"A",IF(AND(7&lt;=CF7,CF7&lt;=8.4),"B",IF(AND(5.5&lt;=CF7,CF7&lt;=6.9),"C",IF(AND(4&lt;=CF7,CF7&lt;=5.4),"D",IF(CF7=0,"X","F")))))</f>
        <v>C</v>
      </c>
      <c r="GI7" s="217">
        <f t="shared" ref="GI7:GI34" si="78">IF(AND(8.5&lt;=CF7,CF7&lt;=10),4,IF(AND(7&lt;=CF7,CF7&lt;=8.4),3,IF(AND(5.5&lt;=CF7,CF7&lt;=6.9),2,IF(AND(4&lt;=CF7,CF7&lt;=5.4),1,0))))</f>
        <v>2</v>
      </c>
      <c r="GJ7" s="218" t="str">
        <f t="shared" ref="GJ7:GJ34" si="79">IF(AND(8.5&lt;=CJ7,CJ7&lt;=10),"A",IF(AND(7&lt;=CJ7,CJ7&lt;=8.4),"B",IF(AND(5.5&lt;=CJ7,CJ7&lt;=6.9),"C",IF(AND(4&lt;=CJ7,CJ7&lt;=5.4),"D",IF(CJ7=0,"X","F")))))</f>
        <v>C</v>
      </c>
      <c r="GK7" s="217">
        <f t="shared" ref="GK7:GK34" si="80">IF(AND(8.5&lt;=CJ7,CJ7&lt;=10),4,IF(AND(7&lt;=CJ7,CJ7&lt;=8.4),3,IF(AND(5.5&lt;=CJ7,CJ7&lt;=6.9),2,IF(AND(4&lt;=CJ7,CJ7&lt;=5.4),1,0))))</f>
        <v>2</v>
      </c>
      <c r="GL7" s="218" t="str">
        <f t="shared" ref="GL7:GL34" si="81">IF(AND(8.5&lt;=CN7,CN7&lt;=10),"A",IF(AND(7&lt;=CN7,CN7&lt;=8.4),"B",IF(AND(5.5&lt;=CN7,CN7&lt;=6.9),"C",IF(AND(4&lt;=CN7,CN7&lt;=5.4),"D",IF(CN7=0,"X","F")))))</f>
        <v>C</v>
      </c>
      <c r="GM7" s="217">
        <f t="shared" ref="GM7:GM34" si="82">IF(AND(8.5&lt;=CN7,CN7&lt;=10),4,IF(AND(7&lt;=CN7,CN7&lt;=8.4),3,IF(AND(5.5&lt;=CN7,CN7&lt;=6.9),2,IF(AND(4&lt;=CN7,CN7&lt;=5.4),1,0))))</f>
        <v>2</v>
      </c>
      <c r="GN7" s="218" t="str">
        <f t="shared" ref="GN7:GN34" si="83">IF(AND(8.5&lt;=CR7,CR7&lt;=10),"A",IF(AND(7&lt;=CR7,CR7&lt;=8.4),"B",IF(AND(5.5&lt;=CR7,CR7&lt;=6.9),"C",IF(AND(4&lt;=CR7,CR7&lt;=5.4),"D",IF(CR7=0,"X","F")))))</f>
        <v>C</v>
      </c>
      <c r="GO7" s="217">
        <f t="shared" ref="GO7:GO34" si="84">IF(AND(8.5&lt;=CR7,CR7&lt;=10),4,IF(AND(7&lt;=CR7,CR7&lt;=8.4),3,IF(AND(5.5&lt;=CR7,CR7&lt;=6.9),2,IF(AND(4&lt;=CR7,CR7&lt;=5.4),1,0))))</f>
        <v>2</v>
      </c>
      <c r="GP7" s="218" t="str">
        <f t="shared" ref="GP7:GP34" si="85">IF(AND(8.5&lt;=CV7,CV7&lt;=10),"A",IF(AND(7&lt;=CV7,CV7&lt;=8.4),"B",IF(AND(5.5&lt;=CV7,CV7&lt;=6.9),"C",IF(AND(4&lt;=CV7,CV7&lt;=5.4),"D",IF(CV7=0,"X","F")))))</f>
        <v>C</v>
      </c>
      <c r="GQ7" s="217">
        <f t="shared" ref="GQ7:GQ34" si="86">IF(AND(8.5&lt;=CV7,CV7&lt;=10),4,IF(AND(7&lt;=CV7,CV7&lt;=8.4),3,IF(AND(5.5&lt;=CV7,CV7&lt;=6.9),2,IF(AND(4&lt;=CV7,CV7&lt;=5.4),1,0))))</f>
        <v>2</v>
      </c>
      <c r="GR7" s="218" t="str">
        <f t="shared" ref="GR7:GR34" si="87">IF(AND(8.5&lt;=CZ7,CZ7&lt;=10),"A",IF(AND(7&lt;=CZ7,CZ7&lt;=8.4),"B",IF(AND(5.5&lt;=CZ7,CZ7&lt;=6.9),"C",IF(AND(4&lt;=CZ7,CZ7&lt;=5.4),"D",IF(CZ7=0,"X","F")))))</f>
        <v>D</v>
      </c>
      <c r="GS7" s="217">
        <f t="shared" ref="GS7:GS34" si="88">IF(AND(8.5&lt;=CZ7,CZ7&lt;=10),4,IF(AND(7&lt;=CZ7,CZ7&lt;=8.4),3,IF(AND(5.5&lt;=CZ7,CZ7&lt;=6.9),2,IF(AND(4&lt;=CZ7,CZ7&lt;=5.4),1,0))))</f>
        <v>1</v>
      </c>
      <c r="GT7" s="218" t="str">
        <f t="shared" ref="GT7:GT34" si="89">IF(AND(8.5&lt;=DD7,DD7&lt;=10),"A",IF(AND(7&lt;=DD7,DD7&lt;=8.4),"B",IF(AND(5.5&lt;=DD7,DD7&lt;=6.9),"C",IF(AND(4&lt;=DD7,DD7&lt;=5.4),"D",IF(DD7=0,"X","F")))))</f>
        <v>D</v>
      </c>
      <c r="GU7" s="217">
        <f t="shared" ref="GU7:GU34" si="90">IF(AND(8.5&lt;=DD7,DD7&lt;=10),4,IF(AND(7&lt;=DD7,DD7&lt;=8.4),3,IF(AND(5.5&lt;=DD7,DD7&lt;=6.9),2,IF(AND(4&lt;=DD7,DD7&lt;=5.4),1,0))))</f>
        <v>1</v>
      </c>
      <c r="GV7" s="218" t="str">
        <f t="shared" ref="GV7:GV34" si="91">IF(AND(8.5&lt;=DH7,DH7&lt;=10),"A",IF(AND(7&lt;=DH7,DH7&lt;=8.4),"B",IF(AND(5.5&lt;=DH7,DH7&lt;=6.9),"C",IF(AND(4&lt;=DH7,DH7&lt;=5.4),"D",IF(DH7=0,"X","F")))))</f>
        <v>B</v>
      </c>
      <c r="GW7" s="217">
        <f t="shared" ref="GW7:GW34" si="92">IF(AND(8.5&lt;=DH7,DH7&lt;=10),4,IF(AND(7&lt;=DH7,DH7&lt;=8.4),3,IF(AND(5.5&lt;=DH7,DH7&lt;=6.9),2,IF(AND(4&lt;=DH7,DH7&lt;=5.4),1,0))))</f>
        <v>3</v>
      </c>
      <c r="GX7" s="218" t="str">
        <f t="shared" ref="GX7:GX34" si="93">IF(AND(8.5&lt;=DL7,DL7&lt;=10),"A",IF(AND(7&lt;=DL7,DL7&lt;=8.4),"B",IF(AND(5.5&lt;=DL7,DL7&lt;=6.9),"C",IF(AND(4&lt;=DL7,DL7&lt;=5.4),"D",IF(DL7=0,"X","F")))))</f>
        <v>C</v>
      </c>
      <c r="GY7" s="217">
        <f t="shared" ref="GY7:GY34" si="94">IF(AND(8.5&lt;=DL7,DL7&lt;=10),4,IF(AND(7&lt;=DL7,DL7&lt;=8.4),3,IF(AND(5.5&lt;=DL7,DL7&lt;=6.9),2,IF(AND(4&lt;=DL7,DL7&lt;=5.4),1,0))))</f>
        <v>2</v>
      </c>
      <c r="GZ7" s="126" t="str">
        <f t="shared" ref="GZ7:GZ34" si="95">IF(AND(8.5&lt;=DP7,DP7&lt;=10),"A",IF(AND(7&lt;=DP7,DP7&lt;=8.4),"B",IF(AND(5.5&lt;=DP7,DP7&lt;=6.9),"C",IF(AND(4&lt;=DP7,DP7&lt;=5.4),"D",IF(DP7=0,"X","F")))))</f>
        <v>B</v>
      </c>
      <c r="HA7" s="10">
        <f t="shared" ref="HA7:HA34" si="96">IF(AND(8.5&lt;=DP7,DP7&lt;=10),4,IF(AND(7&lt;=DP7,DP7&lt;=8.4),3,IF(AND(5.5&lt;=DP7,DP7&lt;=6.9),2,IF(AND(4&lt;=DP7,DP7&lt;=5.4),1,0))))</f>
        <v>3</v>
      </c>
      <c r="HB7" s="126" t="str">
        <f t="shared" ref="HB7:HB34" si="97">IF(AND(8.5&lt;=DT7,DT7&lt;=10),"A",IF(AND(7&lt;=DT7,DT7&lt;=8.4),"B",IF(AND(5.5&lt;=DT7,DT7&lt;=6.9),"C",IF(AND(4&lt;=DT7,DT7&lt;=5.4),"D",IF(DT7=0,"X","F")))))</f>
        <v>C</v>
      </c>
      <c r="HC7" s="10">
        <f t="shared" ref="HC7:HC34" si="98">IF(AND(8.5&lt;=DT7,DT7&lt;=10),4,IF(AND(7&lt;=DT7,DT7&lt;=8.4),3,IF(AND(5.5&lt;=DT7,DT7&lt;=6.9),2,IF(AND(4&lt;=DT7,DT7&lt;=5.4),1,0))))</f>
        <v>2</v>
      </c>
      <c r="HD7" s="126" t="str">
        <f t="shared" ref="HD7:HD34" si="99">IF(AND(8.5&lt;=DX7,DX7&lt;=10),"A",IF(AND(7&lt;=DX7,DX7&lt;=8.4),"B",IF(AND(5.5&lt;=DX7,DX7&lt;=6.9),"C",IF(AND(4&lt;=DX7,DX7&lt;=5.4),"D",IF(DX7=0,"X","F")))))</f>
        <v>B</v>
      </c>
      <c r="HE7" s="10">
        <f t="shared" ref="HE7:HE34" si="100">IF(AND(8.5&lt;=DX7,DX7&lt;=10),4,IF(AND(7&lt;=DX7,DX7&lt;=8.4),3,IF(AND(5.5&lt;=DX7,DX7&lt;=6.9),2,IF(AND(4&lt;=DX7,DX7&lt;=5.4),1,0))))</f>
        <v>3</v>
      </c>
      <c r="HF7" s="126" t="str">
        <f t="shared" ref="HF7:HF34" si="101">IF(AND(8.5&lt;=EB7,EB7&lt;=10),"A",IF(AND(7&lt;=EB7,EB7&lt;=8.4),"B",IF(AND(5.5&lt;=EB7,EB7&lt;=6.9),"C",IF(AND(4&lt;=EB7,EB7&lt;=5.4),"D",IF(EB7=0,"X","F")))))</f>
        <v>C</v>
      </c>
      <c r="HG7" s="10">
        <f t="shared" ref="HG7:HG34" si="102">IF(AND(8.5&lt;=EB7,EB7&lt;=10),4,IF(AND(7&lt;=EB7,EB7&lt;=8.4),3,IF(AND(5.5&lt;=EB7,EB7&lt;=6.9),2,IF(AND(4&lt;=EB7,EB7&lt;=5.4),1,0))))</f>
        <v>2</v>
      </c>
      <c r="HH7" s="126" t="str">
        <f t="shared" ref="HH7:HH34" si="103">IF(AND(8.5&lt;=EF7,EF7&lt;=10),"A",IF(AND(7&lt;=EF7,EF7&lt;=8.4),"B",IF(AND(5.5&lt;=EF7,EF7&lt;=6.9),"C",IF(AND(4&lt;=EF7,EF7&lt;=5.4),"D",IF(EF7=0,"X","F")))))</f>
        <v>D</v>
      </c>
      <c r="HI7" s="10">
        <f t="shared" ref="HI7:HI34" si="104">IF(AND(8.5&lt;=EF7,EF7&lt;=10),4,IF(AND(7&lt;=EF7,EF7&lt;=8.4),3,IF(AND(5.5&lt;=EF7,EF7&lt;=6.9),2,IF(AND(4&lt;=EF7,EF7&lt;=5.4),1,0))))</f>
        <v>1</v>
      </c>
      <c r="HJ7" s="126" t="str">
        <f t="shared" ref="HJ7:HJ34" si="105">IF(AND(8.5&lt;=EJ7,EJ7&lt;=10),"A",IF(AND(7&lt;=EJ7,EJ7&lt;=8.4),"B",IF(AND(5.5&lt;=EJ7,EJ7&lt;=6.9),"C",IF(AND(4&lt;=EJ7,EJ7&lt;=5.4),"D",IF(EJ7=0,"X","F")))))</f>
        <v>C</v>
      </c>
      <c r="HK7" s="10">
        <f t="shared" ref="HK7:HK34" si="106">IF(AND(8.5&lt;=EJ7,EJ7&lt;=10),4,IF(AND(7&lt;=EJ7,EJ7&lt;=8.4),3,IF(AND(5.5&lt;=EJ7,EJ7&lt;=6.9),2,IF(AND(4&lt;=EJ7,EJ7&lt;=5.4),1,0))))</f>
        <v>2</v>
      </c>
      <c r="HL7" s="126" t="str">
        <f t="shared" ref="HL7:HL34" si="107">IF(AND(8.5&lt;=EN7,EN7&lt;=10),"A",IF(AND(7&lt;=EN7,EN7&lt;=8.4),"B",IF(AND(5.5&lt;=EN7,EN7&lt;=6.9),"C",IF(AND(4&lt;=EN7,EN7&lt;=5.4),"D",IF(EN7=0,"X","F")))))</f>
        <v>C</v>
      </c>
      <c r="HM7" s="10">
        <f t="shared" ref="HM7:HM34" si="108">IF(AND(8.5&lt;=EN7,EN7&lt;=10),4,IF(AND(7&lt;=EN7,EN7&lt;=8.4),3,IF(AND(5.5&lt;=EN7,EN7&lt;=6.9),2,IF(AND(4&lt;=EN7,EN7&lt;=5.4),1,0))))</f>
        <v>2</v>
      </c>
      <c r="HN7" s="126" t="str">
        <f>IF(AND(8.5&lt;=ER7,ER7&lt;=10),"A",IF(AND(7&lt;=ER7,ER7&lt;=8.4),"B",IF(AND(5.5&lt;=ER7,ER7&lt;=6.9),"C",IF(AND(4&lt;=ER7,ER7&lt;=5.4),"D",IF(ER7=0,"X","F")))))</f>
        <v>C</v>
      </c>
      <c r="HO7" s="10">
        <f>IF(AND(8.5&lt;=ER7,ER7&lt;=10),4,IF(AND(7&lt;=ER7,ER7&lt;=8.4),3,IF(AND(5.5&lt;=ER7,ER7&lt;=6.9),2,IF(AND(4&lt;=ER7,ER7&lt;=5.4),1,0))))</f>
        <v>2</v>
      </c>
      <c r="HP7" s="126" t="str">
        <f>IF(AND(8.5&lt;=ES7,ES7&lt;=10),"A",IF(AND(7&lt;=ES7,ES7&lt;=8.4),"B",IF(AND(5.5&lt;=ES7,ES7&lt;=6.9),"C",IF(AND(4&lt;=ES7,ES7&lt;=5.4),"D",IF(ES7=0,"X","F")))))</f>
        <v>B</v>
      </c>
      <c r="HQ7" s="10">
        <f>IF(AND(8.5&lt;=ES7,ES7&lt;=10),4,IF(AND(7&lt;=ES7,ES7&lt;=8.4),3,IF(AND(5.5&lt;=ES7,ES7&lt;=6.9),2,IF(AND(4&lt;=ES7,ES7&lt;=5.4),1,0))))</f>
        <v>3</v>
      </c>
      <c r="HR7" s="126" t="str">
        <f>IF(AND(8.5&lt;=ET7,ET7&lt;=10),"A",IF(AND(7&lt;=ET7,ET7&lt;=8.4),"B",IF(AND(5.5&lt;=ET7,ET7&lt;=6.9),"C",IF(AND(4&lt;=ET7,ET7&lt;=5.4),"D",IF(ET7=0,"X","F")))))</f>
        <v>X</v>
      </c>
      <c r="HS7" s="10">
        <f>IF(AND(8.5&lt;=ET7,ET7&lt;=10),4,IF(AND(7&lt;=ET7,ET7&lt;=8.4),3,IF(AND(5.5&lt;=ET7,ET7&lt;=6.9),2,IF(AND(4&lt;=ET7,ET7&lt;=5.4),1,0))))</f>
        <v>0</v>
      </c>
      <c r="HT7" s="72">
        <f t="shared" ref="HT7:HT34" si="109">ROUND((SUMPRODUCT($EV$6:$FC$6,EV7:FC7)/SUM($EV$6:$FC$6)),2)</f>
        <v>2</v>
      </c>
      <c r="HU7" s="72">
        <f t="shared" ref="HU7:HU34" si="110">ROUND((SUMPRODUCT($FD$6:$FQ$6,FD7:FQ7)/SUM($FD$6:$FQ$6)),2)</f>
        <v>1.9</v>
      </c>
      <c r="HV7" s="72">
        <f t="shared" ref="HV7:HV34" si="111">ROUND((SUMPRODUCT($FT$6:$GG$6,FT7:GG7)/SUM($FT$6:$GG$6)),2)</f>
        <v>2.11</v>
      </c>
      <c r="HW7" s="72">
        <f t="shared" ref="HW7:HW34" si="112">ROUND((SUMPRODUCT($GH$6:$GY$6,GH7:GY7)/SUM($GH$6:$GY$6)),2)</f>
        <v>1.88</v>
      </c>
      <c r="HX7" s="72">
        <f t="shared" ref="HX7:HX34" si="113">ROUND((SUMPRODUCT($GZ$6:$HM$6,GZ7:HM7)/SUM($GZ$6:$HM$6)),2)</f>
        <v>2.13</v>
      </c>
      <c r="HY7" s="72">
        <f>ROUND((SUMPRODUCT($HN$6:$HS$6,HN7:HS7)/(SUM($HN$6:$HS$6)-5)),2)</f>
        <v>2.4</v>
      </c>
      <c r="HZ7" s="73">
        <f>SUMIF(EV7:HS7,$ID$2,$EV$6:$HS$6)</f>
        <v>90</v>
      </c>
      <c r="IA7" s="72">
        <f>ROUND((SUMPRODUCT($EV$6:$HS$6,EV7:HS7)/HZ7),2)</f>
        <v>2.0099999999999998</v>
      </c>
      <c r="IB7" s="73" t="str">
        <f t="shared" ref="IB7:IB34" si="114">IF(AND(3.6&lt;=IA7,IA7&lt;=4),"XuÊt s¾c",IF(AND(3.2&lt;=IA7,IA7&lt;=3.59),"Giái",IF(AND(2.5&lt;=IA7,IA7&lt;=3.19),"Kh¸",IF(AND(2&lt;=IA7,IA7&lt;=2.49),"Trung b×nh",IF(AND(1&lt;=IA7,IA7&lt;=1.99),"Trung b×nh yÕu","KÐm")))))</f>
        <v>Trung b×nh</v>
      </c>
      <c r="IC7" s="72">
        <f>ROUND((SUMPRODUCT($HT$6:$HY$6,HT7:HY7)/HZ7),2)</f>
        <v>2.0099999999999998</v>
      </c>
      <c r="IE7" s="5"/>
      <c r="IJ7" s="3">
        <v>6</v>
      </c>
      <c r="IK7" s="3">
        <v>4</v>
      </c>
      <c r="IM7" s="3">
        <v>5</v>
      </c>
      <c r="IN7" s="3">
        <v>7</v>
      </c>
      <c r="IP7" s="3">
        <v>6</v>
      </c>
      <c r="IQ7" s="3">
        <v>6</v>
      </c>
      <c r="IR7" s="3">
        <v>8</v>
      </c>
    </row>
    <row r="8" spans="1:252" ht="24" customHeight="1" x14ac:dyDescent="0.25">
      <c r="A8" s="12">
        <v>2</v>
      </c>
      <c r="B8" s="15" t="s">
        <v>119</v>
      </c>
      <c r="C8" s="59" t="s">
        <v>12</v>
      </c>
      <c r="D8" s="26">
        <v>35830</v>
      </c>
      <c r="E8" s="23">
        <v>6.5</v>
      </c>
      <c r="F8" s="194">
        <v>9</v>
      </c>
      <c r="G8" s="25">
        <v>6</v>
      </c>
      <c r="H8" s="7">
        <f t="shared" si="0"/>
        <v>6.4</v>
      </c>
      <c r="I8" s="23">
        <v>7.5</v>
      </c>
      <c r="J8" s="194">
        <v>9</v>
      </c>
      <c r="K8" s="101">
        <v>6</v>
      </c>
      <c r="L8" s="7">
        <f t="shared" si="1"/>
        <v>6.6</v>
      </c>
      <c r="M8" s="23">
        <v>6</v>
      </c>
      <c r="N8" s="194">
        <v>8</v>
      </c>
      <c r="O8" s="101">
        <v>6</v>
      </c>
      <c r="P8" s="7">
        <f t="shared" si="2"/>
        <v>6.2</v>
      </c>
      <c r="Q8" s="23">
        <v>6.5</v>
      </c>
      <c r="R8" s="194">
        <v>8</v>
      </c>
      <c r="S8" s="25">
        <v>7.5</v>
      </c>
      <c r="T8" s="7">
        <f t="shared" si="3"/>
        <v>7.4</v>
      </c>
      <c r="U8" s="23">
        <v>7</v>
      </c>
      <c r="V8" s="194">
        <v>8</v>
      </c>
      <c r="W8" s="25">
        <v>6</v>
      </c>
      <c r="X8" s="7">
        <f t="shared" si="4"/>
        <v>6.4</v>
      </c>
      <c r="Y8" s="23">
        <v>7</v>
      </c>
      <c r="Z8" s="194">
        <v>7</v>
      </c>
      <c r="AA8" s="25">
        <v>5</v>
      </c>
      <c r="AB8" s="7">
        <f t="shared" si="5"/>
        <v>5.6</v>
      </c>
      <c r="AC8" s="23">
        <v>7</v>
      </c>
      <c r="AD8" s="194">
        <v>7</v>
      </c>
      <c r="AE8" s="25">
        <v>6</v>
      </c>
      <c r="AF8" s="7">
        <f t="shared" si="6"/>
        <v>6.3</v>
      </c>
      <c r="AG8" s="23">
        <v>6.5</v>
      </c>
      <c r="AH8" s="194">
        <v>8</v>
      </c>
      <c r="AI8" s="25">
        <f t="shared" si="7"/>
        <v>6.3</v>
      </c>
      <c r="AJ8" s="7">
        <f t="shared" si="8"/>
        <v>6.5</v>
      </c>
      <c r="AK8" s="23">
        <v>5.5</v>
      </c>
      <c r="AL8" s="194">
        <v>8</v>
      </c>
      <c r="AM8" s="25">
        <v>5.5</v>
      </c>
      <c r="AN8" s="7">
        <f t="shared" si="9"/>
        <v>5.8</v>
      </c>
      <c r="AO8" s="23">
        <v>6.8</v>
      </c>
      <c r="AP8" s="194">
        <v>7</v>
      </c>
      <c r="AQ8" s="25">
        <v>6.5</v>
      </c>
      <c r="AR8" s="7">
        <f t="shared" si="10"/>
        <v>6.6</v>
      </c>
      <c r="AS8" s="23">
        <v>6</v>
      </c>
      <c r="AT8" s="194">
        <v>8</v>
      </c>
      <c r="AU8" s="25">
        <v>6</v>
      </c>
      <c r="AV8" s="7">
        <f t="shared" si="11"/>
        <v>6.2</v>
      </c>
      <c r="AW8" s="23">
        <v>6</v>
      </c>
      <c r="AX8" s="194">
        <v>6</v>
      </c>
      <c r="AY8" s="25">
        <v>6</v>
      </c>
      <c r="AZ8" s="7">
        <f t="shared" si="12"/>
        <v>6</v>
      </c>
      <c r="BA8" s="23">
        <v>6.5</v>
      </c>
      <c r="BB8" s="194">
        <v>8</v>
      </c>
      <c r="BC8" s="25">
        <v>7</v>
      </c>
      <c r="BD8" s="7">
        <f t="shared" si="13"/>
        <v>7</v>
      </c>
      <c r="BE8" s="23">
        <v>6</v>
      </c>
      <c r="BF8" s="194">
        <v>8</v>
      </c>
      <c r="BG8" s="101">
        <v>7.5</v>
      </c>
      <c r="BH8" s="7">
        <f t="shared" si="14"/>
        <v>7.3</v>
      </c>
      <c r="BI8" s="23">
        <v>6.7</v>
      </c>
      <c r="BJ8" s="194">
        <v>7</v>
      </c>
      <c r="BK8" s="101">
        <v>6.5</v>
      </c>
      <c r="BL8" s="7">
        <f t="shared" si="15"/>
        <v>6.6</v>
      </c>
      <c r="BM8" s="23">
        <v>6</v>
      </c>
      <c r="BN8" s="24">
        <v>7</v>
      </c>
      <c r="BO8" s="25">
        <f t="shared" si="16"/>
        <v>6</v>
      </c>
      <c r="BP8" s="7">
        <f t="shared" si="17"/>
        <v>6.1</v>
      </c>
      <c r="BQ8" s="23">
        <v>8.5</v>
      </c>
      <c r="BR8" s="194">
        <v>9</v>
      </c>
      <c r="BS8" s="101">
        <v>5.5</v>
      </c>
      <c r="BT8" s="7">
        <f t="shared" si="18"/>
        <v>6.5</v>
      </c>
      <c r="BU8" s="23">
        <v>5.7</v>
      </c>
      <c r="BV8" s="194">
        <v>6</v>
      </c>
      <c r="BW8" s="25">
        <v>7.5</v>
      </c>
      <c r="BX8" s="7">
        <f t="shared" si="19"/>
        <v>7</v>
      </c>
      <c r="BY8" s="104">
        <v>5</v>
      </c>
      <c r="BZ8" s="273">
        <v>6</v>
      </c>
      <c r="CA8" s="74">
        <v>5</v>
      </c>
      <c r="CB8" s="7">
        <f t="shared" si="20"/>
        <v>5.0999999999999996</v>
      </c>
      <c r="CC8" s="23">
        <v>5.5</v>
      </c>
      <c r="CD8" s="194">
        <v>6</v>
      </c>
      <c r="CE8" s="25">
        <v>6</v>
      </c>
      <c r="CF8" s="7">
        <f t="shared" si="21"/>
        <v>5.9</v>
      </c>
      <c r="CG8" s="23">
        <v>5</v>
      </c>
      <c r="CH8" s="194">
        <v>7</v>
      </c>
      <c r="CI8" s="25">
        <v>5.5</v>
      </c>
      <c r="CJ8" s="7">
        <f t="shared" si="22"/>
        <v>5.6</v>
      </c>
      <c r="CK8" s="23">
        <v>5</v>
      </c>
      <c r="CL8" s="194">
        <v>6</v>
      </c>
      <c r="CM8" s="265">
        <v>8</v>
      </c>
      <c r="CN8" s="7">
        <f t="shared" si="23"/>
        <v>7.2</v>
      </c>
      <c r="CO8" s="23">
        <v>6.7</v>
      </c>
      <c r="CP8" s="194">
        <v>7</v>
      </c>
      <c r="CQ8" s="25">
        <v>6</v>
      </c>
      <c r="CR8" s="7">
        <f t="shared" si="24"/>
        <v>6.2</v>
      </c>
      <c r="CS8" s="23">
        <v>6.2</v>
      </c>
      <c r="CT8" s="194">
        <v>7</v>
      </c>
      <c r="CU8" s="265">
        <v>6.5</v>
      </c>
      <c r="CV8" s="7">
        <f t="shared" si="25"/>
        <v>6.5</v>
      </c>
      <c r="CW8" s="23">
        <v>3.3</v>
      </c>
      <c r="CX8" s="194">
        <v>8</v>
      </c>
      <c r="CY8" s="264">
        <v>4</v>
      </c>
      <c r="CZ8" s="7">
        <f t="shared" si="26"/>
        <v>4.3</v>
      </c>
      <c r="DA8" s="523">
        <v>7</v>
      </c>
      <c r="DB8" s="524">
        <v>7</v>
      </c>
      <c r="DC8" s="445">
        <v>5</v>
      </c>
      <c r="DD8" s="7">
        <f t="shared" si="27"/>
        <v>5.6</v>
      </c>
      <c r="DE8" s="23">
        <v>5</v>
      </c>
      <c r="DF8" s="194">
        <v>5</v>
      </c>
      <c r="DG8" s="265">
        <v>7.5</v>
      </c>
      <c r="DH8" s="7">
        <f t="shared" si="28"/>
        <v>6.8</v>
      </c>
      <c r="DI8" s="23">
        <v>6</v>
      </c>
      <c r="DJ8" s="194">
        <v>9</v>
      </c>
      <c r="DK8" s="119">
        <f t="shared" si="29"/>
        <v>6.7</v>
      </c>
      <c r="DL8" s="7">
        <f t="shared" si="30"/>
        <v>6.8</v>
      </c>
      <c r="DM8" s="23">
        <v>8.5</v>
      </c>
      <c r="DN8" s="194">
        <v>8</v>
      </c>
      <c r="DO8" s="310">
        <v>3</v>
      </c>
      <c r="DP8" s="7">
        <f t="shared" si="31"/>
        <v>4.5999999999999996</v>
      </c>
      <c r="DQ8" s="23">
        <v>6.7</v>
      </c>
      <c r="DR8" s="194">
        <v>7</v>
      </c>
      <c r="DS8" s="265">
        <v>6</v>
      </c>
      <c r="DT8" s="7">
        <f t="shared" si="32"/>
        <v>6.2</v>
      </c>
      <c r="DU8" s="23">
        <v>4</v>
      </c>
      <c r="DV8" s="194">
        <v>7</v>
      </c>
      <c r="DW8" s="25">
        <v>6</v>
      </c>
      <c r="DX8" s="7">
        <f t="shared" si="33"/>
        <v>5.7</v>
      </c>
      <c r="DY8" s="23">
        <v>7</v>
      </c>
      <c r="DZ8" s="194">
        <v>7</v>
      </c>
      <c r="EA8" s="25">
        <v>8</v>
      </c>
      <c r="EB8" s="7">
        <f t="shared" si="34"/>
        <v>7.7</v>
      </c>
      <c r="EC8" s="23">
        <v>6.3</v>
      </c>
      <c r="ED8" s="194">
        <v>7</v>
      </c>
      <c r="EE8" s="25">
        <v>5</v>
      </c>
      <c r="EF8" s="7">
        <f t="shared" si="35"/>
        <v>5.5</v>
      </c>
      <c r="EG8" s="23">
        <v>6.7</v>
      </c>
      <c r="EH8" s="194">
        <v>8</v>
      </c>
      <c r="EI8" s="265">
        <v>5.5</v>
      </c>
      <c r="EJ8" s="7">
        <f t="shared" si="36"/>
        <v>6</v>
      </c>
      <c r="EK8" s="23">
        <v>5</v>
      </c>
      <c r="EL8" s="194">
        <v>7</v>
      </c>
      <c r="EM8" s="25">
        <v>5</v>
      </c>
      <c r="EN8" s="7">
        <f t="shared" si="37"/>
        <v>5.2</v>
      </c>
      <c r="EO8" s="23">
        <v>7.7</v>
      </c>
      <c r="EP8" s="194">
        <v>8</v>
      </c>
      <c r="EQ8" s="25">
        <v>7.5</v>
      </c>
      <c r="ER8" s="7">
        <f t="shared" ref="ER8:ER34" si="115">ROUND((EO8*0.2+EP8*0.1+EQ8*0.7),1)</f>
        <v>7.6</v>
      </c>
      <c r="ES8" s="7">
        <v>8</v>
      </c>
      <c r="ET8" s="7"/>
      <c r="EU8" s="8">
        <f t="shared" si="38"/>
        <v>5.94</v>
      </c>
      <c r="EV8" s="126" t="str">
        <f t="shared" si="39"/>
        <v>C</v>
      </c>
      <c r="EW8" s="10">
        <f t="shared" si="40"/>
        <v>2</v>
      </c>
      <c r="EX8" s="126" t="str">
        <f t="shared" si="41"/>
        <v>C</v>
      </c>
      <c r="EY8" s="10">
        <f t="shared" si="42"/>
        <v>2</v>
      </c>
      <c r="EZ8" s="126" t="str">
        <f t="shared" si="43"/>
        <v>C</v>
      </c>
      <c r="FA8" s="10">
        <f t="shared" si="44"/>
        <v>2</v>
      </c>
      <c r="FB8" s="126" t="str">
        <f t="shared" si="45"/>
        <v>B</v>
      </c>
      <c r="FC8" s="10">
        <f t="shared" si="46"/>
        <v>3</v>
      </c>
      <c r="FD8" s="218" t="str">
        <f t="shared" si="47"/>
        <v>C</v>
      </c>
      <c r="FE8" s="217">
        <f t="shared" si="48"/>
        <v>2</v>
      </c>
      <c r="FF8" s="218" t="str">
        <f t="shared" si="49"/>
        <v>C</v>
      </c>
      <c r="FG8" s="217">
        <f t="shared" si="50"/>
        <v>2</v>
      </c>
      <c r="FH8" s="218" t="str">
        <f t="shared" si="51"/>
        <v>C</v>
      </c>
      <c r="FI8" s="217">
        <f t="shared" si="52"/>
        <v>2</v>
      </c>
      <c r="FJ8" s="218" t="str">
        <f t="shared" si="53"/>
        <v>C</v>
      </c>
      <c r="FK8" s="217">
        <f t="shared" si="54"/>
        <v>2</v>
      </c>
      <c r="FL8" s="218" t="str">
        <f t="shared" si="55"/>
        <v>C</v>
      </c>
      <c r="FM8" s="217">
        <f t="shared" si="56"/>
        <v>2</v>
      </c>
      <c r="FN8" s="218" t="str">
        <f t="shared" si="57"/>
        <v>C</v>
      </c>
      <c r="FO8" s="217">
        <f t="shared" si="58"/>
        <v>2</v>
      </c>
      <c r="FP8" s="218" t="str">
        <f t="shared" si="59"/>
        <v>C</v>
      </c>
      <c r="FQ8" s="217">
        <f t="shared" si="60"/>
        <v>2</v>
      </c>
      <c r="FR8" s="218" t="str">
        <f t="shared" si="61"/>
        <v>C</v>
      </c>
      <c r="FS8" s="217">
        <f t="shared" si="62"/>
        <v>2</v>
      </c>
      <c r="FT8" s="126" t="str">
        <f t="shared" si="63"/>
        <v>B</v>
      </c>
      <c r="FU8" s="10">
        <f t="shared" si="64"/>
        <v>3</v>
      </c>
      <c r="FV8" s="126" t="str">
        <f t="shared" si="65"/>
        <v>B</v>
      </c>
      <c r="FW8" s="10">
        <f t="shared" si="66"/>
        <v>3</v>
      </c>
      <c r="FX8" s="126" t="str">
        <f t="shared" si="67"/>
        <v>C</v>
      </c>
      <c r="FY8" s="10">
        <f t="shared" si="68"/>
        <v>2</v>
      </c>
      <c r="FZ8" s="126" t="str">
        <f t="shared" si="69"/>
        <v>C</v>
      </c>
      <c r="GA8" s="10">
        <f t="shared" si="70"/>
        <v>2</v>
      </c>
      <c r="GB8" s="126" t="str">
        <f t="shared" si="71"/>
        <v>C</v>
      </c>
      <c r="GC8" s="10">
        <f t="shared" si="72"/>
        <v>2</v>
      </c>
      <c r="GD8" s="126" t="str">
        <f t="shared" si="73"/>
        <v>B</v>
      </c>
      <c r="GE8" s="10">
        <f t="shared" si="74"/>
        <v>3</v>
      </c>
      <c r="GF8" s="126" t="str">
        <f t="shared" si="75"/>
        <v>D</v>
      </c>
      <c r="GG8" s="10">
        <f t="shared" si="76"/>
        <v>1</v>
      </c>
      <c r="GH8" s="218" t="str">
        <f t="shared" si="77"/>
        <v>C</v>
      </c>
      <c r="GI8" s="217">
        <f t="shared" si="78"/>
        <v>2</v>
      </c>
      <c r="GJ8" s="218" t="str">
        <f t="shared" si="79"/>
        <v>C</v>
      </c>
      <c r="GK8" s="217">
        <f t="shared" si="80"/>
        <v>2</v>
      </c>
      <c r="GL8" s="218" t="str">
        <f t="shared" si="81"/>
        <v>B</v>
      </c>
      <c r="GM8" s="217">
        <f t="shared" si="82"/>
        <v>3</v>
      </c>
      <c r="GN8" s="218" t="str">
        <f t="shared" si="83"/>
        <v>C</v>
      </c>
      <c r="GO8" s="217">
        <f t="shared" si="84"/>
        <v>2</v>
      </c>
      <c r="GP8" s="218" t="str">
        <f t="shared" si="85"/>
        <v>C</v>
      </c>
      <c r="GQ8" s="217">
        <f t="shared" si="86"/>
        <v>2</v>
      </c>
      <c r="GR8" s="218" t="str">
        <f t="shared" si="87"/>
        <v>D</v>
      </c>
      <c r="GS8" s="217">
        <f t="shared" si="88"/>
        <v>1</v>
      </c>
      <c r="GT8" s="218" t="str">
        <f t="shared" si="89"/>
        <v>C</v>
      </c>
      <c r="GU8" s="217">
        <f t="shared" si="90"/>
        <v>2</v>
      </c>
      <c r="GV8" s="218" t="str">
        <f t="shared" si="91"/>
        <v>C</v>
      </c>
      <c r="GW8" s="217">
        <f t="shared" si="92"/>
        <v>2</v>
      </c>
      <c r="GX8" s="218" t="str">
        <f t="shared" si="93"/>
        <v>C</v>
      </c>
      <c r="GY8" s="217">
        <f t="shared" si="94"/>
        <v>2</v>
      </c>
      <c r="GZ8" s="126" t="str">
        <f t="shared" si="95"/>
        <v>D</v>
      </c>
      <c r="HA8" s="10">
        <f t="shared" si="96"/>
        <v>1</v>
      </c>
      <c r="HB8" s="126" t="str">
        <f t="shared" si="97"/>
        <v>C</v>
      </c>
      <c r="HC8" s="10">
        <f t="shared" si="98"/>
        <v>2</v>
      </c>
      <c r="HD8" s="126" t="str">
        <f t="shared" si="99"/>
        <v>C</v>
      </c>
      <c r="HE8" s="10">
        <f t="shared" si="100"/>
        <v>2</v>
      </c>
      <c r="HF8" s="126" t="str">
        <f t="shared" si="101"/>
        <v>B</v>
      </c>
      <c r="HG8" s="10">
        <f t="shared" si="102"/>
        <v>3</v>
      </c>
      <c r="HH8" s="126" t="str">
        <f t="shared" si="103"/>
        <v>C</v>
      </c>
      <c r="HI8" s="10">
        <f t="shared" si="104"/>
        <v>2</v>
      </c>
      <c r="HJ8" s="126" t="str">
        <f t="shared" si="105"/>
        <v>C</v>
      </c>
      <c r="HK8" s="10">
        <f t="shared" si="106"/>
        <v>2</v>
      </c>
      <c r="HL8" s="126" t="str">
        <f t="shared" si="107"/>
        <v>D</v>
      </c>
      <c r="HM8" s="10">
        <f t="shared" si="108"/>
        <v>1</v>
      </c>
      <c r="HN8" s="126" t="str">
        <f t="shared" ref="HN8:HN34" si="116">IF(AND(8.5&lt;=ER8,ER8&lt;=10),"A",IF(AND(7&lt;=ER8,ER8&lt;=8.4),"B",IF(AND(5.5&lt;=ER8,ER8&lt;=6.9),"C",IF(AND(4&lt;=ER8,ER8&lt;=5.4),"D",IF(ER8=0,"X","F")))))</f>
        <v>B</v>
      </c>
      <c r="HO8" s="10">
        <f t="shared" ref="HO8:HO34" si="117">IF(AND(8.5&lt;=ER8,ER8&lt;=10),4,IF(AND(7&lt;=ER8,ER8&lt;=8.4),3,IF(AND(5.5&lt;=ER8,ER8&lt;=6.9),2,IF(AND(4&lt;=ER8,ER8&lt;=5.4),1,0))))</f>
        <v>3</v>
      </c>
      <c r="HP8" s="126" t="str">
        <f t="shared" ref="HP8:HP34" si="118">IF(AND(8.5&lt;=ES8,ES8&lt;=10),"A",IF(AND(7&lt;=ES8,ES8&lt;=8.4),"B",IF(AND(5.5&lt;=ES8,ES8&lt;=6.9),"C",IF(AND(4&lt;=ES8,ES8&lt;=5.4),"D",IF(ES8=0,"X","F")))))</f>
        <v>B</v>
      </c>
      <c r="HQ8" s="10">
        <f t="shared" ref="HQ8:HQ34" si="119">IF(AND(8.5&lt;=ES8,ES8&lt;=10),4,IF(AND(7&lt;=ES8,ES8&lt;=8.4),3,IF(AND(5.5&lt;=ES8,ES8&lt;=6.9),2,IF(AND(4&lt;=ES8,ES8&lt;=5.4),1,0))))</f>
        <v>3</v>
      </c>
      <c r="HR8" s="126" t="str">
        <f t="shared" ref="HR8:HR34" si="120">IF(AND(8.5&lt;=ET8,ET8&lt;=10),"A",IF(AND(7&lt;=ET8,ET8&lt;=8.4),"B",IF(AND(5.5&lt;=ET8,ET8&lt;=6.9),"C",IF(AND(4&lt;=ET8,ET8&lt;=5.4),"D",IF(ET8=0,"X","F")))))</f>
        <v>X</v>
      </c>
      <c r="HS8" s="10">
        <f t="shared" ref="HS8:HS34" si="121">IF(AND(8.5&lt;=ET8,ET8&lt;=10),4,IF(AND(7&lt;=ET8,ET8&lt;=8.4),3,IF(AND(5.5&lt;=ET8,ET8&lt;=6.9),2,IF(AND(4&lt;=ET8,ET8&lt;=5.4),1,0))))</f>
        <v>0</v>
      </c>
      <c r="HT8" s="72">
        <f t="shared" si="109"/>
        <v>2.25</v>
      </c>
      <c r="HU8" s="72">
        <f t="shared" si="110"/>
        <v>2</v>
      </c>
      <c r="HV8" s="72">
        <f t="shared" si="111"/>
        <v>2.33</v>
      </c>
      <c r="HW8" s="72">
        <f t="shared" si="112"/>
        <v>1.96</v>
      </c>
      <c r="HX8" s="72">
        <f t="shared" si="113"/>
        <v>1.93</v>
      </c>
      <c r="HY8" s="72">
        <f t="shared" ref="HY8:HY34" si="122">ROUND((SUMPRODUCT($HN$6:$HS$6,HN8:HS8)/(SUM($HN$6:$HS$6)-5)),2)</f>
        <v>3</v>
      </c>
      <c r="HZ8" s="73">
        <f t="shared" ref="HZ8:HZ34" si="123">SUMIF(EV8:HS8,$ID$2,$EV$6:$HS$6)</f>
        <v>90</v>
      </c>
      <c r="IA8" s="72">
        <f t="shared" ref="IA8:IA34" si="124">ROUND((SUMPRODUCT($EV$6:$HS$6,EV8:HS8)/HZ8),2)</f>
        <v>2.12</v>
      </c>
      <c r="IB8" s="4" t="str">
        <f t="shared" si="114"/>
        <v>Trung b×nh</v>
      </c>
      <c r="IE8" s="5"/>
      <c r="IJ8" s="3">
        <v>6.5</v>
      </c>
      <c r="IK8" s="3">
        <v>6</v>
      </c>
      <c r="IM8" s="3">
        <v>5</v>
      </c>
      <c r="IN8" s="3">
        <v>7</v>
      </c>
      <c r="IP8" s="3">
        <v>5</v>
      </c>
      <c r="IQ8" s="3">
        <v>6</v>
      </c>
      <c r="IR8" s="3">
        <v>9</v>
      </c>
    </row>
    <row r="9" spans="1:252" ht="21.75" customHeight="1" x14ac:dyDescent="0.25">
      <c r="A9" s="6">
        <v>3</v>
      </c>
      <c r="B9" s="17" t="s">
        <v>120</v>
      </c>
      <c r="C9" s="59" t="s">
        <v>12</v>
      </c>
      <c r="D9" s="16">
        <v>36006</v>
      </c>
      <c r="E9" s="23">
        <v>6.5</v>
      </c>
      <c r="F9" s="194">
        <v>9</v>
      </c>
      <c r="G9" s="25">
        <v>7</v>
      </c>
      <c r="H9" s="7">
        <f t="shared" si="0"/>
        <v>7.1</v>
      </c>
      <c r="I9" s="23">
        <v>7.5</v>
      </c>
      <c r="J9" s="194">
        <v>7</v>
      </c>
      <c r="K9" s="25">
        <v>8</v>
      </c>
      <c r="L9" s="7">
        <f t="shared" si="1"/>
        <v>7.8</v>
      </c>
      <c r="M9" s="23">
        <v>7.5</v>
      </c>
      <c r="N9" s="194">
        <v>9</v>
      </c>
      <c r="O9" s="25">
        <v>5</v>
      </c>
      <c r="P9" s="7">
        <f t="shared" si="2"/>
        <v>5.9</v>
      </c>
      <c r="Q9" s="23">
        <v>7</v>
      </c>
      <c r="R9" s="194">
        <v>9</v>
      </c>
      <c r="S9" s="25">
        <v>7.5</v>
      </c>
      <c r="T9" s="7">
        <f t="shared" si="3"/>
        <v>7.6</v>
      </c>
      <c r="U9" s="23">
        <v>7</v>
      </c>
      <c r="V9" s="194">
        <v>9</v>
      </c>
      <c r="W9" s="25">
        <v>7</v>
      </c>
      <c r="X9" s="7">
        <f t="shared" si="4"/>
        <v>7.2</v>
      </c>
      <c r="Y9" s="23">
        <v>6.7</v>
      </c>
      <c r="Z9" s="194">
        <v>7</v>
      </c>
      <c r="AA9" s="25">
        <v>7</v>
      </c>
      <c r="AB9" s="7">
        <f t="shared" si="5"/>
        <v>6.9</v>
      </c>
      <c r="AC9" s="23">
        <v>7</v>
      </c>
      <c r="AD9" s="194">
        <v>8</v>
      </c>
      <c r="AE9" s="25">
        <v>5.5</v>
      </c>
      <c r="AF9" s="7">
        <f t="shared" si="6"/>
        <v>6.1</v>
      </c>
      <c r="AG9" s="23">
        <v>7</v>
      </c>
      <c r="AH9" s="194">
        <v>8</v>
      </c>
      <c r="AI9" s="25">
        <f t="shared" si="7"/>
        <v>6.8</v>
      </c>
      <c r="AJ9" s="7">
        <f t="shared" si="8"/>
        <v>7</v>
      </c>
      <c r="AK9" s="23">
        <v>7</v>
      </c>
      <c r="AL9" s="194">
        <v>9</v>
      </c>
      <c r="AM9" s="25">
        <v>5</v>
      </c>
      <c r="AN9" s="7">
        <f t="shared" si="9"/>
        <v>5.8</v>
      </c>
      <c r="AO9" s="23">
        <v>6.8</v>
      </c>
      <c r="AP9" s="194">
        <v>8</v>
      </c>
      <c r="AQ9" s="25">
        <v>6</v>
      </c>
      <c r="AR9" s="7">
        <f t="shared" si="10"/>
        <v>6.4</v>
      </c>
      <c r="AS9" s="23">
        <v>8</v>
      </c>
      <c r="AT9" s="194">
        <v>10</v>
      </c>
      <c r="AU9" s="25">
        <v>8.5</v>
      </c>
      <c r="AV9" s="7">
        <f t="shared" si="11"/>
        <v>8.6</v>
      </c>
      <c r="AW9" s="23">
        <v>6</v>
      </c>
      <c r="AX9" s="194">
        <v>7</v>
      </c>
      <c r="AY9" s="25">
        <v>6</v>
      </c>
      <c r="AZ9" s="7">
        <f t="shared" si="12"/>
        <v>6.1</v>
      </c>
      <c r="BA9" s="23">
        <v>7.5</v>
      </c>
      <c r="BB9" s="194">
        <v>9</v>
      </c>
      <c r="BC9" s="25">
        <v>8</v>
      </c>
      <c r="BD9" s="7">
        <f t="shared" si="13"/>
        <v>8</v>
      </c>
      <c r="BE9" s="23">
        <v>6</v>
      </c>
      <c r="BF9" s="194">
        <v>8</v>
      </c>
      <c r="BG9" s="25">
        <v>6.5</v>
      </c>
      <c r="BH9" s="7">
        <f t="shared" si="14"/>
        <v>6.6</v>
      </c>
      <c r="BI9" s="23">
        <v>7.3</v>
      </c>
      <c r="BJ9" s="194">
        <v>9</v>
      </c>
      <c r="BK9" s="25">
        <v>7</v>
      </c>
      <c r="BL9" s="7">
        <f t="shared" si="15"/>
        <v>7.3</v>
      </c>
      <c r="BM9" s="23">
        <v>7</v>
      </c>
      <c r="BN9" s="24">
        <v>8</v>
      </c>
      <c r="BO9" s="25">
        <f t="shared" si="16"/>
        <v>7.3</v>
      </c>
      <c r="BP9" s="7">
        <f t="shared" si="17"/>
        <v>7.3</v>
      </c>
      <c r="BQ9" s="23">
        <v>7</v>
      </c>
      <c r="BR9" s="194">
        <v>8</v>
      </c>
      <c r="BS9" s="25">
        <v>6</v>
      </c>
      <c r="BT9" s="7">
        <f t="shared" si="18"/>
        <v>6.4</v>
      </c>
      <c r="BU9" s="23">
        <v>6.7</v>
      </c>
      <c r="BV9" s="194">
        <v>7</v>
      </c>
      <c r="BW9" s="25">
        <v>7.5</v>
      </c>
      <c r="BX9" s="7">
        <f t="shared" si="19"/>
        <v>7.3</v>
      </c>
      <c r="BY9" s="23">
        <v>7.3</v>
      </c>
      <c r="BZ9" s="194">
        <v>8</v>
      </c>
      <c r="CA9" s="74">
        <v>5</v>
      </c>
      <c r="CB9" s="7">
        <f t="shared" si="20"/>
        <v>5.8</v>
      </c>
      <c r="CC9" s="23">
        <v>8</v>
      </c>
      <c r="CD9" s="194">
        <v>8</v>
      </c>
      <c r="CE9" s="25">
        <v>9</v>
      </c>
      <c r="CF9" s="7">
        <f t="shared" si="21"/>
        <v>8.6999999999999993</v>
      </c>
      <c r="CG9" s="23">
        <v>8.8000000000000007</v>
      </c>
      <c r="CH9" s="194">
        <v>10</v>
      </c>
      <c r="CI9" s="25">
        <v>9</v>
      </c>
      <c r="CJ9" s="7">
        <f t="shared" si="22"/>
        <v>9.1</v>
      </c>
      <c r="CK9" s="23">
        <v>8.6999999999999993</v>
      </c>
      <c r="CL9" s="194">
        <v>9</v>
      </c>
      <c r="CM9" s="25">
        <v>5</v>
      </c>
      <c r="CN9" s="7">
        <f t="shared" si="23"/>
        <v>6.1</v>
      </c>
      <c r="CO9" s="23">
        <v>6.7</v>
      </c>
      <c r="CP9" s="194">
        <v>7</v>
      </c>
      <c r="CQ9" s="25">
        <v>7</v>
      </c>
      <c r="CR9" s="7">
        <f t="shared" si="24"/>
        <v>6.9</v>
      </c>
      <c r="CS9" s="23">
        <v>7.5</v>
      </c>
      <c r="CT9" s="194">
        <v>8</v>
      </c>
      <c r="CU9" s="25">
        <v>8</v>
      </c>
      <c r="CV9" s="7">
        <f t="shared" si="25"/>
        <v>7.9</v>
      </c>
      <c r="CW9" s="23">
        <v>4.7</v>
      </c>
      <c r="CX9" s="194">
        <v>10</v>
      </c>
      <c r="CY9" s="25">
        <v>4</v>
      </c>
      <c r="CZ9" s="7">
        <f t="shared" si="26"/>
        <v>4.7</v>
      </c>
      <c r="DA9" s="23">
        <v>8</v>
      </c>
      <c r="DB9" s="194">
        <v>9</v>
      </c>
      <c r="DC9" s="25">
        <v>5.5</v>
      </c>
      <c r="DD9" s="7">
        <f t="shared" si="27"/>
        <v>6.4</v>
      </c>
      <c r="DE9" s="23">
        <v>6</v>
      </c>
      <c r="DF9" s="194">
        <v>7</v>
      </c>
      <c r="DG9" s="25">
        <v>7</v>
      </c>
      <c r="DH9" s="7">
        <f t="shared" si="28"/>
        <v>6.8</v>
      </c>
      <c r="DI9" s="23">
        <v>7.5</v>
      </c>
      <c r="DJ9" s="194">
        <v>9</v>
      </c>
      <c r="DK9" s="119">
        <f t="shared" si="29"/>
        <v>7.1</v>
      </c>
      <c r="DL9" s="7">
        <f t="shared" si="30"/>
        <v>7.4</v>
      </c>
      <c r="DM9" s="23">
        <v>8</v>
      </c>
      <c r="DN9" s="194">
        <v>9</v>
      </c>
      <c r="DO9" s="25">
        <v>8</v>
      </c>
      <c r="DP9" s="7">
        <f t="shared" si="31"/>
        <v>8.1</v>
      </c>
      <c r="DQ9" s="23">
        <v>6.7</v>
      </c>
      <c r="DR9" s="194">
        <v>7</v>
      </c>
      <c r="DS9" s="25">
        <v>6.5</v>
      </c>
      <c r="DT9" s="7">
        <f t="shared" si="32"/>
        <v>6.6</v>
      </c>
      <c r="DU9" s="23">
        <v>7</v>
      </c>
      <c r="DV9" s="194">
        <v>9</v>
      </c>
      <c r="DW9" s="25">
        <v>9</v>
      </c>
      <c r="DX9" s="7">
        <f t="shared" si="33"/>
        <v>8.6</v>
      </c>
      <c r="DY9" s="23">
        <v>6.5</v>
      </c>
      <c r="DZ9" s="194">
        <v>6</v>
      </c>
      <c r="EA9" s="25">
        <v>5</v>
      </c>
      <c r="EB9" s="7">
        <f t="shared" si="34"/>
        <v>5.4</v>
      </c>
      <c r="EC9" s="23">
        <v>7.3</v>
      </c>
      <c r="ED9" s="194">
        <v>8</v>
      </c>
      <c r="EE9" s="25">
        <v>5</v>
      </c>
      <c r="EF9" s="7">
        <f t="shared" si="35"/>
        <v>5.8</v>
      </c>
      <c r="EG9" s="23">
        <v>8</v>
      </c>
      <c r="EH9" s="194">
        <v>9</v>
      </c>
      <c r="EI9" s="25">
        <v>8.5</v>
      </c>
      <c r="EJ9" s="7">
        <f t="shared" si="36"/>
        <v>8.5</v>
      </c>
      <c r="EK9" s="23">
        <v>8</v>
      </c>
      <c r="EL9" s="194">
        <v>9</v>
      </c>
      <c r="EM9" s="25">
        <v>7</v>
      </c>
      <c r="EN9" s="7">
        <f t="shared" si="37"/>
        <v>7.4</v>
      </c>
      <c r="EO9" s="23"/>
      <c r="EP9" s="194"/>
      <c r="EQ9" s="25"/>
      <c r="ER9" s="7">
        <f t="shared" si="115"/>
        <v>0</v>
      </c>
      <c r="ES9" s="7"/>
      <c r="ET9" s="7">
        <v>8.5</v>
      </c>
      <c r="EU9" s="8">
        <f t="shared" si="38"/>
        <v>6.84</v>
      </c>
      <c r="EV9" s="126" t="str">
        <f t="shared" si="39"/>
        <v>B</v>
      </c>
      <c r="EW9" s="10">
        <f t="shared" si="40"/>
        <v>3</v>
      </c>
      <c r="EX9" s="126" t="str">
        <f t="shared" si="41"/>
        <v>B</v>
      </c>
      <c r="EY9" s="10">
        <f t="shared" si="42"/>
        <v>3</v>
      </c>
      <c r="EZ9" s="126" t="str">
        <f t="shared" si="43"/>
        <v>C</v>
      </c>
      <c r="FA9" s="10">
        <f t="shared" si="44"/>
        <v>2</v>
      </c>
      <c r="FB9" s="126" t="str">
        <f t="shared" si="45"/>
        <v>B</v>
      </c>
      <c r="FC9" s="10">
        <f t="shared" si="46"/>
        <v>3</v>
      </c>
      <c r="FD9" s="218" t="str">
        <f t="shared" si="47"/>
        <v>B</v>
      </c>
      <c r="FE9" s="217">
        <f t="shared" si="48"/>
        <v>3</v>
      </c>
      <c r="FF9" s="218" t="str">
        <f t="shared" si="49"/>
        <v>C</v>
      </c>
      <c r="FG9" s="217">
        <f t="shared" si="50"/>
        <v>2</v>
      </c>
      <c r="FH9" s="218" t="str">
        <f t="shared" si="51"/>
        <v>C</v>
      </c>
      <c r="FI9" s="217">
        <f t="shared" si="52"/>
        <v>2</v>
      </c>
      <c r="FJ9" s="218" t="str">
        <f t="shared" si="53"/>
        <v>B</v>
      </c>
      <c r="FK9" s="217">
        <f t="shared" si="54"/>
        <v>3</v>
      </c>
      <c r="FL9" s="218" t="str">
        <f t="shared" si="55"/>
        <v>C</v>
      </c>
      <c r="FM9" s="217">
        <f t="shared" si="56"/>
        <v>2</v>
      </c>
      <c r="FN9" s="218" t="str">
        <f t="shared" si="57"/>
        <v>C</v>
      </c>
      <c r="FO9" s="217">
        <f t="shared" si="58"/>
        <v>2</v>
      </c>
      <c r="FP9" s="218" t="str">
        <f t="shared" si="59"/>
        <v>A</v>
      </c>
      <c r="FQ9" s="217">
        <f t="shared" si="60"/>
        <v>4</v>
      </c>
      <c r="FR9" s="218" t="str">
        <f t="shared" si="61"/>
        <v>C</v>
      </c>
      <c r="FS9" s="217">
        <f t="shared" si="62"/>
        <v>2</v>
      </c>
      <c r="FT9" s="126" t="str">
        <f t="shared" si="63"/>
        <v>B</v>
      </c>
      <c r="FU9" s="10">
        <f t="shared" si="64"/>
        <v>3</v>
      </c>
      <c r="FV9" s="126" t="str">
        <f t="shared" si="65"/>
        <v>C</v>
      </c>
      <c r="FW9" s="10">
        <f t="shared" si="66"/>
        <v>2</v>
      </c>
      <c r="FX9" s="126" t="str">
        <f t="shared" si="67"/>
        <v>B</v>
      </c>
      <c r="FY9" s="10">
        <f t="shared" si="68"/>
        <v>3</v>
      </c>
      <c r="FZ9" s="126" t="str">
        <f t="shared" si="69"/>
        <v>B</v>
      </c>
      <c r="GA9" s="10">
        <f t="shared" si="70"/>
        <v>3</v>
      </c>
      <c r="GB9" s="126" t="str">
        <f t="shared" si="71"/>
        <v>C</v>
      </c>
      <c r="GC9" s="10">
        <f t="shared" si="72"/>
        <v>2</v>
      </c>
      <c r="GD9" s="126" t="str">
        <f t="shared" si="73"/>
        <v>B</v>
      </c>
      <c r="GE9" s="10">
        <f t="shared" si="74"/>
        <v>3</v>
      </c>
      <c r="GF9" s="126" t="str">
        <f t="shared" si="75"/>
        <v>C</v>
      </c>
      <c r="GG9" s="10">
        <f t="shared" si="76"/>
        <v>2</v>
      </c>
      <c r="GH9" s="218" t="str">
        <f t="shared" si="77"/>
        <v>A</v>
      </c>
      <c r="GI9" s="217">
        <f t="shared" si="78"/>
        <v>4</v>
      </c>
      <c r="GJ9" s="218" t="str">
        <f t="shared" si="79"/>
        <v>A</v>
      </c>
      <c r="GK9" s="217">
        <f t="shared" si="80"/>
        <v>4</v>
      </c>
      <c r="GL9" s="218" t="str">
        <f t="shared" si="81"/>
        <v>C</v>
      </c>
      <c r="GM9" s="217">
        <f t="shared" si="82"/>
        <v>2</v>
      </c>
      <c r="GN9" s="218" t="str">
        <f t="shared" si="83"/>
        <v>C</v>
      </c>
      <c r="GO9" s="217">
        <f t="shared" si="84"/>
        <v>2</v>
      </c>
      <c r="GP9" s="218" t="str">
        <f t="shared" si="85"/>
        <v>B</v>
      </c>
      <c r="GQ9" s="217">
        <f t="shared" si="86"/>
        <v>3</v>
      </c>
      <c r="GR9" s="218" t="str">
        <f t="shared" si="87"/>
        <v>D</v>
      </c>
      <c r="GS9" s="217">
        <f t="shared" si="88"/>
        <v>1</v>
      </c>
      <c r="GT9" s="218" t="str">
        <f t="shared" si="89"/>
        <v>C</v>
      </c>
      <c r="GU9" s="217">
        <f t="shared" si="90"/>
        <v>2</v>
      </c>
      <c r="GV9" s="218" t="str">
        <f t="shared" si="91"/>
        <v>C</v>
      </c>
      <c r="GW9" s="217">
        <f t="shared" si="92"/>
        <v>2</v>
      </c>
      <c r="GX9" s="218" t="str">
        <f t="shared" si="93"/>
        <v>B</v>
      </c>
      <c r="GY9" s="217">
        <f t="shared" si="94"/>
        <v>3</v>
      </c>
      <c r="GZ9" s="126" t="str">
        <f t="shared" si="95"/>
        <v>B</v>
      </c>
      <c r="HA9" s="10">
        <f t="shared" si="96"/>
        <v>3</v>
      </c>
      <c r="HB9" s="126" t="str">
        <f t="shared" si="97"/>
        <v>C</v>
      </c>
      <c r="HC9" s="10">
        <f t="shared" si="98"/>
        <v>2</v>
      </c>
      <c r="HD9" s="126" t="str">
        <f t="shared" si="99"/>
        <v>A</v>
      </c>
      <c r="HE9" s="10">
        <f t="shared" si="100"/>
        <v>4</v>
      </c>
      <c r="HF9" s="126" t="str">
        <f t="shared" si="101"/>
        <v>D</v>
      </c>
      <c r="HG9" s="10">
        <f t="shared" si="102"/>
        <v>1</v>
      </c>
      <c r="HH9" s="126" t="str">
        <f t="shared" si="103"/>
        <v>C</v>
      </c>
      <c r="HI9" s="10">
        <f t="shared" si="104"/>
        <v>2</v>
      </c>
      <c r="HJ9" s="126" t="str">
        <f t="shared" si="105"/>
        <v>A</v>
      </c>
      <c r="HK9" s="10">
        <f t="shared" si="106"/>
        <v>4</v>
      </c>
      <c r="HL9" s="126" t="str">
        <f t="shared" si="107"/>
        <v>B</v>
      </c>
      <c r="HM9" s="10">
        <f t="shared" si="108"/>
        <v>3</v>
      </c>
      <c r="HN9" s="126" t="str">
        <f t="shared" si="116"/>
        <v>X</v>
      </c>
      <c r="HO9" s="10">
        <f t="shared" si="117"/>
        <v>0</v>
      </c>
      <c r="HP9" s="126" t="str">
        <f t="shared" si="118"/>
        <v>X</v>
      </c>
      <c r="HQ9" s="10">
        <f t="shared" si="119"/>
        <v>0</v>
      </c>
      <c r="HR9" s="126" t="str">
        <f t="shared" si="120"/>
        <v>A</v>
      </c>
      <c r="HS9" s="10">
        <f t="shared" si="121"/>
        <v>4</v>
      </c>
      <c r="HT9" s="72">
        <f t="shared" si="109"/>
        <v>2.75</v>
      </c>
      <c r="HU9" s="72">
        <f t="shared" si="110"/>
        <v>2.7</v>
      </c>
      <c r="HV9" s="72">
        <f t="shared" si="111"/>
        <v>2.67</v>
      </c>
      <c r="HW9" s="72">
        <f t="shared" si="112"/>
        <v>2.63</v>
      </c>
      <c r="HX9" s="72">
        <f t="shared" si="113"/>
        <v>2.73</v>
      </c>
      <c r="HY9" s="72">
        <f t="shared" si="122"/>
        <v>4</v>
      </c>
      <c r="HZ9" s="73">
        <f t="shared" si="123"/>
        <v>90</v>
      </c>
      <c r="IA9" s="72">
        <f t="shared" si="124"/>
        <v>2.76</v>
      </c>
      <c r="IB9" s="4" t="str">
        <f t="shared" si="114"/>
        <v>Kh¸</v>
      </c>
      <c r="IC9" s="3"/>
      <c r="ID9" s="3"/>
      <c r="IJ9" s="3">
        <v>7</v>
      </c>
      <c r="IK9" s="3">
        <v>6.5</v>
      </c>
      <c r="IM9" s="3">
        <v>7.5</v>
      </c>
      <c r="IN9" s="3">
        <v>7</v>
      </c>
      <c r="IP9" s="3">
        <v>7</v>
      </c>
      <c r="IQ9" s="3">
        <v>6</v>
      </c>
      <c r="IR9" s="3">
        <v>7.5</v>
      </c>
    </row>
    <row r="10" spans="1:252" ht="21" customHeight="1" x14ac:dyDescent="0.25">
      <c r="A10" s="12">
        <v>4</v>
      </c>
      <c r="B10" s="15" t="s">
        <v>109</v>
      </c>
      <c r="C10" s="59" t="s">
        <v>28</v>
      </c>
      <c r="D10" s="16">
        <v>36097</v>
      </c>
      <c r="E10" s="23">
        <v>6</v>
      </c>
      <c r="F10" s="194">
        <v>9</v>
      </c>
      <c r="G10" s="25">
        <v>5</v>
      </c>
      <c r="H10" s="7">
        <f t="shared" si="0"/>
        <v>5.6</v>
      </c>
      <c r="I10" s="23">
        <v>6</v>
      </c>
      <c r="J10" s="194">
        <v>8</v>
      </c>
      <c r="K10" s="25">
        <v>6.5</v>
      </c>
      <c r="L10" s="7">
        <f t="shared" si="1"/>
        <v>6.6</v>
      </c>
      <c r="M10" s="23">
        <v>7</v>
      </c>
      <c r="N10" s="194">
        <v>9</v>
      </c>
      <c r="O10" s="25">
        <v>5</v>
      </c>
      <c r="P10" s="7">
        <f t="shared" si="2"/>
        <v>5.8</v>
      </c>
      <c r="Q10" s="23">
        <v>6</v>
      </c>
      <c r="R10" s="194">
        <v>7</v>
      </c>
      <c r="S10" s="25">
        <v>6.5</v>
      </c>
      <c r="T10" s="7">
        <f t="shared" si="3"/>
        <v>6.5</v>
      </c>
      <c r="U10" s="23">
        <v>6</v>
      </c>
      <c r="V10" s="194">
        <v>7</v>
      </c>
      <c r="W10" s="25">
        <v>7</v>
      </c>
      <c r="X10" s="7">
        <f t="shared" si="4"/>
        <v>6.8</v>
      </c>
      <c r="Y10" s="23">
        <v>6.7</v>
      </c>
      <c r="Z10" s="194">
        <v>7</v>
      </c>
      <c r="AA10" s="25">
        <v>6</v>
      </c>
      <c r="AB10" s="7">
        <f t="shared" si="5"/>
        <v>6.2</v>
      </c>
      <c r="AC10" s="23">
        <v>8</v>
      </c>
      <c r="AD10" s="194">
        <v>9</v>
      </c>
      <c r="AE10" s="74">
        <v>6</v>
      </c>
      <c r="AF10" s="7">
        <f t="shared" si="6"/>
        <v>6.7</v>
      </c>
      <c r="AG10" s="23">
        <v>7</v>
      </c>
      <c r="AH10" s="194">
        <v>8</v>
      </c>
      <c r="AI10" s="25">
        <f t="shared" si="7"/>
        <v>7.5</v>
      </c>
      <c r="AJ10" s="7">
        <f t="shared" si="8"/>
        <v>7.5</v>
      </c>
      <c r="AK10" s="23">
        <v>5</v>
      </c>
      <c r="AL10" s="194">
        <v>7</v>
      </c>
      <c r="AM10" s="25">
        <v>6</v>
      </c>
      <c r="AN10" s="7">
        <f t="shared" si="9"/>
        <v>5.9</v>
      </c>
      <c r="AO10" s="23">
        <v>6.5</v>
      </c>
      <c r="AP10" s="194">
        <v>7</v>
      </c>
      <c r="AQ10" s="25">
        <v>6</v>
      </c>
      <c r="AR10" s="7">
        <f t="shared" si="10"/>
        <v>6.2</v>
      </c>
      <c r="AS10" s="23">
        <v>5.8</v>
      </c>
      <c r="AT10" s="194">
        <v>7</v>
      </c>
      <c r="AU10" s="25">
        <v>7</v>
      </c>
      <c r="AV10" s="7">
        <f t="shared" si="11"/>
        <v>6.8</v>
      </c>
      <c r="AW10" s="23">
        <v>6</v>
      </c>
      <c r="AX10" s="194">
        <v>8</v>
      </c>
      <c r="AY10" s="25">
        <v>7</v>
      </c>
      <c r="AZ10" s="7">
        <f t="shared" si="12"/>
        <v>6.9</v>
      </c>
      <c r="BA10" s="23">
        <v>6.5</v>
      </c>
      <c r="BB10" s="194">
        <v>8</v>
      </c>
      <c r="BC10" s="25">
        <v>7</v>
      </c>
      <c r="BD10" s="7">
        <f t="shared" si="13"/>
        <v>7</v>
      </c>
      <c r="BE10" s="23">
        <v>6.8</v>
      </c>
      <c r="BF10" s="194">
        <v>8</v>
      </c>
      <c r="BG10" s="101">
        <v>8</v>
      </c>
      <c r="BH10" s="7">
        <f t="shared" si="14"/>
        <v>7.8</v>
      </c>
      <c r="BI10" s="23">
        <v>6.3</v>
      </c>
      <c r="BJ10" s="194">
        <v>7</v>
      </c>
      <c r="BK10" s="25">
        <v>6.5</v>
      </c>
      <c r="BL10" s="7">
        <f t="shared" si="15"/>
        <v>6.5</v>
      </c>
      <c r="BM10" s="23">
        <v>7</v>
      </c>
      <c r="BN10" s="24">
        <v>8</v>
      </c>
      <c r="BO10" s="25">
        <f t="shared" si="16"/>
        <v>7</v>
      </c>
      <c r="BP10" s="7">
        <f t="shared" si="17"/>
        <v>7.1</v>
      </c>
      <c r="BQ10" s="23">
        <v>5.5</v>
      </c>
      <c r="BR10" s="194">
        <v>7</v>
      </c>
      <c r="BS10" s="25">
        <v>7</v>
      </c>
      <c r="BT10" s="7">
        <f t="shared" si="18"/>
        <v>6.7</v>
      </c>
      <c r="BU10" s="23">
        <v>5.7</v>
      </c>
      <c r="BV10" s="194">
        <v>6</v>
      </c>
      <c r="BW10" s="25">
        <v>5.5</v>
      </c>
      <c r="BX10" s="7">
        <f t="shared" si="19"/>
        <v>5.6</v>
      </c>
      <c r="BY10" s="23">
        <v>5.3</v>
      </c>
      <c r="BZ10" s="194">
        <v>6</v>
      </c>
      <c r="CA10" s="74">
        <v>5</v>
      </c>
      <c r="CB10" s="7">
        <f t="shared" si="20"/>
        <v>5.2</v>
      </c>
      <c r="CC10" s="23">
        <v>7</v>
      </c>
      <c r="CD10" s="194">
        <v>8</v>
      </c>
      <c r="CE10" s="25">
        <v>7</v>
      </c>
      <c r="CF10" s="7">
        <f t="shared" si="21"/>
        <v>7.1</v>
      </c>
      <c r="CG10" s="23">
        <v>4.8</v>
      </c>
      <c r="CH10" s="194">
        <v>5</v>
      </c>
      <c r="CI10" s="25">
        <v>7</v>
      </c>
      <c r="CJ10" s="7">
        <f t="shared" si="22"/>
        <v>6.4</v>
      </c>
      <c r="CK10" s="23">
        <v>7.3</v>
      </c>
      <c r="CL10" s="194">
        <v>8</v>
      </c>
      <c r="CM10" s="25">
        <v>7</v>
      </c>
      <c r="CN10" s="7">
        <f t="shared" si="23"/>
        <v>7.2</v>
      </c>
      <c r="CO10" s="23">
        <v>6.3</v>
      </c>
      <c r="CP10" s="194">
        <v>7</v>
      </c>
      <c r="CQ10" s="25">
        <v>8</v>
      </c>
      <c r="CR10" s="7">
        <f t="shared" si="24"/>
        <v>7.6</v>
      </c>
      <c r="CS10" s="23">
        <v>6.7</v>
      </c>
      <c r="CT10" s="194">
        <v>7</v>
      </c>
      <c r="CU10" s="25">
        <v>5.5</v>
      </c>
      <c r="CV10" s="7">
        <f t="shared" si="25"/>
        <v>5.9</v>
      </c>
      <c r="CW10" s="23">
        <v>4.3</v>
      </c>
      <c r="CX10" s="194">
        <v>9</v>
      </c>
      <c r="CY10" s="25">
        <v>4</v>
      </c>
      <c r="CZ10" s="7">
        <f t="shared" si="26"/>
        <v>4.5999999999999996</v>
      </c>
      <c r="DA10" s="23">
        <v>7</v>
      </c>
      <c r="DB10" s="194">
        <v>8</v>
      </c>
      <c r="DC10" s="25">
        <v>7</v>
      </c>
      <c r="DD10" s="7">
        <f t="shared" si="27"/>
        <v>7.1</v>
      </c>
      <c r="DE10" s="23">
        <v>6</v>
      </c>
      <c r="DF10" s="194">
        <v>7</v>
      </c>
      <c r="DG10" s="25">
        <v>8.5</v>
      </c>
      <c r="DH10" s="7">
        <f t="shared" si="28"/>
        <v>7.9</v>
      </c>
      <c r="DI10" s="23">
        <v>8.5</v>
      </c>
      <c r="DJ10" s="194">
        <v>10</v>
      </c>
      <c r="DK10" s="119">
        <f t="shared" si="29"/>
        <v>6.5</v>
      </c>
      <c r="DL10" s="7">
        <f t="shared" si="30"/>
        <v>7.3</v>
      </c>
      <c r="DM10" s="23">
        <v>7.8</v>
      </c>
      <c r="DN10" s="194">
        <v>8</v>
      </c>
      <c r="DO10" s="25">
        <v>6</v>
      </c>
      <c r="DP10" s="7">
        <f t="shared" si="31"/>
        <v>6.6</v>
      </c>
      <c r="DQ10" s="23">
        <v>6.7</v>
      </c>
      <c r="DR10" s="194">
        <v>7</v>
      </c>
      <c r="DS10" s="25">
        <v>7</v>
      </c>
      <c r="DT10" s="7">
        <f t="shared" si="32"/>
        <v>6.9</v>
      </c>
      <c r="DU10" s="23">
        <v>4</v>
      </c>
      <c r="DV10" s="194">
        <v>7</v>
      </c>
      <c r="DW10" s="25">
        <v>6</v>
      </c>
      <c r="DX10" s="7">
        <f t="shared" si="33"/>
        <v>5.7</v>
      </c>
      <c r="DY10" s="23">
        <v>6.5</v>
      </c>
      <c r="DZ10" s="194">
        <v>6</v>
      </c>
      <c r="EA10" s="25">
        <v>6.5</v>
      </c>
      <c r="EB10" s="7">
        <f t="shared" si="34"/>
        <v>6.5</v>
      </c>
      <c r="EC10" s="23">
        <v>6</v>
      </c>
      <c r="ED10" s="194">
        <v>7</v>
      </c>
      <c r="EE10" s="25">
        <v>8</v>
      </c>
      <c r="EF10" s="7">
        <f t="shared" si="35"/>
        <v>7.5</v>
      </c>
      <c r="EG10" s="23">
        <v>7</v>
      </c>
      <c r="EH10" s="194">
        <v>8</v>
      </c>
      <c r="EI10" s="25">
        <v>5</v>
      </c>
      <c r="EJ10" s="7">
        <f t="shared" si="36"/>
        <v>5.7</v>
      </c>
      <c r="EK10" s="23">
        <v>6</v>
      </c>
      <c r="EL10" s="194">
        <v>7</v>
      </c>
      <c r="EM10" s="25">
        <v>6</v>
      </c>
      <c r="EN10" s="7">
        <f t="shared" si="37"/>
        <v>6.1</v>
      </c>
      <c r="EO10" s="419"/>
      <c r="EP10" s="420"/>
      <c r="EQ10" s="421"/>
      <c r="ER10" s="7">
        <f t="shared" si="115"/>
        <v>0</v>
      </c>
      <c r="ES10" s="7">
        <v>5.5</v>
      </c>
      <c r="ET10" s="7"/>
      <c r="EU10" s="8">
        <f t="shared" si="38"/>
        <v>5.98</v>
      </c>
      <c r="EV10" s="126" t="str">
        <f t="shared" si="39"/>
        <v>C</v>
      </c>
      <c r="EW10" s="10">
        <f t="shared" si="40"/>
        <v>2</v>
      </c>
      <c r="EX10" s="126" t="str">
        <f t="shared" si="41"/>
        <v>C</v>
      </c>
      <c r="EY10" s="10">
        <f t="shared" si="42"/>
        <v>2</v>
      </c>
      <c r="EZ10" s="126" t="str">
        <f t="shared" si="43"/>
        <v>C</v>
      </c>
      <c r="FA10" s="10">
        <f t="shared" si="44"/>
        <v>2</v>
      </c>
      <c r="FB10" s="126" t="str">
        <f t="shared" si="45"/>
        <v>C</v>
      </c>
      <c r="FC10" s="10">
        <f t="shared" si="46"/>
        <v>2</v>
      </c>
      <c r="FD10" s="218" t="str">
        <f t="shared" si="47"/>
        <v>C</v>
      </c>
      <c r="FE10" s="217">
        <f t="shared" si="48"/>
        <v>2</v>
      </c>
      <c r="FF10" s="218" t="str">
        <f t="shared" si="49"/>
        <v>C</v>
      </c>
      <c r="FG10" s="217">
        <f t="shared" si="50"/>
        <v>2</v>
      </c>
      <c r="FH10" s="218" t="str">
        <f t="shared" si="51"/>
        <v>C</v>
      </c>
      <c r="FI10" s="217">
        <f t="shared" si="52"/>
        <v>2</v>
      </c>
      <c r="FJ10" s="218" t="str">
        <f t="shared" si="53"/>
        <v>B</v>
      </c>
      <c r="FK10" s="217">
        <f t="shared" si="54"/>
        <v>3</v>
      </c>
      <c r="FL10" s="218" t="str">
        <f t="shared" si="55"/>
        <v>C</v>
      </c>
      <c r="FM10" s="217">
        <f t="shared" si="56"/>
        <v>2</v>
      </c>
      <c r="FN10" s="218" t="str">
        <f t="shared" si="57"/>
        <v>C</v>
      </c>
      <c r="FO10" s="217">
        <f t="shared" si="58"/>
        <v>2</v>
      </c>
      <c r="FP10" s="218" t="str">
        <f t="shared" si="59"/>
        <v>C</v>
      </c>
      <c r="FQ10" s="217">
        <f t="shared" si="60"/>
        <v>2</v>
      </c>
      <c r="FR10" s="218" t="str">
        <f t="shared" si="61"/>
        <v>C</v>
      </c>
      <c r="FS10" s="217">
        <f t="shared" si="62"/>
        <v>2</v>
      </c>
      <c r="FT10" s="126" t="str">
        <f t="shared" si="63"/>
        <v>B</v>
      </c>
      <c r="FU10" s="10">
        <f t="shared" si="64"/>
        <v>3</v>
      </c>
      <c r="FV10" s="126" t="str">
        <f t="shared" si="65"/>
        <v>B</v>
      </c>
      <c r="FW10" s="10">
        <f t="shared" si="66"/>
        <v>3</v>
      </c>
      <c r="FX10" s="126" t="str">
        <f t="shared" si="67"/>
        <v>C</v>
      </c>
      <c r="FY10" s="10">
        <f t="shared" si="68"/>
        <v>2</v>
      </c>
      <c r="FZ10" s="126" t="str">
        <f t="shared" si="69"/>
        <v>B</v>
      </c>
      <c r="GA10" s="10">
        <f t="shared" si="70"/>
        <v>3</v>
      </c>
      <c r="GB10" s="126" t="str">
        <f t="shared" si="71"/>
        <v>C</v>
      </c>
      <c r="GC10" s="10">
        <f t="shared" si="72"/>
        <v>2</v>
      </c>
      <c r="GD10" s="126" t="str">
        <f t="shared" si="73"/>
        <v>C</v>
      </c>
      <c r="GE10" s="10">
        <f t="shared" si="74"/>
        <v>2</v>
      </c>
      <c r="GF10" s="126" t="str">
        <f t="shared" si="75"/>
        <v>D</v>
      </c>
      <c r="GG10" s="10">
        <f t="shared" si="76"/>
        <v>1</v>
      </c>
      <c r="GH10" s="218" t="str">
        <f t="shared" si="77"/>
        <v>B</v>
      </c>
      <c r="GI10" s="217">
        <f t="shared" si="78"/>
        <v>3</v>
      </c>
      <c r="GJ10" s="218" t="str">
        <f t="shared" si="79"/>
        <v>C</v>
      </c>
      <c r="GK10" s="217">
        <f t="shared" si="80"/>
        <v>2</v>
      </c>
      <c r="GL10" s="218" t="str">
        <f t="shared" si="81"/>
        <v>B</v>
      </c>
      <c r="GM10" s="217">
        <f t="shared" si="82"/>
        <v>3</v>
      </c>
      <c r="GN10" s="218" t="str">
        <f t="shared" si="83"/>
        <v>B</v>
      </c>
      <c r="GO10" s="217">
        <f t="shared" si="84"/>
        <v>3</v>
      </c>
      <c r="GP10" s="218" t="str">
        <f t="shared" si="85"/>
        <v>C</v>
      </c>
      <c r="GQ10" s="217">
        <f t="shared" si="86"/>
        <v>2</v>
      </c>
      <c r="GR10" s="218" t="str">
        <f t="shared" si="87"/>
        <v>D</v>
      </c>
      <c r="GS10" s="217">
        <f t="shared" si="88"/>
        <v>1</v>
      </c>
      <c r="GT10" s="218" t="str">
        <f t="shared" si="89"/>
        <v>B</v>
      </c>
      <c r="GU10" s="217">
        <f t="shared" si="90"/>
        <v>3</v>
      </c>
      <c r="GV10" s="218" t="str">
        <f t="shared" si="91"/>
        <v>B</v>
      </c>
      <c r="GW10" s="217">
        <f t="shared" si="92"/>
        <v>3</v>
      </c>
      <c r="GX10" s="218" t="str">
        <f t="shared" si="93"/>
        <v>B</v>
      </c>
      <c r="GY10" s="217">
        <f t="shared" si="94"/>
        <v>3</v>
      </c>
      <c r="GZ10" s="126" t="str">
        <f t="shared" si="95"/>
        <v>C</v>
      </c>
      <c r="HA10" s="10">
        <f t="shared" si="96"/>
        <v>2</v>
      </c>
      <c r="HB10" s="126" t="str">
        <f t="shared" si="97"/>
        <v>C</v>
      </c>
      <c r="HC10" s="10">
        <f t="shared" si="98"/>
        <v>2</v>
      </c>
      <c r="HD10" s="126" t="str">
        <f t="shared" si="99"/>
        <v>C</v>
      </c>
      <c r="HE10" s="10">
        <f t="shared" si="100"/>
        <v>2</v>
      </c>
      <c r="HF10" s="126" t="str">
        <f t="shared" si="101"/>
        <v>C</v>
      </c>
      <c r="HG10" s="10">
        <f t="shared" si="102"/>
        <v>2</v>
      </c>
      <c r="HH10" s="126" t="str">
        <f t="shared" si="103"/>
        <v>B</v>
      </c>
      <c r="HI10" s="10">
        <f t="shared" si="104"/>
        <v>3</v>
      </c>
      <c r="HJ10" s="126" t="str">
        <f t="shared" si="105"/>
        <v>C</v>
      </c>
      <c r="HK10" s="10">
        <f t="shared" si="106"/>
        <v>2</v>
      </c>
      <c r="HL10" s="126" t="str">
        <f t="shared" si="107"/>
        <v>C</v>
      </c>
      <c r="HM10" s="10">
        <f t="shared" si="108"/>
        <v>2</v>
      </c>
      <c r="HN10" s="126" t="str">
        <f t="shared" si="116"/>
        <v>X</v>
      </c>
      <c r="HO10" s="10">
        <f t="shared" si="117"/>
        <v>0</v>
      </c>
      <c r="HP10" s="126" t="str">
        <f t="shared" si="118"/>
        <v>C</v>
      </c>
      <c r="HQ10" s="10">
        <f t="shared" si="119"/>
        <v>2</v>
      </c>
      <c r="HR10" s="126" t="str">
        <f t="shared" si="120"/>
        <v>X</v>
      </c>
      <c r="HS10" s="10">
        <f t="shared" si="121"/>
        <v>0</v>
      </c>
      <c r="HT10" s="72">
        <f t="shared" si="109"/>
        <v>2</v>
      </c>
      <c r="HU10" s="72">
        <f t="shared" si="110"/>
        <v>2.15</v>
      </c>
      <c r="HV10" s="72">
        <f t="shared" si="111"/>
        <v>2.2799999999999998</v>
      </c>
      <c r="HW10" s="72">
        <f t="shared" si="112"/>
        <v>2.46</v>
      </c>
      <c r="HX10" s="72">
        <f t="shared" si="113"/>
        <v>2.2000000000000002</v>
      </c>
      <c r="HY10" s="72">
        <f t="shared" si="122"/>
        <v>0.8</v>
      </c>
      <c r="HZ10" s="73">
        <f t="shared" si="123"/>
        <v>87</v>
      </c>
      <c r="IA10" s="72">
        <f t="shared" si="124"/>
        <v>2.25</v>
      </c>
      <c r="IB10" s="4" t="str">
        <f t="shared" si="114"/>
        <v>Trung b×nh</v>
      </c>
      <c r="IE10" s="5"/>
      <c r="IJ10" s="3">
        <v>8</v>
      </c>
      <c r="IK10" s="3">
        <v>7</v>
      </c>
      <c r="IM10" s="3">
        <v>6</v>
      </c>
      <c r="IN10" s="3">
        <v>8</v>
      </c>
      <c r="IP10" s="3">
        <v>5</v>
      </c>
      <c r="IQ10" s="3">
        <v>6</v>
      </c>
      <c r="IR10" s="3">
        <v>8.5</v>
      </c>
    </row>
    <row r="11" spans="1:252" ht="24" customHeight="1" x14ac:dyDescent="0.25">
      <c r="A11" s="6">
        <v>5</v>
      </c>
      <c r="B11" s="19" t="s">
        <v>121</v>
      </c>
      <c r="C11" s="59" t="s">
        <v>28</v>
      </c>
      <c r="D11" s="16">
        <v>36082</v>
      </c>
      <c r="E11" s="23">
        <v>8</v>
      </c>
      <c r="F11" s="194">
        <v>10</v>
      </c>
      <c r="G11" s="25">
        <v>5</v>
      </c>
      <c r="H11" s="7">
        <f t="shared" si="0"/>
        <v>6.1</v>
      </c>
      <c r="I11" s="23">
        <v>7.5</v>
      </c>
      <c r="J11" s="194">
        <v>8</v>
      </c>
      <c r="K11" s="25">
        <v>5</v>
      </c>
      <c r="L11" s="7">
        <f t="shared" si="1"/>
        <v>5.8</v>
      </c>
      <c r="M11" s="23">
        <v>6.5</v>
      </c>
      <c r="N11" s="194">
        <v>9</v>
      </c>
      <c r="O11" s="25">
        <v>5</v>
      </c>
      <c r="P11" s="7">
        <f t="shared" si="2"/>
        <v>5.7</v>
      </c>
      <c r="Q11" s="23">
        <v>6</v>
      </c>
      <c r="R11" s="194">
        <v>9</v>
      </c>
      <c r="S11" s="25">
        <v>6.5</v>
      </c>
      <c r="T11" s="7">
        <f t="shared" si="3"/>
        <v>6.7</v>
      </c>
      <c r="U11" s="23">
        <v>8</v>
      </c>
      <c r="V11" s="194">
        <v>9</v>
      </c>
      <c r="W11" s="25">
        <v>6</v>
      </c>
      <c r="X11" s="7">
        <f t="shared" si="4"/>
        <v>6.7</v>
      </c>
      <c r="Y11" s="23">
        <v>7.7</v>
      </c>
      <c r="Z11" s="194">
        <v>9</v>
      </c>
      <c r="AA11" s="25">
        <v>7</v>
      </c>
      <c r="AB11" s="7">
        <f t="shared" si="5"/>
        <v>7.3</v>
      </c>
      <c r="AC11" s="23">
        <v>7</v>
      </c>
      <c r="AD11" s="194">
        <v>8</v>
      </c>
      <c r="AE11" s="25">
        <v>5.5</v>
      </c>
      <c r="AF11" s="7">
        <f t="shared" si="6"/>
        <v>6.1</v>
      </c>
      <c r="AG11" s="23">
        <v>7.5</v>
      </c>
      <c r="AH11" s="194">
        <v>9</v>
      </c>
      <c r="AI11" s="25">
        <f t="shared" si="7"/>
        <v>7.5</v>
      </c>
      <c r="AJ11" s="7">
        <f t="shared" si="8"/>
        <v>7.7</v>
      </c>
      <c r="AK11" s="23">
        <v>6.5</v>
      </c>
      <c r="AL11" s="194">
        <v>8</v>
      </c>
      <c r="AM11" s="101">
        <v>8</v>
      </c>
      <c r="AN11" s="7">
        <f t="shared" si="9"/>
        <v>7.7</v>
      </c>
      <c r="AO11" s="23">
        <v>6.8</v>
      </c>
      <c r="AP11" s="194">
        <v>7</v>
      </c>
      <c r="AQ11" s="25">
        <v>7</v>
      </c>
      <c r="AR11" s="7">
        <f t="shared" si="10"/>
        <v>7</v>
      </c>
      <c r="AS11" s="23">
        <v>6</v>
      </c>
      <c r="AT11" s="194">
        <v>8</v>
      </c>
      <c r="AU11" s="101">
        <v>5</v>
      </c>
      <c r="AV11" s="7">
        <f t="shared" si="11"/>
        <v>5.5</v>
      </c>
      <c r="AW11" s="23">
        <v>7</v>
      </c>
      <c r="AX11" s="194">
        <v>8</v>
      </c>
      <c r="AY11" s="25">
        <v>6</v>
      </c>
      <c r="AZ11" s="7">
        <f t="shared" si="12"/>
        <v>6.4</v>
      </c>
      <c r="BA11" s="23">
        <v>6.5</v>
      </c>
      <c r="BB11" s="194">
        <v>8</v>
      </c>
      <c r="BC11" s="25">
        <v>7</v>
      </c>
      <c r="BD11" s="7">
        <f t="shared" si="13"/>
        <v>7</v>
      </c>
      <c r="BE11" s="23">
        <v>5.8</v>
      </c>
      <c r="BF11" s="194">
        <v>9</v>
      </c>
      <c r="BG11" s="101">
        <v>7.5</v>
      </c>
      <c r="BH11" s="7">
        <f t="shared" si="14"/>
        <v>7.3</v>
      </c>
      <c r="BI11" s="23">
        <v>6.7</v>
      </c>
      <c r="BJ11" s="194">
        <v>7</v>
      </c>
      <c r="BK11" s="25">
        <v>5.5</v>
      </c>
      <c r="BL11" s="7">
        <f t="shared" si="15"/>
        <v>5.9</v>
      </c>
      <c r="BM11" s="23">
        <v>7.5</v>
      </c>
      <c r="BN11" s="24">
        <v>9</v>
      </c>
      <c r="BO11" s="25">
        <f t="shared" si="16"/>
        <v>7</v>
      </c>
      <c r="BP11" s="7">
        <f t="shared" si="17"/>
        <v>7.3</v>
      </c>
      <c r="BQ11" s="23">
        <v>8.5</v>
      </c>
      <c r="BR11" s="194">
        <v>9</v>
      </c>
      <c r="BS11" s="25">
        <v>5.5</v>
      </c>
      <c r="BT11" s="7">
        <f t="shared" si="18"/>
        <v>6.5</v>
      </c>
      <c r="BU11" s="23">
        <v>6</v>
      </c>
      <c r="BV11" s="194">
        <v>7</v>
      </c>
      <c r="BW11" s="25">
        <v>6.5</v>
      </c>
      <c r="BX11" s="7">
        <f t="shared" si="19"/>
        <v>6.5</v>
      </c>
      <c r="BY11" s="104">
        <v>7</v>
      </c>
      <c r="BZ11" s="273">
        <v>10</v>
      </c>
      <c r="CA11" s="74">
        <v>7</v>
      </c>
      <c r="CB11" s="7">
        <f t="shared" si="20"/>
        <v>7.3</v>
      </c>
      <c r="CC11" s="23">
        <v>7.5</v>
      </c>
      <c r="CD11" s="194">
        <v>8</v>
      </c>
      <c r="CE11" s="25">
        <v>8</v>
      </c>
      <c r="CF11" s="7">
        <f t="shared" si="21"/>
        <v>7.9</v>
      </c>
      <c r="CG11" s="23">
        <v>5.3</v>
      </c>
      <c r="CH11" s="194">
        <v>7</v>
      </c>
      <c r="CI11" s="25">
        <v>7.5</v>
      </c>
      <c r="CJ11" s="7">
        <f t="shared" si="22"/>
        <v>7</v>
      </c>
      <c r="CK11" s="23">
        <v>7.7</v>
      </c>
      <c r="CL11" s="194">
        <v>7</v>
      </c>
      <c r="CM11" s="264">
        <v>8</v>
      </c>
      <c r="CN11" s="7">
        <f t="shared" si="23"/>
        <v>7.8</v>
      </c>
      <c r="CO11" s="23">
        <v>6.3</v>
      </c>
      <c r="CP11" s="194">
        <v>7</v>
      </c>
      <c r="CQ11" s="25">
        <v>5.5</v>
      </c>
      <c r="CR11" s="7">
        <f t="shared" si="24"/>
        <v>5.8</v>
      </c>
      <c r="CS11" s="23">
        <v>5.8</v>
      </c>
      <c r="CT11" s="194">
        <v>6</v>
      </c>
      <c r="CU11" s="265">
        <v>6</v>
      </c>
      <c r="CV11" s="7">
        <f t="shared" si="25"/>
        <v>6</v>
      </c>
      <c r="CW11" s="23">
        <v>4.3</v>
      </c>
      <c r="CX11" s="194">
        <v>9</v>
      </c>
      <c r="CY11" s="264">
        <v>5</v>
      </c>
      <c r="CZ11" s="7">
        <f t="shared" si="26"/>
        <v>5.3</v>
      </c>
      <c r="DA11" s="23">
        <v>5</v>
      </c>
      <c r="DB11" s="194">
        <v>7</v>
      </c>
      <c r="DC11" s="264">
        <v>5</v>
      </c>
      <c r="DD11" s="7">
        <f t="shared" si="27"/>
        <v>5.2</v>
      </c>
      <c r="DE11" s="23">
        <v>6.5</v>
      </c>
      <c r="DF11" s="194">
        <v>8</v>
      </c>
      <c r="DG11" s="25">
        <v>5.5</v>
      </c>
      <c r="DH11" s="7">
        <f t="shared" si="28"/>
        <v>6</v>
      </c>
      <c r="DI11" s="23">
        <v>8.5</v>
      </c>
      <c r="DJ11" s="194">
        <v>10</v>
      </c>
      <c r="DK11" s="119">
        <f t="shared" si="29"/>
        <v>7</v>
      </c>
      <c r="DL11" s="7">
        <f t="shared" si="30"/>
        <v>7.6</v>
      </c>
      <c r="DM11" s="23">
        <v>7</v>
      </c>
      <c r="DN11" s="194">
        <v>8</v>
      </c>
      <c r="DO11" s="25">
        <v>8</v>
      </c>
      <c r="DP11" s="7">
        <f t="shared" si="31"/>
        <v>7.8</v>
      </c>
      <c r="DQ11" s="23">
        <v>7.3</v>
      </c>
      <c r="DR11" s="194">
        <v>8</v>
      </c>
      <c r="DS11" s="25">
        <v>6.5</v>
      </c>
      <c r="DT11" s="7">
        <f t="shared" si="32"/>
        <v>6.8</v>
      </c>
      <c r="DU11" s="23">
        <v>6</v>
      </c>
      <c r="DV11" s="194">
        <v>8</v>
      </c>
      <c r="DW11" s="25">
        <v>8.5</v>
      </c>
      <c r="DX11" s="7">
        <f t="shared" si="33"/>
        <v>8</v>
      </c>
      <c r="DY11" s="23">
        <v>7.5</v>
      </c>
      <c r="DZ11" s="194">
        <v>8</v>
      </c>
      <c r="EA11" s="25">
        <v>6</v>
      </c>
      <c r="EB11" s="7">
        <f t="shared" si="34"/>
        <v>6.5</v>
      </c>
      <c r="EC11" s="23">
        <v>6.3</v>
      </c>
      <c r="ED11" s="194">
        <v>7</v>
      </c>
      <c r="EE11" s="264">
        <v>7</v>
      </c>
      <c r="EF11" s="7">
        <f t="shared" si="35"/>
        <v>6.9</v>
      </c>
      <c r="EG11" s="23">
        <v>6.7</v>
      </c>
      <c r="EH11" s="194">
        <v>7</v>
      </c>
      <c r="EI11" s="25">
        <v>6.5</v>
      </c>
      <c r="EJ11" s="7">
        <f t="shared" si="36"/>
        <v>6.6</v>
      </c>
      <c r="EK11" s="23">
        <v>9</v>
      </c>
      <c r="EL11" s="194">
        <v>9</v>
      </c>
      <c r="EM11" s="25">
        <v>8</v>
      </c>
      <c r="EN11" s="7">
        <f t="shared" si="37"/>
        <v>8.3000000000000007</v>
      </c>
      <c r="EO11" s="23">
        <v>8</v>
      </c>
      <c r="EP11" s="194">
        <v>9</v>
      </c>
      <c r="EQ11" s="25">
        <v>7.5</v>
      </c>
      <c r="ER11" s="7">
        <f t="shared" si="115"/>
        <v>7.8</v>
      </c>
      <c r="ES11" s="7">
        <v>6</v>
      </c>
      <c r="ET11" s="7"/>
      <c r="EU11" s="8">
        <f t="shared" si="38"/>
        <v>6.41</v>
      </c>
      <c r="EV11" s="126" t="str">
        <f t="shared" si="39"/>
        <v>C</v>
      </c>
      <c r="EW11" s="10">
        <f t="shared" si="40"/>
        <v>2</v>
      </c>
      <c r="EX11" s="126" t="str">
        <f t="shared" si="41"/>
        <v>C</v>
      </c>
      <c r="EY11" s="10">
        <f t="shared" si="42"/>
        <v>2</v>
      </c>
      <c r="EZ11" s="126" t="str">
        <f t="shared" si="43"/>
        <v>C</v>
      </c>
      <c r="FA11" s="10">
        <f t="shared" si="44"/>
        <v>2</v>
      </c>
      <c r="FB11" s="126" t="str">
        <f t="shared" si="45"/>
        <v>C</v>
      </c>
      <c r="FC11" s="10">
        <f t="shared" si="46"/>
        <v>2</v>
      </c>
      <c r="FD11" s="218" t="str">
        <f t="shared" si="47"/>
        <v>C</v>
      </c>
      <c r="FE11" s="217">
        <f t="shared" si="48"/>
        <v>2</v>
      </c>
      <c r="FF11" s="218" t="str">
        <f t="shared" si="49"/>
        <v>B</v>
      </c>
      <c r="FG11" s="217">
        <f t="shared" si="50"/>
        <v>3</v>
      </c>
      <c r="FH11" s="218" t="str">
        <f t="shared" si="51"/>
        <v>C</v>
      </c>
      <c r="FI11" s="217">
        <f t="shared" si="52"/>
        <v>2</v>
      </c>
      <c r="FJ11" s="218" t="str">
        <f t="shared" si="53"/>
        <v>B</v>
      </c>
      <c r="FK11" s="217">
        <f t="shared" si="54"/>
        <v>3</v>
      </c>
      <c r="FL11" s="218" t="str">
        <f t="shared" si="55"/>
        <v>B</v>
      </c>
      <c r="FM11" s="217">
        <f t="shared" si="56"/>
        <v>3</v>
      </c>
      <c r="FN11" s="218" t="str">
        <f t="shared" si="57"/>
        <v>B</v>
      </c>
      <c r="FO11" s="217">
        <f t="shared" si="58"/>
        <v>3</v>
      </c>
      <c r="FP11" s="218" t="str">
        <f t="shared" si="59"/>
        <v>C</v>
      </c>
      <c r="FQ11" s="217">
        <f t="shared" si="60"/>
        <v>2</v>
      </c>
      <c r="FR11" s="218" t="str">
        <f t="shared" si="61"/>
        <v>C</v>
      </c>
      <c r="FS11" s="217">
        <f t="shared" si="62"/>
        <v>2</v>
      </c>
      <c r="FT11" s="126" t="str">
        <f t="shared" si="63"/>
        <v>B</v>
      </c>
      <c r="FU11" s="10">
        <f t="shared" si="64"/>
        <v>3</v>
      </c>
      <c r="FV11" s="126" t="str">
        <f t="shared" si="65"/>
        <v>B</v>
      </c>
      <c r="FW11" s="10">
        <f t="shared" si="66"/>
        <v>3</v>
      </c>
      <c r="FX11" s="126" t="str">
        <f t="shared" si="67"/>
        <v>C</v>
      </c>
      <c r="FY11" s="10">
        <f t="shared" si="68"/>
        <v>2</v>
      </c>
      <c r="FZ11" s="126" t="str">
        <f t="shared" si="69"/>
        <v>B</v>
      </c>
      <c r="GA11" s="10">
        <f t="shared" si="70"/>
        <v>3</v>
      </c>
      <c r="GB11" s="126" t="str">
        <f t="shared" si="71"/>
        <v>C</v>
      </c>
      <c r="GC11" s="10">
        <f t="shared" si="72"/>
        <v>2</v>
      </c>
      <c r="GD11" s="126" t="str">
        <f t="shared" si="73"/>
        <v>C</v>
      </c>
      <c r="GE11" s="10">
        <f t="shared" si="74"/>
        <v>2</v>
      </c>
      <c r="GF11" s="126" t="str">
        <f t="shared" si="75"/>
        <v>B</v>
      </c>
      <c r="GG11" s="10">
        <f t="shared" si="76"/>
        <v>3</v>
      </c>
      <c r="GH11" s="218" t="str">
        <f t="shared" si="77"/>
        <v>B</v>
      </c>
      <c r="GI11" s="217">
        <f t="shared" si="78"/>
        <v>3</v>
      </c>
      <c r="GJ11" s="218" t="str">
        <f t="shared" si="79"/>
        <v>B</v>
      </c>
      <c r="GK11" s="217">
        <f t="shared" si="80"/>
        <v>3</v>
      </c>
      <c r="GL11" s="218" t="str">
        <f t="shared" si="81"/>
        <v>B</v>
      </c>
      <c r="GM11" s="217">
        <f t="shared" si="82"/>
        <v>3</v>
      </c>
      <c r="GN11" s="218" t="str">
        <f t="shared" si="83"/>
        <v>C</v>
      </c>
      <c r="GO11" s="217">
        <f t="shared" si="84"/>
        <v>2</v>
      </c>
      <c r="GP11" s="218" t="str">
        <f t="shared" si="85"/>
        <v>C</v>
      </c>
      <c r="GQ11" s="217">
        <f t="shared" si="86"/>
        <v>2</v>
      </c>
      <c r="GR11" s="218" t="str">
        <f t="shared" si="87"/>
        <v>D</v>
      </c>
      <c r="GS11" s="217">
        <f t="shared" si="88"/>
        <v>1</v>
      </c>
      <c r="GT11" s="218" t="str">
        <f t="shared" si="89"/>
        <v>D</v>
      </c>
      <c r="GU11" s="217">
        <f t="shared" si="90"/>
        <v>1</v>
      </c>
      <c r="GV11" s="218" t="str">
        <f t="shared" si="91"/>
        <v>C</v>
      </c>
      <c r="GW11" s="217">
        <f t="shared" si="92"/>
        <v>2</v>
      </c>
      <c r="GX11" s="218" t="str">
        <f t="shared" si="93"/>
        <v>B</v>
      </c>
      <c r="GY11" s="217">
        <f t="shared" si="94"/>
        <v>3</v>
      </c>
      <c r="GZ11" s="126" t="str">
        <f t="shared" si="95"/>
        <v>B</v>
      </c>
      <c r="HA11" s="10">
        <f t="shared" si="96"/>
        <v>3</v>
      </c>
      <c r="HB11" s="126" t="str">
        <f t="shared" si="97"/>
        <v>C</v>
      </c>
      <c r="HC11" s="10">
        <f t="shared" si="98"/>
        <v>2</v>
      </c>
      <c r="HD11" s="126" t="str">
        <f t="shared" si="99"/>
        <v>B</v>
      </c>
      <c r="HE11" s="10">
        <f t="shared" si="100"/>
        <v>3</v>
      </c>
      <c r="HF11" s="126" t="str">
        <f t="shared" si="101"/>
        <v>C</v>
      </c>
      <c r="HG11" s="10">
        <f t="shared" si="102"/>
        <v>2</v>
      </c>
      <c r="HH11" s="126" t="str">
        <f t="shared" si="103"/>
        <v>C</v>
      </c>
      <c r="HI11" s="10">
        <f t="shared" si="104"/>
        <v>2</v>
      </c>
      <c r="HJ11" s="126" t="str">
        <f t="shared" si="105"/>
        <v>C</v>
      </c>
      <c r="HK11" s="10">
        <f t="shared" si="106"/>
        <v>2</v>
      </c>
      <c r="HL11" s="126" t="str">
        <f t="shared" si="107"/>
        <v>B</v>
      </c>
      <c r="HM11" s="10">
        <f t="shared" si="108"/>
        <v>3</v>
      </c>
      <c r="HN11" s="126" t="str">
        <f t="shared" si="116"/>
        <v>B</v>
      </c>
      <c r="HO11" s="10">
        <f t="shared" si="117"/>
        <v>3</v>
      </c>
      <c r="HP11" s="126" t="str">
        <f t="shared" si="118"/>
        <v>C</v>
      </c>
      <c r="HQ11" s="10">
        <f t="shared" si="119"/>
        <v>2</v>
      </c>
      <c r="HR11" s="126" t="str">
        <f t="shared" si="120"/>
        <v>X</v>
      </c>
      <c r="HS11" s="10">
        <f t="shared" si="121"/>
        <v>0</v>
      </c>
      <c r="HT11" s="72">
        <f t="shared" si="109"/>
        <v>2</v>
      </c>
      <c r="HU11" s="72">
        <f t="shared" si="110"/>
        <v>2.5</v>
      </c>
      <c r="HV11" s="72">
        <f t="shared" si="111"/>
        <v>2.5</v>
      </c>
      <c r="HW11" s="72">
        <f t="shared" si="112"/>
        <v>2.25</v>
      </c>
      <c r="HX11" s="72">
        <f t="shared" si="113"/>
        <v>2.33</v>
      </c>
      <c r="HY11" s="72">
        <f t="shared" si="122"/>
        <v>2.6</v>
      </c>
      <c r="HZ11" s="73">
        <f t="shared" si="123"/>
        <v>90</v>
      </c>
      <c r="IA11" s="72">
        <f t="shared" si="124"/>
        <v>2.37</v>
      </c>
      <c r="IB11" s="4" t="str">
        <f t="shared" si="114"/>
        <v>Trung b×nh</v>
      </c>
      <c r="IE11" s="5"/>
      <c r="IJ11" s="3">
        <v>8.5</v>
      </c>
      <c r="IK11" s="3">
        <v>6.5</v>
      </c>
      <c r="IM11" s="3">
        <v>8</v>
      </c>
      <c r="IN11" s="3">
        <v>6</v>
      </c>
      <c r="IP11" s="3">
        <v>8</v>
      </c>
      <c r="IQ11" s="3">
        <v>6</v>
      </c>
      <c r="IR11" s="3">
        <v>6</v>
      </c>
    </row>
    <row r="12" spans="1:252" ht="21.75" customHeight="1" x14ac:dyDescent="0.25">
      <c r="A12" s="12">
        <v>6</v>
      </c>
      <c r="B12" s="15" t="s">
        <v>122</v>
      </c>
      <c r="C12" s="59" t="s">
        <v>123</v>
      </c>
      <c r="D12" s="16">
        <v>36061</v>
      </c>
      <c r="E12" s="23">
        <v>6.5</v>
      </c>
      <c r="F12" s="194">
        <v>8</v>
      </c>
      <c r="G12" s="25">
        <v>5</v>
      </c>
      <c r="H12" s="7">
        <f t="shared" si="0"/>
        <v>5.6</v>
      </c>
      <c r="I12" s="23">
        <v>7</v>
      </c>
      <c r="J12" s="194">
        <v>8</v>
      </c>
      <c r="K12" s="25">
        <v>6.5</v>
      </c>
      <c r="L12" s="7">
        <f t="shared" si="1"/>
        <v>6.8</v>
      </c>
      <c r="M12" s="23">
        <v>7.5</v>
      </c>
      <c r="N12" s="194">
        <v>9</v>
      </c>
      <c r="O12" s="25">
        <v>7</v>
      </c>
      <c r="P12" s="7">
        <f t="shared" si="2"/>
        <v>7.3</v>
      </c>
      <c r="Q12" s="23">
        <v>6</v>
      </c>
      <c r="R12" s="194">
        <v>6</v>
      </c>
      <c r="S12" s="25">
        <v>7</v>
      </c>
      <c r="T12" s="7">
        <f t="shared" si="3"/>
        <v>6.7</v>
      </c>
      <c r="U12" s="23">
        <v>6.5</v>
      </c>
      <c r="V12" s="194">
        <v>7</v>
      </c>
      <c r="W12" s="25">
        <v>7</v>
      </c>
      <c r="X12" s="7">
        <f t="shared" si="4"/>
        <v>6.9</v>
      </c>
      <c r="Y12" s="23">
        <v>6.3</v>
      </c>
      <c r="Z12" s="194">
        <v>7</v>
      </c>
      <c r="AA12" s="97">
        <v>7</v>
      </c>
      <c r="AB12" s="7">
        <f t="shared" si="5"/>
        <v>6.9</v>
      </c>
      <c r="AC12" s="23">
        <v>9</v>
      </c>
      <c r="AD12" s="194">
        <v>9</v>
      </c>
      <c r="AE12" s="25">
        <v>6</v>
      </c>
      <c r="AF12" s="7">
        <f t="shared" si="6"/>
        <v>6.9</v>
      </c>
      <c r="AG12" s="23">
        <v>7</v>
      </c>
      <c r="AH12" s="194">
        <v>8</v>
      </c>
      <c r="AI12" s="25">
        <f t="shared" si="7"/>
        <v>7.8</v>
      </c>
      <c r="AJ12" s="7">
        <f t="shared" si="8"/>
        <v>7.7</v>
      </c>
      <c r="AK12" s="23">
        <v>7.5</v>
      </c>
      <c r="AL12" s="194">
        <v>9</v>
      </c>
      <c r="AM12" s="25">
        <v>6.5</v>
      </c>
      <c r="AN12" s="7">
        <f t="shared" si="9"/>
        <v>7</v>
      </c>
      <c r="AO12" s="23">
        <v>6</v>
      </c>
      <c r="AP12" s="194">
        <v>6</v>
      </c>
      <c r="AQ12" s="97">
        <v>5</v>
      </c>
      <c r="AR12" s="7">
        <f t="shared" si="10"/>
        <v>5.3</v>
      </c>
      <c r="AS12" s="23">
        <v>7.5</v>
      </c>
      <c r="AT12" s="194">
        <v>9</v>
      </c>
      <c r="AU12" s="25">
        <v>8.5</v>
      </c>
      <c r="AV12" s="7">
        <f t="shared" si="11"/>
        <v>8.4</v>
      </c>
      <c r="AW12" s="23">
        <v>7</v>
      </c>
      <c r="AX12" s="194">
        <v>8</v>
      </c>
      <c r="AY12" s="25">
        <v>5</v>
      </c>
      <c r="AZ12" s="7">
        <f t="shared" si="12"/>
        <v>5.7</v>
      </c>
      <c r="BA12" s="23">
        <v>7</v>
      </c>
      <c r="BB12" s="194">
        <v>7</v>
      </c>
      <c r="BC12" s="25">
        <v>7</v>
      </c>
      <c r="BD12" s="7">
        <f t="shared" si="13"/>
        <v>7</v>
      </c>
      <c r="BE12" s="23">
        <v>6.8</v>
      </c>
      <c r="BF12" s="194">
        <v>9</v>
      </c>
      <c r="BG12" s="25">
        <v>6</v>
      </c>
      <c r="BH12" s="7">
        <f t="shared" si="14"/>
        <v>6.5</v>
      </c>
      <c r="BI12" s="23">
        <v>7.3</v>
      </c>
      <c r="BJ12" s="194">
        <v>8</v>
      </c>
      <c r="BK12" s="25">
        <v>9</v>
      </c>
      <c r="BL12" s="7">
        <f t="shared" si="15"/>
        <v>8.6</v>
      </c>
      <c r="BM12" s="23">
        <v>7</v>
      </c>
      <c r="BN12" s="24">
        <v>8</v>
      </c>
      <c r="BO12" s="25">
        <f t="shared" si="16"/>
        <v>7.3</v>
      </c>
      <c r="BP12" s="7">
        <f t="shared" si="17"/>
        <v>7.3</v>
      </c>
      <c r="BQ12" s="23">
        <v>8</v>
      </c>
      <c r="BR12" s="194">
        <v>9</v>
      </c>
      <c r="BS12" s="25">
        <v>7</v>
      </c>
      <c r="BT12" s="7">
        <f t="shared" si="18"/>
        <v>7.4</v>
      </c>
      <c r="BU12" s="23">
        <v>9</v>
      </c>
      <c r="BV12" s="194">
        <v>10</v>
      </c>
      <c r="BW12" s="25">
        <v>6</v>
      </c>
      <c r="BX12" s="7">
        <f t="shared" si="19"/>
        <v>7</v>
      </c>
      <c r="BY12" s="104">
        <v>6</v>
      </c>
      <c r="BZ12" s="273">
        <v>5</v>
      </c>
      <c r="CA12" s="74">
        <v>5</v>
      </c>
      <c r="CB12" s="7">
        <f t="shared" si="20"/>
        <v>5.2</v>
      </c>
      <c r="CC12" s="23">
        <v>8.5</v>
      </c>
      <c r="CD12" s="194">
        <v>9</v>
      </c>
      <c r="CE12" s="25">
        <v>9</v>
      </c>
      <c r="CF12" s="7">
        <f t="shared" si="21"/>
        <v>8.9</v>
      </c>
      <c r="CG12" s="23">
        <v>8.3000000000000007</v>
      </c>
      <c r="CH12" s="194">
        <v>9</v>
      </c>
      <c r="CI12" s="25">
        <v>9.5</v>
      </c>
      <c r="CJ12" s="7">
        <f t="shared" si="22"/>
        <v>9.1999999999999993</v>
      </c>
      <c r="CK12" s="23">
        <v>7.7</v>
      </c>
      <c r="CL12" s="194">
        <v>8</v>
      </c>
      <c r="CM12" s="25">
        <v>4</v>
      </c>
      <c r="CN12" s="7">
        <f t="shared" si="23"/>
        <v>5.0999999999999996</v>
      </c>
      <c r="CO12" s="23">
        <v>6.7</v>
      </c>
      <c r="CP12" s="194">
        <v>7</v>
      </c>
      <c r="CQ12" s="25">
        <v>8.5</v>
      </c>
      <c r="CR12" s="7">
        <f t="shared" si="24"/>
        <v>8</v>
      </c>
      <c r="CS12" s="23">
        <v>7.7</v>
      </c>
      <c r="CT12" s="194">
        <v>7</v>
      </c>
      <c r="CU12" s="25">
        <v>7.5</v>
      </c>
      <c r="CV12" s="7">
        <f t="shared" si="25"/>
        <v>7.5</v>
      </c>
      <c r="CW12" s="23">
        <v>4.7</v>
      </c>
      <c r="CX12" s="194">
        <v>7</v>
      </c>
      <c r="CY12" s="25">
        <v>5</v>
      </c>
      <c r="CZ12" s="7">
        <f t="shared" si="26"/>
        <v>5.0999999999999996</v>
      </c>
      <c r="DA12" s="23">
        <v>7.7</v>
      </c>
      <c r="DB12" s="194">
        <v>8</v>
      </c>
      <c r="DC12" s="25">
        <v>6</v>
      </c>
      <c r="DD12" s="7">
        <f t="shared" si="27"/>
        <v>6.5</v>
      </c>
      <c r="DE12" s="23">
        <v>6.5</v>
      </c>
      <c r="DF12" s="194">
        <v>7</v>
      </c>
      <c r="DG12" s="25">
        <v>5</v>
      </c>
      <c r="DH12" s="7">
        <f t="shared" si="28"/>
        <v>5.5</v>
      </c>
      <c r="DI12" s="23">
        <v>7.5</v>
      </c>
      <c r="DJ12" s="194">
        <v>7</v>
      </c>
      <c r="DK12" s="119">
        <f t="shared" si="29"/>
        <v>5.3</v>
      </c>
      <c r="DL12" s="7">
        <f t="shared" si="30"/>
        <v>5.9</v>
      </c>
      <c r="DM12" s="23">
        <v>7.8</v>
      </c>
      <c r="DN12" s="194">
        <v>8</v>
      </c>
      <c r="DO12" s="25">
        <v>7</v>
      </c>
      <c r="DP12" s="7">
        <f t="shared" si="31"/>
        <v>7.3</v>
      </c>
      <c r="DQ12" s="23">
        <v>8.3000000000000007</v>
      </c>
      <c r="DR12" s="194">
        <v>9</v>
      </c>
      <c r="DS12" s="25">
        <v>7</v>
      </c>
      <c r="DT12" s="7">
        <f t="shared" si="32"/>
        <v>7.5</v>
      </c>
      <c r="DU12" s="23">
        <v>6</v>
      </c>
      <c r="DV12" s="194">
        <v>7</v>
      </c>
      <c r="DW12" s="25">
        <v>6.5</v>
      </c>
      <c r="DX12" s="7">
        <f t="shared" si="33"/>
        <v>6.5</v>
      </c>
      <c r="DY12" s="23">
        <v>7</v>
      </c>
      <c r="DZ12" s="194">
        <v>6</v>
      </c>
      <c r="EA12" s="25">
        <v>7</v>
      </c>
      <c r="EB12" s="7">
        <f t="shared" si="34"/>
        <v>6.9</v>
      </c>
      <c r="EC12" s="23">
        <v>8.3000000000000007</v>
      </c>
      <c r="ED12" s="194">
        <v>8</v>
      </c>
      <c r="EE12" s="25">
        <v>8</v>
      </c>
      <c r="EF12" s="7">
        <f t="shared" si="35"/>
        <v>8.1</v>
      </c>
      <c r="EG12" s="23">
        <v>7.7</v>
      </c>
      <c r="EH12" s="194">
        <v>8</v>
      </c>
      <c r="EI12" s="25">
        <v>6</v>
      </c>
      <c r="EJ12" s="7">
        <f t="shared" si="36"/>
        <v>6.5</v>
      </c>
      <c r="EK12" s="23">
        <v>6</v>
      </c>
      <c r="EL12" s="194">
        <v>6</v>
      </c>
      <c r="EM12" s="25">
        <v>6</v>
      </c>
      <c r="EN12" s="7">
        <f t="shared" si="37"/>
        <v>6</v>
      </c>
      <c r="EO12" s="23"/>
      <c r="EP12" s="194"/>
      <c r="EQ12" s="25"/>
      <c r="ER12" s="7">
        <f t="shared" si="115"/>
        <v>0</v>
      </c>
      <c r="ES12" s="7"/>
      <c r="ET12" s="7">
        <v>7</v>
      </c>
      <c r="EU12" s="8">
        <f t="shared" si="38"/>
        <v>6.66</v>
      </c>
      <c r="EV12" s="126" t="str">
        <f t="shared" si="39"/>
        <v>C</v>
      </c>
      <c r="EW12" s="10">
        <f t="shared" si="40"/>
        <v>2</v>
      </c>
      <c r="EX12" s="126" t="str">
        <f t="shared" si="41"/>
        <v>C</v>
      </c>
      <c r="EY12" s="10">
        <f t="shared" si="42"/>
        <v>2</v>
      </c>
      <c r="EZ12" s="126" t="str">
        <f t="shared" si="43"/>
        <v>B</v>
      </c>
      <c r="FA12" s="10">
        <f t="shared" si="44"/>
        <v>3</v>
      </c>
      <c r="FB12" s="126" t="str">
        <f t="shared" si="45"/>
        <v>C</v>
      </c>
      <c r="FC12" s="10">
        <f t="shared" si="46"/>
        <v>2</v>
      </c>
      <c r="FD12" s="218" t="str">
        <f t="shared" si="47"/>
        <v>C</v>
      </c>
      <c r="FE12" s="217">
        <f t="shared" si="48"/>
        <v>2</v>
      </c>
      <c r="FF12" s="218" t="str">
        <f t="shared" si="49"/>
        <v>C</v>
      </c>
      <c r="FG12" s="217">
        <f t="shared" si="50"/>
        <v>2</v>
      </c>
      <c r="FH12" s="218" t="str">
        <f t="shared" si="51"/>
        <v>C</v>
      </c>
      <c r="FI12" s="217">
        <f t="shared" si="52"/>
        <v>2</v>
      </c>
      <c r="FJ12" s="218" t="str">
        <f t="shared" si="53"/>
        <v>B</v>
      </c>
      <c r="FK12" s="217">
        <f t="shared" si="54"/>
        <v>3</v>
      </c>
      <c r="FL12" s="218" t="str">
        <f t="shared" si="55"/>
        <v>B</v>
      </c>
      <c r="FM12" s="217">
        <f t="shared" si="56"/>
        <v>3</v>
      </c>
      <c r="FN12" s="218" t="str">
        <f t="shared" si="57"/>
        <v>D</v>
      </c>
      <c r="FO12" s="217">
        <f t="shared" si="58"/>
        <v>1</v>
      </c>
      <c r="FP12" s="218" t="str">
        <f t="shared" si="59"/>
        <v>B</v>
      </c>
      <c r="FQ12" s="217">
        <f t="shared" si="60"/>
        <v>3</v>
      </c>
      <c r="FR12" s="218" t="str">
        <f t="shared" si="61"/>
        <v>C</v>
      </c>
      <c r="FS12" s="217">
        <f t="shared" si="62"/>
        <v>2</v>
      </c>
      <c r="FT12" s="126" t="str">
        <f t="shared" si="63"/>
        <v>B</v>
      </c>
      <c r="FU12" s="10">
        <f t="shared" si="64"/>
        <v>3</v>
      </c>
      <c r="FV12" s="126" t="str">
        <f t="shared" si="65"/>
        <v>C</v>
      </c>
      <c r="FW12" s="10">
        <f t="shared" si="66"/>
        <v>2</v>
      </c>
      <c r="FX12" s="126" t="str">
        <f t="shared" si="67"/>
        <v>A</v>
      </c>
      <c r="FY12" s="10">
        <f t="shared" si="68"/>
        <v>4</v>
      </c>
      <c r="FZ12" s="126" t="str">
        <f t="shared" si="69"/>
        <v>B</v>
      </c>
      <c r="GA12" s="10">
        <f t="shared" si="70"/>
        <v>3</v>
      </c>
      <c r="GB12" s="126" t="str">
        <f t="shared" si="71"/>
        <v>B</v>
      </c>
      <c r="GC12" s="10">
        <f t="shared" si="72"/>
        <v>3</v>
      </c>
      <c r="GD12" s="126" t="str">
        <f t="shared" si="73"/>
        <v>B</v>
      </c>
      <c r="GE12" s="10">
        <f t="shared" si="74"/>
        <v>3</v>
      </c>
      <c r="GF12" s="126" t="str">
        <f t="shared" si="75"/>
        <v>D</v>
      </c>
      <c r="GG12" s="10">
        <f t="shared" si="76"/>
        <v>1</v>
      </c>
      <c r="GH12" s="218" t="str">
        <f t="shared" si="77"/>
        <v>A</v>
      </c>
      <c r="GI12" s="217">
        <f t="shared" si="78"/>
        <v>4</v>
      </c>
      <c r="GJ12" s="218" t="str">
        <f t="shared" si="79"/>
        <v>A</v>
      </c>
      <c r="GK12" s="217">
        <f t="shared" si="80"/>
        <v>4</v>
      </c>
      <c r="GL12" s="218" t="str">
        <f t="shared" si="81"/>
        <v>D</v>
      </c>
      <c r="GM12" s="217">
        <f t="shared" si="82"/>
        <v>1</v>
      </c>
      <c r="GN12" s="218" t="str">
        <f t="shared" si="83"/>
        <v>B</v>
      </c>
      <c r="GO12" s="217">
        <f t="shared" si="84"/>
        <v>3</v>
      </c>
      <c r="GP12" s="218" t="str">
        <f t="shared" si="85"/>
        <v>B</v>
      </c>
      <c r="GQ12" s="217">
        <f t="shared" si="86"/>
        <v>3</v>
      </c>
      <c r="GR12" s="218" t="str">
        <f t="shared" si="87"/>
        <v>D</v>
      </c>
      <c r="GS12" s="217">
        <f t="shared" si="88"/>
        <v>1</v>
      </c>
      <c r="GT12" s="218" t="str">
        <f t="shared" si="89"/>
        <v>C</v>
      </c>
      <c r="GU12" s="217">
        <f t="shared" si="90"/>
        <v>2</v>
      </c>
      <c r="GV12" s="218" t="str">
        <f t="shared" si="91"/>
        <v>C</v>
      </c>
      <c r="GW12" s="217">
        <f t="shared" si="92"/>
        <v>2</v>
      </c>
      <c r="GX12" s="218" t="str">
        <f t="shared" si="93"/>
        <v>C</v>
      </c>
      <c r="GY12" s="217">
        <f t="shared" si="94"/>
        <v>2</v>
      </c>
      <c r="GZ12" s="126" t="str">
        <f t="shared" si="95"/>
        <v>B</v>
      </c>
      <c r="HA12" s="10">
        <f t="shared" si="96"/>
        <v>3</v>
      </c>
      <c r="HB12" s="126" t="str">
        <f t="shared" si="97"/>
        <v>B</v>
      </c>
      <c r="HC12" s="10">
        <f t="shared" si="98"/>
        <v>3</v>
      </c>
      <c r="HD12" s="126" t="str">
        <f t="shared" si="99"/>
        <v>C</v>
      </c>
      <c r="HE12" s="10">
        <f t="shared" si="100"/>
        <v>2</v>
      </c>
      <c r="HF12" s="126" t="str">
        <f t="shared" si="101"/>
        <v>C</v>
      </c>
      <c r="HG12" s="10">
        <f t="shared" si="102"/>
        <v>2</v>
      </c>
      <c r="HH12" s="126" t="str">
        <f t="shared" si="103"/>
        <v>B</v>
      </c>
      <c r="HI12" s="10">
        <f t="shared" si="104"/>
        <v>3</v>
      </c>
      <c r="HJ12" s="126" t="str">
        <f t="shared" si="105"/>
        <v>C</v>
      </c>
      <c r="HK12" s="10">
        <f t="shared" si="106"/>
        <v>2</v>
      </c>
      <c r="HL12" s="126" t="str">
        <f t="shared" si="107"/>
        <v>C</v>
      </c>
      <c r="HM12" s="10">
        <f t="shared" si="108"/>
        <v>2</v>
      </c>
      <c r="HN12" s="126" t="str">
        <f t="shared" si="116"/>
        <v>X</v>
      </c>
      <c r="HO12" s="10">
        <f t="shared" si="117"/>
        <v>0</v>
      </c>
      <c r="HP12" s="126" t="str">
        <f t="shared" si="118"/>
        <v>X</v>
      </c>
      <c r="HQ12" s="10">
        <f t="shared" si="119"/>
        <v>0</v>
      </c>
      <c r="HR12" s="126" t="str">
        <f t="shared" si="120"/>
        <v>B</v>
      </c>
      <c r="HS12" s="10">
        <f t="shared" si="121"/>
        <v>3</v>
      </c>
      <c r="HT12" s="72">
        <f t="shared" si="109"/>
        <v>2.25</v>
      </c>
      <c r="HU12" s="72">
        <f t="shared" si="110"/>
        <v>2.35</v>
      </c>
      <c r="HV12" s="72">
        <f t="shared" si="111"/>
        <v>2.83</v>
      </c>
      <c r="HW12" s="72">
        <f t="shared" si="112"/>
        <v>2.54</v>
      </c>
      <c r="HX12" s="72">
        <f t="shared" si="113"/>
        <v>2.5299999999999998</v>
      </c>
      <c r="HY12" s="72">
        <f t="shared" si="122"/>
        <v>3</v>
      </c>
      <c r="HZ12" s="73">
        <f t="shared" si="123"/>
        <v>90</v>
      </c>
      <c r="IA12" s="72">
        <f t="shared" si="124"/>
        <v>2.56</v>
      </c>
      <c r="IB12" s="4" t="str">
        <f t="shared" si="114"/>
        <v>Kh¸</v>
      </c>
      <c r="IE12" s="5"/>
      <c r="IJ12" s="3">
        <v>8</v>
      </c>
      <c r="IK12" s="3">
        <v>7.5</v>
      </c>
      <c r="IM12" s="3">
        <v>7</v>
      </c>
      <c r="IN12" s="3">
        <v>7.5</v>
      </c>
      <c r="IP12" s="3">
        <v>5</v>
      </c>
      <c r="IQ12" s="3">
        <v>6</v>
      </c>
      <c r="IR12" s="3">
        <v>5.5</v>
      </c>
    </row>
    <row r="13" spans="1:252" ht="19.5" customHeight="1" x14ac:dyDescent="0.25">
      <c r="A13" s="6">
        <v>7</v>
      </c>
      <c r="B13" s="20" t="s">
        <v>124</v>
      </c>
      <c r="C13" s="59" t="s">
        <v>123</v>
      </c>
      <c r="D13" s="27">
        <v>35564</v>
      </c>
      <c r="E13" s="23">
        <v>6.5</v>
      </c>
      <c r="F13" s="194">
        <v>8</v>
      </c>
      <c r="G13" s="25">
        <v>7</v>
      </c>
      <c r="H13" s="7">
        <f t="shared" si="0"/>
        <v>7</v>
      </c>
      <c r="I13" s="23">
        <v>6</v>
      </c>
      <c r="J13" s="194">
        <v>5</v>
      </c>
      <c r="K13" s="101">
        <v>5</v>
      </c>
      <c r="L13" s="7">
        <f t="shared" si="1"/>
        <v>5.2</v>
      </c>
      <c r="M13" s="23">
        <v>6</v>
      </c>
      <c r="N13" s="194">
        <v>8</v>
      </c>
      <c r="O13" s="101">
        <v>5</v>
      </c>
      <c r="P13" s="7">
        <f t="shared" si="2"/>
        <v>5.5</v>
      </c>
      <c r="Q13" s="23">
        <v>6.5</v>
      </c>
      <c r="R13" s="194">
        <v>5</v>
      </c>
      <c r="S13" s="25">
        <v>7.5</v>
      </c>
      <c r="T13" s="7">
        <f t="shared" si="3"/>
        <v>7.1</v>
      </c>
      <c r="U13" s="23">
        <v>6.5</v>
      </c>
      <c r="V13" s="194">
        <v>7</v>
      </c>
      <c r="W13" s="25">
        <v>7</v>
      </c>
      <c r="X13" s="7">
        <f t="shared" si="4"/>
        <v>6.9</v>
      </c>
      <c r="Y13" s="23">
        <v>6.7</v>
      </c>
      <c r="Z13" s="194">
        <v>7</v>
      </c>
      <c r="AA13" s="101">
        <v>8</v>
      </c>
      <c r="AB13" s="7">
        <f t="shared" si="5"/>
        <v>7.6</v>
      </c>
      <c r="AC13" s="23">
        <v>5.7</v>
      </c>
      <c r="AD13" s="194">
        <v>8</v>
      </c>
      <c r="AE13" s="25">
        <v>5.5</v>
      </c>
      <c r="AF13" s="7">
        <f t="shared" si="6"/>
        <v>5.8</v>
      </c>
      <c r="AG13" s="23">
        <v>6.5</v>
      </c>
      <c r="AH13" s="194">
        <v>8</v>
      </c>
      <c r="AI13" s="25">
        <f t="shared" si="7"/>
        <v>7</v>
      </c>
      <c r="AJ13" s="7">
        <f t="shared" si="8"/>
        <v>7</v>
      </c>
      <c r="AK13" s="23">
        <v>6.5</v>
      </c>
      <c r="AL13" s="194">
        <v>7</v>
      </c>
      <c r="AM13" s="25">
        <v>6</v>
      </c>
      <c r="AN13" s="7">
        <f t="shared" si="9"/>
        <v>6.2</v>
      </c>
      <c r="AO13" s="23">
        <v>6.3</v>
      </c>
      <c r="AP13" s="194">
        <v>6</v>
      </c>
      <c r="AQ13" s="25">
        <v>6.5</v>
      </c>
      <c r="AR13" s="7">
        <f t="shared" si="10"/>
        <v>6.4</v>
      </c>
      <c r="AS13" s="23">
        <v>6.5</v>
      </c>
      <c r="AT13" s="194">
        <v>8</v>
      </c>
      <c r="AU13" s="25">
        <v>7</v>
      </c>
      <c r="AV13" s="7">
        <f t="shared" si="11"/>
        <v>7</v>
      </c>
      <c r="AW13" s="23">
        <v>6.7</v>
      </c>
      <c r="AX13" s="194">
        <v>8</v>
      </c>
      <c r="AY13" s="25">
        <v>6</v>
      </c>
      <c r="AZ13" s="7">
        <f t="shared" si="12"/>
        <v>6.3</v>
      </c>
      <c r="BA13" s="23">
        <v>6.5</v>
      </c>
      <c r="BB13" s="194">
        <v>8</v>
      </c>
      <c r="BC13" s="25">
        <v>7</v>
      </c>
      <c r="BD13" s="7">
        <f t="shared" si="13"/>
        <v>7</v>
      </c>
      <c r="BE13" s="23">
        <v>7.3</v>
      </c>
      <c r="BF13" s="194">
        <v>8</v>
      </c>
      <c r="BG13" s="101">
        <v>8</v>
      </c>
      <c r="BH13" s="7">
        <f t="shared" si="14"/>
        <v>7.9</v>
      </c>
      <c r="BI13" s="23">
        <v>6.7</v>
      </c>
      <c r="BJ13" s="194">
        <v>7</v>
      </c>
      <c r="BK13" s="74">
        <v>6.5</v>
      </c>
      <c r="BL13" s="7">
        <f t="shared" si="15"/>
        <v>6.6</v>
      </c>
      <c r="BM13" s="23">
        <v>6.5</v>
      </c>
      <c r="BN13" s="24">
        <v>8</v>
      </c>
      <c r="BO13" s="25">
        <f t="shared" si="16"/>
        <v>7</v>
      </c>
      <c r="BP13" s="7">
        <f t="shared" si="17"/>
        <v>7</v>
      </c>
      <c r="BQ13" s="23">
        <v>7</v>
      </c>
      <c r="BR13" s="194">
        <v>7</v>
      </c>
      <c r="BS13" s="101">
        <v>6</v>
      </c>
      <c r="BT13" s="7">
        <f t="shared" si="18"/>
        <v>6.3</v>
      </c>
      <c r="BU13" s="23">
        <v>3.7</v>
      </c>
      <c r="BV13" s="194">
        <v>5</v>
      </c>
      <c r="BW13" s="101">
        <v>7</v>
      </c>
      <c r="BX13" s="7">
        <f t="shared" si="19"/>
        <v>6.1</v>
      </c>
      <c r="BY13" s="104">
        <v>6.5</v>
      </c>
      <c r="BZ13" s="273">
        <v>7</v>
      </c>
      <c r="CA13" s="74">
        <v>6</v>
      </c>
      <c r="CB13" s="7">
        <f t="shared" si="20"/>
        <v>6.2</v>
      </c>
      <c r="CC13" s="23">
        <v>7</v>
      </c>
      <c r="CD13" s="194">
        <v>8</v>
      </c>
      <c r="CE13" s="25">
        <v>8</v>
      </c>
      <c r="CF13" s="7">
        <f t="shared" si="21"/>
        <v>7.8</v>
      </c>
      <c r="CG13" s="23">
        <v>7</v>
      </c>
      <c r="CH13" s="194">
        <v>8</v>
      </c>
      <c r="CI13" s="25">
        <v>8.5</v>
      </c>
      <c r="CJ13" s="7">
        <f t="shared" si="22"/>
        <v>8.1999999999999993</v>
      </c>
      <c r="CK13" s="23">
        <v>6</v>
      </c>
      <c r="CL13" s="194">
        <v>7</v>
      </c>
      <c r="CM13" s="25">
        <v>8</v>
      </c>
      <c r="CN13" s="7">
        <f t="shared" si="23"/>
        <v>7.5</v>
      </c>
      <c r="CO13" s="23">
        <v>7</v>
      </c>
      <c r="CP13" s="194">
        <v>8</v>
      </c>
      <c r="CQ13" s="25">
        <v>7</v>
      </c>
      <c r="CR13" s="7">
        <f t="shared" si="24"/>
        <v>7.1</v>
      </c>
      <c r="CS13" s="23">
        <v>7.3</v>
      </c>
      <c r="CT13" s="194">
        <v>8</v>
      </c>
      <c r="CU13" s="25">
        <v>8.5</v>
      </c>
      <c r="CV13" s="7">
        <f t="shared" si="25"/>
        <v>8.1999999999999993</v>
      </c>
      <c r="CW13" s="23">
        <v>4.3</v>
      </c>
      <c r="CX13" s="194">
        <v>9</v>
      </c>
      <c r="CY13" s="264">
        <v>4</v>
      </c>
      <c r="CZ13" s="7">
        <f t="shared" si="26"/>
        <v>4.5999999999999996</v>
      </c>
      <c r="DA13" s="23">
        <v>4.3</v>
      </c>
      <c r="DB13" s="194">
        <v>6</v>
      </c>
      <c r="DC13" s="25">
        <v>6</v>
      </c>
      <c r="DD13" s="7">
        <f t="shared" si="27"/>
        <v>5.7</v>
      </c>
      <c r="DE13" s="23">
        <v>4</v>
      </c>
      <c r="DF13" s="194">
        <v>5</v>
      </c>
      <c r="DG13" s="25">
        <v>8</v>
      </c>
      <c r="DH13" s="7">
        <f t="shared" si="28"/>
        <v>6.9</v>
      </c>
      <c r="DI13" s="23">
        <v>7</v>
      </c>
      <c r="DJ13" s="194">
        <v>9</v>
      </c>
      <c r="DK13" s="119">
        <f t="shared" si="29"/>
        <v>6.8</v>
      </c>
      <c r="DL13" s="7">
        <f t="shared" si="30"/>
        <v>7.1</v>
      </c>
      <c r="DM13" s="23">
        <v>8</v>
      </c>
      <c r="DN13" s="194">
        <v>9</v>
      </c>
      <c r="DO13" s="25">
        <v>8</v>
      </c>
      <c r="DP13" s="7">
        <f t="shared" si="31"/>
        <v>8.1</v>
      </c>
      <c r="DQ13" s="23">
        <v>7.3</v>
      </c>
      <c r="DR13" s="194">
        <v>8</v>
      </c>
      <c r="DS13" s="25">
        <v>6.5</v>
      </c>
      <c r="DT13" s="7">
        <f t="shared" si="32"/>
        <v>6.8</v>
      </c>
      <c r="DU13" s="23">
        <v>6</v>
      </c>
      <c r="DV13" s="194">
        <v>8</v>
      </c>
      <c r="DW13" s="25">
        <v>8.5</v>
      </c>
      <c r="DX13" s="7">
        <f t="shared" si="33"/>
        <v>8</v>
      </c>
      <c r="DY13" s="23">
        <v>7.5</v>
      </c>
      <c r="DZ13" s="194">
        <v>7</v>
      </c>
      <c r="EA13" s="25">
        <v>7</v>
      </c>
      <c r="EB13" s="7">
        <f t="shared" si="34"/>
        <v>7.1</v>
      </c>
      <c r="EC13" s="23">
        <v>6.7</v>
      </c>
      <c r="ED13" s="194">
        <v>7</v>
      </c>
      <c r="EE13" s="264">
        <v>6</v>
      </c>
      <c r="EF13" s="7">
        <f t="shared" si="35"/>
        <v>6.2</v>
      </c>
      <c r="EG13" s="23">
        <v>6</v>
      </c>
      <c r="EH13" s="194">
        <v>7</v>
      </c>
      <c r="EI13" s="25">
        <v>9</v>
      </c>
      <c r="EJ13" s="7">
        <f t="shared" si="36"/>
        <v>8.1999999999999993</v>
      </c>
      <c r="EK13" s="23">
        <v>7</v>
      </c>
      <c r="EL13" s="194">
        <v>8</v>
      </c>
      <c r="EM13" s="25">
        <v>6</v>
      </c>
      <c r="EN13" s="7">
        <f t="shared" si="37"/>
        <v>6.4</v>
      </c>
      <c r="EO13" s="23"/>
      <c r="EP13" s="194"/>
      <c r="EQ13" s="25"/>
      <c r="ER13" s="7">
        <f t="shared" si="115"/>
        <v>0</v>
      </c>
      <c r="ES13" s="7"/>
      <c r="ET13" s="7">
        <v>7</v>
      </c>
      <c r="EU13" s="8">
        <f t="shared" si="38"/>
        <v>6.53</v>
      </c>
      <c r="EV13" s="126" t="str">
        <f t="shared" si="39"/>
        <v>B</v>
      </c>
      <c r="EW13" s="10">
        <f t="shared" si="40"/>
        <v>3</v>
      </c>
      <c r="EX13" s="126" t="str">
        <f t="shared" si="41"/>
        <v>D</v>
      </c>
      <c r="EY13" s="10">
        <f t="shared" si="42"/>
        <v>1</v>
      </c>
      <c r="EZ13" s="126" t="str">
        <f t="shared" si="43"/>
        <v>C</v>
      </c>
      <c r="FA13" s="10">
        <f t="shared" si="44"/>
        <v>2</v>
      </c>
      <c r="FB13" s="126" t="str">
        <f t="shared" si="45"/>
        <v>B</v>
      </c>
      <c r="FC13" s="10">
        <f t="shared" si="46"/>
        <v>3</v>
      </c>
      <c r="FD13" s="218" t="str">
        <f t="shared" si="47"/>
        <v>C</v>
      </c>
      <c r="FE13" s="217">
        <f t="shared" si="48"/>
        <v>2</v>
      </c>
      <c r="FF13" s="218" t="str">
        <f t="shared" si="49"/>
        <v>B</v>
      </c>
      <c r="FG13" s="217">
        <f t="shared" si="50"/>
        <v>3</v>
      </c>
      <c r="FH13" s="218" t="str">
        <f t="shared" si="51"/>
        <v>C</v>
      </c>
      <c r="FI13" s="217">
        <f t="shared" si="52"/>
        <v>2</v>
      </c>
      <c r="FJ13" s="218" t="str">
        <f t="shared" si="53"/>
        <v>B</v>
      </c>
      <c r="FK13" s="217">
        <f t="shared" si="54"/>
        <v>3</v>
      </c>
      <c r="FL13" s="218" t="str">
        <f t="shared" si="55"/>
        <v>C</v>
      </c>
      <c r="FM13" s="217">
        <f t="shared" si="56"/>
        <v>2</v>
      </c>
      <c r="FN13" s="218" t="str">
        <f t="shared" si="57"/>
        <v>C</v>
      </c>
      <c r="FO13" s="217">
        <f t="shared" si="58"/>
        <v>2</v>
      </c>
      <c r="FP13" s="218" t="str">
        <f t="shared" si="59"/>
        <v>B</v>
      </c>
      <c r="FQ13" s="217">
        <f t="shared" si="60"/>
        <v>3</v>
      </c>
      <c r="FR13" s="218" t="str">
        <f t="shared" si="61"/>
        <v>C</v>
      </c>
      <c r="FS13" s="217">
        <f t="shared" si="62"/>
        <v>2</v>
      </c>
      <c r="FT13" s="126" t="str">
        <f t="shared" si="63"/>
        <v>B</v>
      </c>
      <c r="FU13" s="10">
        <f t="shared" si="64"/>
        <v>3</v>
      </c>
      <c r="FV13" s="126" t="str">
        <f t="shared" si="65"/>
        <v>B</v>
      </c>
      <c r="FW13" s="10">
        <f t="shared" si="66"/>
        <v>3</v>
      </c>
      <c r="FX13" s="126" t="str">
        <f t="shared" si="67"/>
        <v>C</v>
      </c>
      <c r="FY13" s="10">
        <f t="shared" si="68"/>
        <v>2</v>
      </c>
      <c r="FZ13" s="126" t="str">
        <f t="shared" si="69"/>
        <v>B</v>
      </c>
      <c r="GA13" s="10">
        <f t="shared" si="70"/>
        <v>3</v>
      </c>
      <c r="GB13" s="126" t="str">
        <f t="shared" si="71"/>
        <v>C</v>
      </c>
      <c r="GC13" s="10">
        <f t="shared" si="72"/>
        <v>2</v>
      </c>
      <c r="GD13" s="126" t="str">
        <f t="shared" si="73"/>
        <v>C</v>
      </c>
      <c r="GE13" s="10">
        <f t="shared" si="74"/>
        <v>2</v>
      </c>
      <c r="GF13" s="126" t="str">
        <f t="shared" si="75"/>
        <v>C</v>
      </c>
      <c r="GG13" s="10">
        <f t="shared" si="76"/>
        <v>2</v>
      </c>
      <c r="GH13" s="218" t="str">
        <f t="shared" si="77"/>
        <v>B</v>
      </c>
      <c r="GI13" s="217">
        <f t="shared" si="78"/>
        <v>3</v>
      </c>
      <c r="GJ13" s="218" t="str">
        <f t="shared" si="79"/>
        <v>B</v>
      </c>
      <c r="GK13" s="217">
        <f t="shared" si="80"/>
        <v>3</v>
      </c>
      <c r="GL13" s="218" t="str">
        <f t="shared" si="81"/>
        <v>B</v>
      </c>
      <c r="GM13" s="217">
        <f t="shared" si="82"/>
        <v>3</v>
      </c>
      <c r="GN13" s="218" t="str">
        <f t="shared" si="83"/>
        <v>B</v>
      </c>
      <c r="GO13" s="217">
        <f t="shared" si="84"/>
        <v>3</v>
      </c>
      <c r="GP13" s="218" t="str">
        <f t="shared" si="85"/>
        <v>B</v>
      </c>
      <c r="GQ13" s="217">
        <f t="shared" si="86"/>
        <v>3</v>
      </c>
      <c r="GR13" s="218" t="str">
        <f t="shared" si="87"/>
        <v>D</v>
      </c>
      <c r="GS13" s="217">
        <f t="shared" si="88"/>
        <v>1</v>
      </c>
      <c r="GT13" s="218" t="str">
        <f t="shared" si="89"/>
        <v>C</v>
      </c>
      <c r="GU13" s="217">
        <f t="shared" si="90"/>
        <v>2</v>
      </c>
      <c r="GV13" s="218" t="str">
        <f t="shared" si="91"/>
        <v>C</v>
      </c>
      <c r="GW13" s="217">
        <f t="shared" si="92"/>
        <v>2</v>
      </c>
      <c r="GX13" s="218" t="str">
        <f t="shared" si="93"/>
        <v>B</v>
      </c>
      <c r="GY13" s="217">
        <f t="shared" si="94"/>
        <v>3</v>
      </c>
      <c r="GZ13" s="126" t="str">
        <f t="shared" si="95"/>
        <v>B</v>
      </c>
      <c r="HA13" s="10">
        <f t="shared" si="96"/>
        <v>3</v>
      </c>
      <c r="HB13" s="126" t="str">
        <f t="shared" si="97"/>
        <v>C</v>
      </c>
      <c r="HC13" s="10">
        <f t="shared" si="98"/>
        <v>2</v>
      </c>
      <c r="HD13" s="126" t="str">
        <f t="shared" si="99"/>
        <v>B</v>
      </c>
      <c r="HE13" s="10">
        <f t="shared" si="100"/>
        <v>3</v>
      </c>
      <c r="HF13" s="126" t="str">
        <f t="shared" si="101"/>
        <v>B</v>
      </c>
      <c r="HG13" s="10">
        <f t="shared" si="102"/>
        <v>3</v>
      </c>
      <c r="HH13" s="126" t="str">
        <f t="shared" si="103"/>
        <v>C</v>
      </c>
      <c r="HI13" s="10">
        <f t="shared" si="104"/>
        <v>2</v>
      </c>
      <c r="HJ13" s="126" t="str">
        <f t="shared" si="105"/>
        <v>B</v>
      </c>
      <c r="HK13" s="10">
        <f t="shared" si="106"/>
        <v>3</v>
      </c>
      <c r="HL13" s="126" t="str">
        <f t="shared" si="107"/>
        <v>C</v>
      </c>
      <c r="HM13" s="10">
        <f t="shared" si="108"/>
        <v>2</v>
      </c>
      <c r="HN13" s="126" t="str">
        <f t="shared" si="116"/>
        <v>X</v>
      </c>
      <c r="HO13" s="10">
        <f t="shared" si="117"/>
        <v>0</v>
      </c>
      <c r="HP13" s="126" t="str">
        <f t="shared" si="118"/>
        <v>X</v>
      </c>
      <c r="HQ13" s="10">
        <f t="shared" si="119"/>
        <v>0</v>
      </c>
      <c r="HR13" s="126" t="str">
        <f t="shared" si="120"/>
        <v>B</v>
      </c>
      <c r="HS13" s="10">
        <f t="shared" si="121"/>
        <v>3</v>
      </c>
      <c r="HT13" s="72">
        <f t="shared" si="109"/>
        <v>2.25</v>
      </c>
      <c r="HU13" s="72">
        <f t="shared" si="110"/>
        <v>2.5</v>
      </c>
      <c r="HV13" s="72">
        <f t="shared" si="111"/>
        <v>2.39</v>
      </c>
      <c r="HW13" s="72">
        <f t="shared" si="112"/>
        <v>2.58</v>
      </c>
      <c r="HX13" s="72">
        <f t="shared" si="113"/>
        <v>2.67</v>
      </c>
      <c r="HY13" s="72">
        <f t="shared" si="122"/>
        <v>3</v>
      </c>
      <c r="HZ13" s="73">
        <f t="shared" si="123"/>
        <v>90</v>
      </c>
      <c r="IA13" s="72">
        <f t="shared" si="124"/>
        <v>2.5299999999999998</v>
      </c>
      <c r="IB13" s="4" t="str">
        <f t="shared" si="114"/>
        <v>Kh¸</v>
      </c>
      <c r="IE13" s="5"/>
      <c r="IJ13" s="3">
        <v>7.5</v>
      </c>
      <c r="IK13" s="3">
        <v>6.5</v>
      </c>
      <c r="IM13" s="3">
        <v>6</v>
      </c>
      <c r="IN13" s="3">
        <v>8</v>
      </c>
      <c r="IP13" s="3">
        <v>6</v>
      </c>
      <c r="IQ13" s="3">
        <v>6</v>
      </c>
      <c r="IR13" s="3">
        <v>8</v>
      </c>
    </row>
    <row r="14" spans="1:252" ht="24" customHeight="1" x14ac:dyDescent="0.25">
      <c r="A14" s="12">
        <v>8</v>
      </c>
      <c r="B14" s="19" t="s">
        <v>127</v>
      </c>
      <c r="C14" s="59" t="s">
        <v>90</v>
      </c>
      <c r="D14" s="18">
        <v>36141</v>
      </c>
      <c r="E14" s="23">
        <v>7.5</v>
      </c>
      <c r="F14" s="194">
        <v>9</v>
      </c>
      <c r="G14" s="25">
        <v>7</v>
      </c>
      <c r="H14" s="7">
        <f t="shared" si="0"/>
        <v>7.3</v>
      </c>
      <c r="I14" s="23">
        <v>9.5</v>
      </c>
      <c r="J14" s="194">
        <v>10</v>
      </c>
      <c r="K14" s="25">
        <v>5</v>
      </c>
      <c r="L14" s="7">
        <f t="shared" si="1"/>
        <v>6.4</v>
      </c>
      <c r="M14" s="23">
        <v>7.5</v>
      </c>
      <c r="N14" s="194">
        <v>10</v>
      </c>
      <c r="O14" s="25">
        <v>5</v>
      </c>
      <c r="P14" s="7">
        <f t="shared" si="2"/>
        <v>6</v>
      </c>
      <c r="Q14" s="23">
        <v>6.5</v>
      </c>
      <c r="R14" s="194">
        <v>9</v>
      </c>
      <c r="S14" s="25">
        <v>7</v>
      </c>
      <c r="T14" s="7">
        <f t="shared" si="3"/>
        <v>7.1</v>
      </c>
      <c r="U14" s="23">
        <v>8.5</v>
      </c>
      <c r="V14" s="194">
        <v>9</v>
      </c>
      <c r="W14" s="25">
        <v>6</v>
      </c>
      <c r="X14" s="7">
        <f t="shared" si="4"/>
        <v>6.8</v>
      </c>
      <c r="Y14" s="23">
        <v>9</v>
      </c>
      <c r="Z14" s="194">
        <v>10</v>
      </c>
      <c r="AA14" s="25">
        <v>8</v>
      </c>
      <c r="AB14" s="7">
        <f t="shared" si="5"/>
        <v>8.4</v>
      </c>
      <c r="AC14" s="23">
        <v>7</v>
      </c>
      <c r="AD14" s="194">
        <v>8</v>
      </c>
      <c r="AE14" s="25">
        <v>7</v>
      </c>
      <c r="AF14" s="7">
        <f t="shared" si="6"/>
        <v>7.1</v>
      </c>
      <c r="AG14" s="23">
        <v>7.5</v>
      </c>
      <c r="AH14" s="194">
        <v>9</v>
      </c>
      <c r="AI14" s="25">
        <f t="shared" si="7"/>
        <v>6.5</v>
      </c>
      <c r="AJ14" s="7">
        <f t="shared" si="8"/>
        <v>7</v>
      </c>
      <c r="AK14" s="23">
        <v>6</v>
      </c>
      <c r="AL14" s="194">
        <v>9</v>
      </c>
      <c r="AM14" s="25">
        <v>5</v>
      </c>
      <c r="AN14" s="7">
        <f t="shared" si="9"/>
        <v>5.6</v>
      </c>
      <c r="AO14" s="23">
        <v>6</v>
      </c>
      <c r="AP14" s="194">
        <v>7</v>
      </c>
      <c r="AQ14" s="101">
        <v>6</v>
      </c>
      <c r="AR14" s="7">
        <f t="shared" si="10"/>
        <v>6.1</v>
      </c>
      <c r="AS14" s="23">
        <v>7</v>
      </c>
      <c r="AT14" s="194">
        <v>7</v>
      </c>
      <c r="AU14" s="101">
        <v>6</v>
      </c>
      <c r="AV14" s="7">
        <f t="shared" si="11"/>
        <v>6.3</v>
      </c>
      <c r="AW14" s="23">
        <v>7.7</v>
      </c>
      <c r="AX14" s="194">
        <v>9</v>
      </c>
      <c r="AY14" s="25">
        <v>8</v>
      </c>
      <c r="AZ14" s="7">
        <f t="shared" si="12"/>
        <v>8</v>
      </c>
      <c r="BA14" s="23">
        <v>8</v>
      </c>
      <c r="BB14" s="194">
        <v>10</v>
      </c>
      <c r="BC14" s="25">
        <v>9</v>
      </c>
      <c r="BD14" s="7">
        <f t="shared" si="13"/>
        <v>8.9</v>
      </c>
      <c r="BE14" s="23">
        <v>5.5</v>
      </c>
      <c r="BF14" s="194">
        <v>9</v>
      </c>
      <c r="BG14" s="74">
        <v>8</v>
      </c>
      <c r="BH14" s="7">
        <f t="shared" si="14"/>
        <v>7.6</v>
      </c>
      <c r="BI14" s="23">
        <v>7</v>
      </c>
      <c r="BJ14" s="194">
        <v>8</v>
      </c>
      <c r="BK14" s="101">
        <v>5</v>
      </c>
      <c r="BL14" s="7">
        <f t="shared" si="15"/>
        <v>5.7</v>
      </c>
      <c r="BM14" s="23">
        <v>7.5</v>
      </c>
      <c r="BN14" s="24">
        <v>9</v>
      </c>
      <c r="BO14" s="25">
        <f t="shared" si="16"/>
        <v>7.8</v>
      </c>
      <c r="BP14" s="7">
        <f t="shared" si="17"/>
        <v>7.9</v>
      </c>
      <c r="BQ14" s="23">
        <v>8</v>
      </c>
      <c r="BR14" s="194">
        <v>9</v>
      </c>
      <c r="BS14" s="25">
        <v>6</v>
      </c>
      <c r="BT14" s="7">
        <f t="shared" si="18"/>
        <v>6.7</v>
      </c>
      <c r="BU14" s="23">
        <v>7.3</v>
      </c>
      <c r="BV14" s="194">
        <v>8</v>
      </c>
      <c r="BW14" s="25">
        <v>6</v>
      </c>
      <c r="BX14" s="7">
        <f t="shared" si="19"/>
        <v>6.5</v>
      </c>
      <c r="BY14" s="104">
        <v>6.5</v>
      </c>
      <c r="BZ14" s="273">
        <v>9</v>
      </c>
      <c r="CA14" s="74">
        <v>8</v>
      </c>
      <c r="CB14" s="7">
        <f t="shared" si="20"/>
        <v>7.8</v>
      </c>
      <c r="CC14" s="23">
        <v>9</v>
      </c>
      <c r="CD14" s="194">
        <v>10</v>
      </c>
      <c r="CE14" s="25">
        <v>6</v>
      </c>
      <c r="CF14" s="7">
        <f t="shared" si="21"/>
        <v>7</v>
      </c>
      <c r="CG14" s="23">
        <v>6.3</v>
      </c>
      <c r="CH14" s="194">
        <v>7</v>
      </c>
      <c r="CI14" s="25">
        <v>6</v>
      </c>
      <c r="CJ14" s="7">
        <f t="shared" si="22"/>
        <v>6.2</v>
      </c>
      <c r="CK14" s="23">
        <v>8</v>
      </c>
      <c r="CL14" s="194">
        <v>8</v>
      </c>
      <c r="CM14" s="25">
        <v>8</v>
      </c>
      <c r="CN14" s="7">
        <f t="shared" si="23"/>
        <v>8</v>
      </c>
      <c r="CO14" s="23">
        <v>6.7</v>
      </c>
      <c r="CP14" s="194">
        <v>7</v>
      </c>
      <c r="CQ14" s="25">
        <v>6</v>
      </c>
      <c r="CR14" s="7">
        <f t="shared" si="24"/>
        <v>6.2</v>
      </c>
      <c r="CS14" s="23">
        <v>5.8</v>
      </c>
      <c r="CT14" s="194">
        <v>7</v>
      </c>
      <c r="CU14" s="265">
        <v>7.5</v>
      </c>
      <c r="CV14" s="7">
        <f t="shared" si="25"/>
        <v>7.1</v>
      </c>
      <c r="CW14" s="23">
        <v>5</v>
      </c>
      <c r="CX14" s="194">
        <v>8</v>
      </c>
      <c r="CY14" s="264">
        <v>6</v>
      </c>
      <c r="CZ14" s="7">
        <f t="shared" si="26"/>
        <v>6</v>
      </c>
      <c r="DA14" s="23">
        <v>7.3</v>
      </c>
      <c r="DB14" s="194">
        <v>8</v>
      </c>
      <c r="DC14" s="25">
        <v>5</v>
      </c>
      <c r="DD14" s="7">
        <f t="shared" si="27"/>
        <v>5.8</v>
      </c>
      <c r="DE14" s="23">
        <v>6.5</v>
      </c>
      <c r="DF14" s="194">
        <v>7</v>
      </c>
      <c r="DG14" s="25">
        <v>6.5</v>
      </c>
      <c r="DH14" s="7">
        <f t="shared" si="28"/>
        <v>6.6</v>
      </c>
      <c r="DI14" s="23">
        <v>8</v>
      </c>
      <c r="DJ14" s="194">
        <v>9</v>
      </c>
      <c r="DK14" s="119">
        <f t="shared" si="29"/>
        <v>7.3</v>
      </c>
      <c r="DL14" s="7">
        <f t="shared" si="30"/>
        <v>7.6</v>
      </c>
      <c r="DM14" s="23">
        <v>7.3</v>
      </c>
      <c r="DN14" s="194">
        <v>8</v>
      </c>
      <c r="DO14" s="25">
        <v>6</v>
      </c>
      <c r="DP14" s="7">
        <f t="shared" si="31"/>
        <v>6.5</v>
      </c>
      <c r="DQ14" s="23">
        <v>6.7</v>
      </c>
      <c r="DR14" s="194">
        <v>7</v>
      </c>
      <c r="DS14" s="25">
        <v>7.5</v>
      </c>
      <c r="DT14" s="7">
        <f t="shared" si="32"/>
        <v>7.3</v>
      </c>
      <c r="DU14" s="23">
        <v>6</v>
      </c>
      <c r="DV14" s="194">
        <v>7</v>
      </c>
      <c r="DW14" s="265">
        <v>8</v>
      </c>
      <c r="DX14" s="7">
        <f t="shared" si="33"/>
        <v>7.5</v>
      </c>
      <c r="DY14" s="23">
        <v>6.5</v>
      </c>
      <c r="DZ14" s="194">
        <v>6</v>
      </c>
      <c r="EA14" s="25">
        <v>6</v>
      </c>
      <c r="EB14" s="7">
        <f t="shared" si="34"/>
        <v>6.1</v>
      </c>
      <c r="EC14" s="23">
        <v>7</v>
      </c>
      <c r="ED14" s="194">
        <v>8</v>
      </c>
      <c r="EE14" s="25">
        <v>7.5</v>
      </c>
      <c r="EF14" s="7">
        <f t="shared" si="35"/>
        <v>7.5</v>
      </c>
      <c r="EG14" s="23">
        <v>6.7</v>
      </c>
      <c r="EH14" s="194">
        <v>6</v>
      </c>
      <c r="EI14" s="265">
        <v>5</v>
      </c>
      <c r="EJ14" s="7">
        <f t="shared" si="36"/>
        <v>5.4</v>
      </c>
      <c r="EK14" s="23">
        <v>7</v>
      </c>
      <c r="EL14" s="194">
        <v>9</v>
      </c>
      <c r="EM14" s="25">
        <v>7</v>
      </c>
      <c r="EN14" s="7">
        <f t="shared" si="37"/>
        <v>7.2</v>
      </c>
      <c r="EO14" s="23">
        <v>7.7</v>
      </c>
      <c r="EP14" s="194">
        <v>8</v>
      </c>
      <c r="EQ14" s="25">
        <v>7.5</v>
      </c>
      <c r="ER14" s="7">
        <f t="shared" si="115"/>
        <v>7.6</v>
      </c>
      <c r="ES14" s="7">
        <v>7</v>
      </c>
      <c r="ET14" s="7"/>
      <c r="EU14" s="8">
        <f t="shared" si="38"/>
        <v>6.51</v>
      </c>
      <c r="EV14" s="126" t="str">
        <f t="shared" si="39"/>
        <v>B</v>
      </c>
      <c r="EW14" s="10">
        <f t="shared" si="40"/>
        <v>3</v>
      </c>
      <c r="EX14" s="126" t="str">
        <f t="shared" si="41"/>
        <v>C</v>
      </c>
      <c r="EY14" s="10">
        <f t="shared" si="42"/>
        <v>2</v>
      </c>
      <c r="EZ14" s="126" t="str">
        <f t="shared" si="43"/>
        <v>C</v>
      </c>
      <c r="FA14" s="10">
        <f t="shared" si="44"/>
        <v>2</v>
      </c>
      <c r="FB14" s="126" t="str">
        <f t="shared" si="45"/>
        <v>B</v>
      </c>
      <c r="FC14" s="10">
        <f t="shared" si="46"/>
        <v>3</v>
      </c>
      <c r="FD14" s="218" t="str">
        <f t="shared" si="47"/>
        <v>C</v>
      </c>
      <c r="FE14" s="217">
        <f t="shared" si="48"/>
        <v>2</v>
      </c>
      <c r="FF14" s="218" t="str">
        <f t="shared" si="49"/>
        <v>B</v>
      </c>
      <c r="FG14" s="217">
        <f t="shared" si="50"/>
        <v>3</v>
      </c>
      <c r="FH14" s="218" t="str">
        <f t="shared" si="51"/>
        <v>B</v>
      </c>
      <c r="FI14" s="217">
        <f t="shared" si="52"/>
        <v>3</v>
      </c>
      <c r="FJ14" s="218" t="str">
        <f t="shared" si="53"/>
        <v>B</v>
      </c>
      <c r="FK14" s="217">
        <f t="shared" si="54"/>
        <v>3</v>
      </c>
      <c r="FL14" s="218" t="str">
        <f t="shared" si="55"/>
        <v>C</v>
      </c>
      <c r="FM14" s="217">
        <f t="shared" si="56"/>
        <v>2</v>
      </c>
      <c r="FN14" s="218" t="str">
        <f t="shared" si="57"/>
        <v>C</v>
      </c>
      <c r="FO14" s="217">
        <f t="shared" si="58"/>
        <v>2</v>
      </c>
      <c r="FP14" s="218" t="str">
        <f t="shared" si="59"/>
        <v>C</v>
      </c>
      <c r="FQ14" s="217">
        <f t="shared" si="60"/>
        <v>2</v>
      </c>
      <c r="FR14" s="218" t="str">
        <f t="shared" si="61"/>
        <v>B</v>
      </c>
      <c r="FS14" s="217">
        <f t="shared" si="62"/>
        <v>3</v>
      </c>
      <c r="FT14" s="126" t="str">
        <f t="shared" si="63"/>
        <v>A</v>
      </c>
      <c r="FU14" s="10">
        <f t="shared" si="64"/>
        <v>4</v>
      </c>
      <c r="FV14" s="126" t="str">
        <f t="shared" si="65"/>
        <v>B</v>
      </c>
      <c r="FW14" s="10">
        <f t="shared" si="66"/>
        <v>3</v>
      </c>
      <c r="FX14" s="126" t="str">
        <f t="shared" si="67"/>
        <v>C</v>
      </c>
      <c r="FY14" s="10">
        <f t="shared" si="68"/>
        <v>2</v>
      </c>
      <c r="FZ14" s="126" t="str">
        <f t="shared" si="69"/>
        <v>B</v>
      </c>
      <c r="GA14" s="10">
        <f t="shared" si="70"/>
        <v>3</v>
      </c>
      <c r="GB14" s="126" t="str">
        <f t="shared" si="71"/>
        <v>C</v>
      </c>
      <c r="GC14" s="10">
        <f t="shared" si="72"/>
        <v>2</v>
      </c>
      <c r="GD14" s="126" t="str">
        <f t="shared" si="73"/>
        <v>C</v>
      </c>
      <c r="GE14" s="10">
        <f t="shared" si="74"/>
        <v>2</v>
      </c>
      <c r="GF14" s="126" t="str">
        <f t="shared" si="75"/>
        <v>B</v>
      </c>
      <c r="GG14" s="10">
        <f t="shared" si="76"/>
        <v>3</v>
      </c>
      <c r="GH14" s="218" t="str">
        <f t="shared" si="77"/>
        <v>B</v>
      </c>
      <c r="GI14" s="217">
        <f t="shared" si="78"/>
        <v>3</v>
      </c>
      <c r="GJ14" s="218" t="str">
        <f t="shared" si="79"/>
        <v>C</v>
      </c>
      <c r="GK14" s="217">
        <f t="shared" si="80"/>
        <v>2</v>
      </c>
      <c r="GL14" s="218" t="str">
        <f t="shared" si="81"/>
        <v>B</v>
      </c>
      <c r="GM14" s="217">
        <f t="shared" si="82"/>
        <v>3</v>
      </c>
      <c r="GN14" s="218" t="str">
        <f t="shared" si="83"/>
        <v>C</v>
      </c>
      <c r="GO14" s="217">
        <f t="shared" si="84"/>
        <v>2</v>
      </c>
      <c r="GP14" s="218" t="str">
        <f t="shared" si="85"/>
        <v>B</v>
      </c>
      <c r="GQ14" s="217">
        <f t="shared" si="86"/>
        <v>3</v>
      </c>
      <c r="GR14" s="218" t="str">
        <f t="shared" si="87"/>
        <v>C</v>
      </c>
      <c r="GS14" s="217">
        <f t="shared" si="88"/>
        <v>2</v>
      </c>
      <c r="GT14" s="218" t="str">
        <f t="shared" si="89"/>
        <v>C</v>
      </c>
      <c r="GU14" s="217">
        <f t="shared" si="90"/>
        <v>2</v>
      </c>
      <c r="GV14" s="218" t="str">
        <f t="shared" si="91"/>
        <v>C</v>
      </c>
      <c r="GW14" s="217">
        <f t="shared" si="92"/>
        <v>2</v>
      </c>
      <c r="GX14" s="218" t="str">
        <f t="shared" si="93"/>
        <v>B</v>
      </c>
      <c r="GY14" s="217">
        <f t="shared" si="94"/>
        <v>3</v>
      </c>
      <c r="GZ14" s="126" t="str">
        <f t="shared" si="95"/>
        <v>C</v>
      </c>
      <c r="HA14" s="10">
        <f t="shared" si="96"/>
        <v>2</v>
      </c>
      <c r="HB14" s="126" t="str">
        <f t="shared" si="97"/>
        <v>B</v>
      </c>
      <c r="HC14" s="10">
        <f t="shared" si="98"/>
        <v>3</v>
      </c>
      <c r="HD14" s="126" t="str">
        <f t="shared" si="99"/>
        <v>B</v>
      </c>
      <c r="HE14" s="10">
        <f t="shared" si="100"/>
        <v>3</v>
      </c>
      <c r="HF14" s="126" t="str">
        <f t="shared" si="101"/>
        <v>C</v>
      </c>
      <c r="HG14" s="10">
        <f t="shared" si="102"/>
        <v>2</v>
      </c>
      <c r="HH14" s="126" t="str">
        <f t="shared" si="103"/>
        <v>B</v>
      </c>
      <c r="HI14" s="10">
        <f t="shared" si="104"/>
        <v>3</v>
      </c>
      <c r="HJ14" s="126" t="str">
        <f t="shared" si="105"/>
        <v>D</v>
      </c>
      <c r="HK14" s="10">
        <f t="shared" si="106"/>
        <v>1</v>
      </c>
      <c r="HL14" s="126" t="str">
        <f t="shared" si="107"/>
        <v>B</v>
      </c>
      <c r="HM14" s="10">
        <f t="shared" si="108"/>
        <v>3</v>
      </c>
      <c r="HN14" s="126" t="str">
        <f t="shared" si="116"/>
        <v>B</v>
      </c>
      <c r="HO14" s="10">
        <f t="shared" si="117"/>
        <v>3</v>
      </c>
      <c r="HP14" s="126" t="str">
        <f t="shared" si="118"/>
        <v>B</v>
      </c>
      <c r="HQ14" s="10">
        <f t="shared" si="119"/>
        <v>3</v>
      </c>
      <c r="HR14" s="126" t="str">
        <f t="shared" si="120"/>
        <v>X</v>
      </c>
      <c r="HS14" s="10">
        <f t="shared" si="121"/>
        <v>0</v>
      </c>
      <c r="HT14" s="72">
        <f t="shared" si="109"/>
        <v>2.5</v>
      </c>
      <c r="HU14" s="72">
        <f t="shared" si="110"/>
        <v>2.4500000000000002</v>
      </c>
      <c r="HV14" s="72">
        <f t="shared" si="111"/>
        <v>2.61</v>
      </c>
      <c r="HW14" s="72">
        <f t="shared" si="112"/>
        <v>2.42</v>
      </c>
      <c r="HX14" s="72">
        <f t="shared" si="113"/>
        <v>2.27</v>
      </c>
      <c r="HY14" s="72">
        <f t="shared" si="122"/>
        <v>3</v>
      </c>
      <c r="HZ14" s="73">
        <f t="shared" si="123"/>
        <v>90</v>
      </c>
      <c r="IA14" s="72">
        <f t="shared" si="124"/>
        <v>2.48</v>
      </c>
      <c r="IB14" s="4" t="str">
        <f t="shared" si="114"/>
        <v>Trung b×nh</v>
      </c>
      <c r="IE14" s="5"/>
      <c r="IJ14" s="3">
        <v>8</v>
      </c>
      <c r="IK14" s="3">
        <v>5</v>
      </c>
      <c r="IM14" s="3">
        <v>8.5</v>
      </c>
      <c r="IN14" s="3">
        <v>7</v>
      </c>
      <c r="IP14" s="3">
        <v>7</v>
      </c>
      <c r="IQ14" s="3">
        <v>6</v>
      </c>
      <c r="IR14" s="3">
        <v>8</v>
      </c>
    </row>
    <row r="15" spans="1:252" ht="24" customHeight="1" x14ac:dyDescent="0.25">
      <c r="A15" s="6">
        <v>9</v>
      </c>
      <c r="B15" s="28" t="s">
        <v>146</v>
      </c>
      <c r="C15" s="60" t="s">
        <v>147</v>
      </c>
      <c r="D15" s="22" t="s">
        <v>263</v>
      </c>
      <c r="E15" s="23">
        <v>7</v>
      </c>
      <c r="F15" s="194">
        <v>8</v>
      </c>
      <c r="G15" s="25">
        <v>4</v>
      </c>
      <c r="H15" s="7">
        <f t="shared" si="0"/>
        <v>5</v>
      </c>
      <c r="I15" s="23">
        <v>5.5</v>
      </c>
      <c r="J15" s="194">
        <v>8</v>
      </c>
      <c r="K15" s="25">
        <v>8</v>
      </c>
      <c r="L15" s="7">
        <f t="shared" si="1"/>
        <v>7.5</v>
      </c>
      <c r="M15" s="106">
        <v>7</v>
      </c>
      <c r="N15" s="274">
        <v>9</v>
      </c>
      <c r="O15" s="101">
        <v>7</v>
      </c>
      <c r="P15" s="7">
        <f t="shared" si="2"/>
        <v>7.2</v>
      </c>
      <c r="Q15" s="23">
        <v>6</v>
      </c>
      <c r="R15" s="194">
        <v>9</v>
      </c>
      <c r="S15" s="25">
        <v>6</v>
      </c>
      <c r="T15" s="7">
        <f t="shared" si="3"/>
        <v>6.3</v>
      </c>
      <c r="U15" s="23">
        <v>6.5</v>
      </c>
      <c r="V15" s="194">
        <v>6</v>
      </c>
      <c r="W15" s="101">
        <v>7</v>
      </c>
      <c r="X15" s="7">
        <f t="shared" si="4"/>
        <v>6.8</v>
      </c>
      <c r="Y15" s="23">
        <v>6.3</v>
      </c>
      <c r="Z15" s="194">
        <v>7</v>
      </c>
      <c r="AA15" s="25">
        <v>7</v>
      </c>
      <c r="AB15" s="7">
        <f t="shared" si="5"/>
        <v>6.9</v>
      </c>
      <c r="AC15" s="23">
        <v>6</v>
      </c>
      <c r="AD15" s="194">
        <v>5</v>
      </c>
      <c r="AE15" s="25">
        <v>6</v>
      </c>
      <c r="AF15" s="7">
        <f t="shared" si="6"/>
        <v>5.9</v>
      </c>
      <c r="AG15" s="23">
        <v>6.5</v>
      </c>
      <c r="AH15" s="194">
        <v>8</v>
      </c>
      <c r="AI15" s="25">
        <f t="shared" si="7"/>
        <v>7</v>
      </c>
      <c r="AJ15" s="7">
        <f t="shared" si="8"/>
        <v>7</v>
      </c>
      <c r="AK15" s="23">
        <v>6</v>
      </c>
      <c r="AL15" s="194">
        <v>8</v>
      </c>
      <c r="AM15" s="101">
        <v>6.5</v>
      </c>
      <c r="AN15" s="7">
        <f t="shared" si="9"/>
        <v>6.6</v>
      </c>
      <c r="AO15" s="23">
        <v>6</v>
      </c>
      <c r="AP15" s="194">
        <v>6</v>
      </c>
      <c r="AQ15" s="25">
        <v>6.5</v>
      </c>
      <c r="AR15" s="7">
        <f t="shared" si="10"/>
        <v>6.4</v>
      </c>
      <c r="AS15" s="23">
        <v>6.3</v>
      </c>
      <c r="AT15" s="194">
        <v>6</v>
      </c>
      <c r="AU15" s="101">
        <v>4.5</v>
      </c>
      <c r="AV15" s="7">
        <f t="shared" si="11"/>
        <v>5</v>
      </c>
      <c r="AW15" s="23">
        <v>7.3</v>
      </c>
      <c r="AX15" s="194">
        <v>9</v>
      </c>
      <c r="AY15" s="25">
        <v>5</v>
      </c>
      <c r="AZ15" s="7">
        <f t="shared" si="12"/>
        <v>5.9</v>
      </c>
      <c r="BA15" s="23">
        <v>6.5</v>
      </c>
      <c r="BB15" s="194">
        <v>7</v>
      </c>
      <c r="BC15" s="25">
        <v>7</v>
      </c>
      <c r="BD15" s="7">
        <f t="shared" si="13"/>
        <v>6.9</v>
      </c>
      <c r="BE15" s="23">
        <v>4</v>
      </c>
      <c r="BF15" s="194">
        <v>7</v>
      </c>
      <c r="BG15" s="101">
        <v>6.5</v>
      </c>
      <c r="BH15" s="7">
        <f t="shared" si="14"/>
        <v>6.1</v>
      </c>
      <c r="BI15" s="23">
        <v>6.3</v>
      </c>
      <c r="BJ15" s="194">
        <v>7</v>
      </c>
      <c r="BK15" s="74">
        <v>5.5</v>
      </c>
      <c r="BL15" s="7">
        <f t="shared" si="15"/>
        <v>5.8</v>
      </c>
      <c r="BM15" s="23">
        <v>6.5</v>
      </c>
      <c r="BN15" s="24">
        <v>8</v>
      </c>
      <c r="BO15" s="25">
        <f t="shared" si="16"/>
        <v>6</v>
      </c>
      <c r="BP15" s="7">
        <f t="shared" si="17"/>
        <v>6.3</v>
      </c>
      <c r="BQ15" s="23">
        <v>7</v>
      </c>
      <c r="BR15" s="194">
        <v>8</v>
      </c>
      <c r="BS15" s="101">
        <v>5</v>
      </c>
      <c r="BT15" s="7">
        <f t="shared" si="18"/>
        <v>5.7</v>
      </c>
      <c r="BU15" s="23">
        <v>5.3</v>
      </c>
      <c r="BV15" s="194">
        <v>6</v>
      </c>
      <c r="BW15" s="101">
        <v>8.5</v>
      </c>
      <c r="BX15" s="7">
        <f t="shared" si="19"/>
        <v>7.6</v>
      </c>
      <c r="BY15" s="104">
        <v>5</v>
      </c>
      <c r="BZ15" s="273">
        <v>6</v>
      </c>
      <c r="CA15" s="74">
        <v>6</v>
      </c>
      <c r="CB15" s="7">
        <f t="shared" si="20"/>
        <v>5.8</v>
      </c>
      <c r="CC15" s="23">
        <v>7.5</v>
      </c>
      <c r="CD15" s="194">
        <v>8</v>
      </c>
      <c r="CE15" s="25">
        <v>8</v>
      </c>
      <c r="CF15" s="7">
        <f t="shared" si="21"/>
        <v>7.9</v>
      </c>
      <c r="CG15" s="23">
        <v>4.8</v>
      </c>
      <c r="CH15" s="194">
        <v>4</v>
      </c>
      <c r="CI15" s="265">
        <v>6</v>
      </c>
      <c r="CJ15" s="7">
        <f t="shared" si="22"/>
        <v>5.6</v>
      </c>
      <c r="CK15" s="23">
        <v>7.7</v>
      </c>
      <c r="CL15" s="194">
        <v>7</v>
      </c>
      <c r="CM15" s="25">
        <v>8</v>
      </c>
      <c r="CN15" s="7">
        <f t="shared" si="23"/>
        <v>7.8</v>
      </c>
      <c r="CO15" s="23">
        <v>6.3</v>
      </c>
      <c r="CP15" s="194">
        <v>7</v>
      </c>
      <c r="CQ15" s="25">
        <v>5.5</v>
      </c>
      <c r="CR15" s="7">
        <f t="shared" si="24"/>
        <v>5.8</v>
      </c>
      <c r="CS15" s="23">
        <v>5</v>
      </c>
      <c r="CT15" s="194">
        <v>6</v>
      </c>
      <c r="CU15" s="264">
        <v>5.5</v>
      </c>
      <c r="CV15" s="7">
        <f t="shared" si="25"/>
        <v>5.5</v>
      </c>
      <c r="CW15" s="23">
        <v>3</v>
      </c>
      <c r="CX15" s="194">
        <v>7</v>
      </c>
      <c r="CY15" s="264">
        <v>6</v>
      </c>
      <c r="CZ15" s="7">
        <f t="shared" si="26"/>
        <v>5.5</v>
      </c>
      <c r="DA15" s="23">
        <v>4</v>
      </c>
      <c r="DB15" s="194">
        <v>6</v>
      </c>
      <c r="DC15" s="25">
        <v>8</v>
      </c>
      <c r="DD15" s="7">
        <f t="shared" si="27"/>
        <v>7</v>
      </c>
      <c r="DE15" s="23">
        <v>5</v>
      </c>
      <c r="DF15" s="194">
        <v>6</v>
      </c>
      <c r="DG15" s="264">
        <v>7</v>
      </c>
      <c r="DH15" s="7">
        <f t="shared" si="28"/>
        <v>6.5</v>
      </c>
      <c r="DI15" s="23">
        <v>6.5</v>
      </c>
      <c r="DJ15" s="194">
        <v>8</v>
      </c>
      <c r="DK15" s="119">
        <f t="shared" si="29"/>
        <v>6.1</v>
      </c>
      <c r="DL15" s="7">
        <f t="shared" si="30"/>
        <v>6.4</v>
      </c>
      <c r="DM15" s="23">
        <v>6.3</v>
      </c>
      <c r="DN15" s="194">
        <v>7</v>
      </c>
      <c r="DO15" s="25">
        <v>8</v>
      </c>
      <c r="DP15" s="7">
        <f t="shared" si="31"/>
        <v>7.6</v>
      </c>
      <c r="DQ15" s="23">
        <v>6.3</v>
      </c>
      <c r="DR15" s="194">
        <v>6</v>
      </c>
      <c r="DS15" s="25">
        <v>5.5</v>
      </c>
      <c r="DT15" s="7">
        <f t="shared" si="32"/>
        <v>5.7</v>
      </c>
      <c r="DU15" s="23">
        <v>5</v>
      </c>
      <c r="DV15" s="194">
        <v>7</v>
      </c>
      <c r="DW15" s="25">
        <v>5</v>
      </c>
      <c r="DX15" s="7">
        <f t="shared" si="33"/>
        <v>5.2</v>
      </c>
      <c r="DY15" s="23">
        <v>6.5</v>
      </c>
      <c r="DZ15" s="194">
        <v>6</v>
      </c>
      <c r="EA15" s="25">
        <v>6</v>
      </c>
      <c r="EB15" s="7">
        <f t="shared" si="34"/>
        <v>6.1</v>
      </c>
      <c r="EC15" s="23">
        <v>4</v>
      </c>
      <c r="ED15" s="194">
        <v>4</v>
      </c>
      <c r="EE15" s="264">
        <v>7</v>
      </c>
      <c r="EF15" s="7">
        <f t="shared" si="35"/>
        <v>6.1</v>
      </c>
      <c r="EG15" s="23">
        <v>6</v>
      </c>
      <c r="EH15" s="194">
        <v>5</v>
      </c>
      <c r="EI15" s="25">
        <v>5.5</v>
      </c>
      <c r="EJ15" s="7">
        <f t="shared" si="36"/>
        <v>5.6</v>
      </c>
      <c r="EK15" s="23">
        <v>6.5</v>
      </c>
      <c r="EL15" s="194">
        <v>7</v>
      </c>
      <c r="EM15" s="25">
        <v>6</v>
      </c>
      <c r="EN15" s="7">
        <f t="shared" si="37"/>
        <v>6.2</v>
      </c>
      <c r="EO15" s="23">
        <v>7.7</v>
      </c>
      <c r="EP15" s="194">
        <v>8</v>
      </c>
      <c r="EQ15" s="25">
        <v>4.5</v>
      </c>
      <c r="ER15" s="7">
        <f t="shared" si="115"/>
        <v>5.5</v>
      </c>
      <c r="ES15" s="7">
        <v>8</v>
      </c>
      <c r="ET15" s="7"/>
      <c r="EU15" s="8">
        <f t="shared" si="38"/>
        <v>5.99</v>
      </c>
      <c r="EV15" s="126" t="str">
        <f t="shared" si="39"/>
        <v>D</v>
      </c>
      <c r="EW15" s="10">
        <f t="shared" si="40"/>
        <v>1</v>
      </c>
      <c r="EX15" s="126" t="str">
        <f t="shared" si="41"/>
        <v>B</v>
      </c>
      <c r="EY15" s="10">
        <f t="shared" si="42"/>
        <v>3</v>
      </c>
      <c r="EZ15" s="126" t="str">
        <f t="shared" si="43"/>
        <v>B</v>
      </c>
      <c r="FA15" s="10">
        <f t="shared" si="44"/>
        <v>3</v>
      </c>
      <c r="FB15" s="126" t="str">
        <f t="shared" si="45"/>
        <v>C</v>
      </c>
      <c r="FC15" s="10">
        <f t="shared" si="46"/>
        <v>2</v>
      </c>
      <c r="FD15" s="218" t="str">
        <f t="shared" si="47"/>
        <v>C</v>
      </c>
      <c r="FE15" s="217">
        <f t="shared" si="48"/>
        <v>2</v>
      </c>
      <c r="FF15" s="218" t="str">
        <f t="shared" si="49"/>
        <v>C</v>
      </c>
      <c r="FG15" s="217">
        <f t="shared" si="50"/>
        <v>2</v>
      </c>
      <c r="FH15" s="218" t="str">
        <f t="shared" si="51"/>
        <v>C</v>
      </c>
      <c r="FI15" s="217">
        <f t="shared" si="52"/>
        <v>2</v>
      </c>
      <c r="FJ15" s="218" t="str">
        <f t="shared" si="53"/>
        <v>B</v>
      </c>
      <c r="FK15" s="217">
        <f t="shared" si="54"/>
        <v>3</v>
      </c>
      <c r="FL15" s="218" t="str">
        <f t="shared" si="55"/>
        <v>C</v>
      </c>
      <c r="FM15" s="217">
        <f t="shared" si="56"/>
        <v>2</v>
      </c>
      <c r="FN15" s="218" t="str">
        <f t="shared" si="57"/>
        <v>C</v>
      </c>
      <c r="FO15" s="217">
        <f t="shared" si="58"/>
        <v>2</v>
      </c>
      <c r="FP15" s="218" t="str">
        <f t="shared" si="59"/>
        <v>D</v>
      </c>
      <c r="FQ15" s="217">
        <f t="shared" si="60"/>
        <v>1</v>
      </c>
      <c r="FR15" s="218" t="str">
        <f t="shared" si="61"/>
        <v>C</v>
      </c>
      <c r="FS15" s="217">
        <f t="shared" si="62"/>
        <v>2</v>
      </c>
      <c r="FT15" s="126" t="str">
        <f t="shared" si="63"/>
        <v>C</v>
      </c>
      <c r="FU15" s="10">
        <f t="shared" si="64"/>
        <v>2</v>
      </c>
      <c r="FV15" s="126" t="str">
        <f t="shared" si="65"/>
        <v>C</v>
      </c>
      <c r="FW15" s="10">
        <f t="shared" si="66"/>
        <v>2</v>
      </c>
      <c r="FX15" s="126" t="str">
        <f t="shared" si="67"/>
        <v>C</v>
      </c>
      <c r="FY15" s="10">
        <f t="shared" si="68"/>
        <v>2</v>
      </c>
      <c r="FZ15" s="126" t="str">
        <f t="shared" si="69"/>
        <v>C</v>
      </c>
      <c r="GA15" s="10">
        <f t="shared" si="70"/>
        <v>2</v>
      </c>
      <c r="GB15" s="126" t="str">
        <f t="shared" si="71"/>
        <v>C</v>
      </c>
      <c r="GC15" s="10">
        <f t="shared" si="72"/>
        <v>2</v>
      </c>
      <c r="GD15" s="126" t="str">
        <f t="shared" si="73"/>
        <v>B</v>
      </c>
      <c r="GE15" s="10">
        <f t="shared" si="74"/>
        <v>3</v>
      </c>
      <c r="GF15" s="126" t="str">
        <f t="shared" si="75"/>
        <v>C</v>
      </c>
      <c r="GG15" s="10">
        <f t="shared" si="76"/>
        <v>2</v>
      </c>
      <c r="GH15" s="218" t="str">
        <f t="shared" si="77"/>
        <v>B</v>
      </c>
      <c r="GI15" s="217">
        <f t="shared" si="78"/>
        <v>3</v>
      </c>
      <c r="GJ15" s="218" t="str">
        <f t="shared" si="79"/>
        <v>C</v>
      </c>
      <c r="GK15" s="217">
        <f t="shared" si="80"/>
        <v>2</v>
      </c>
      <c r="GL15" s="218" t="str">
        <f t="shared" si="81"/>
        <v>B</v>
      </c>
      <c r="GM15" s="217">
        <f t="shared" si="82"/>
        <v>3</v>
      </c>
      <c r="GN15" s="218" t="str">
        <f t="shared" si="83"/>
        <v>C</v>
      </c>
      <c r="GO15" s="217">
        <f t="shared" si="84"/>
        <v>2</v>
      </c>
      <c r="GP15" s="218" t="str">
        <f t="shared" si="85"/>
        <v>C</v>
      </c>
      <c r="GQ15" s="217">
        <f t="shared" si="86"/>
        <v>2</v>
      </c>
      <c r="GR15" s="218" t="str">
        <f t="shared" si="87"/>
        <v>C</v>
      </c>
      <c r="GS15" s="217">
        <f t="shared" si="88"/>
        <v>2</v>
      </c>
      <c r="GT15" s="218" t="str">
        <f t="shared" si="89"/>
        <v>B</v>
      </c>
      <c r="GU15" s="217">
        <f t="shared" si="90"/>
        <v>3</v>
      </c>
      <c r="GV15" s="218" t="str">
        <f t="shared" si="91"/>
        <v>C</v>
      </c>
      <c r="GW15" s="217">
        <f t="shared" si="92"/>
        <v>2</v>
      </c>
      <c r="GX15" s="218" t="str">
        <f t="shared" si="93"/>
        <v>C</v>
      </c>
      <c r="GY15" s="217">
        <f t="shared" si="94"/>
        <v>2</v>
      </c>
      <c r="GZ15" s="126" t="str">
        <f t="shared" si="95"/>
        <v>B</v>
      </c>
      <c r="HA15" s="10">
        <f t="shared" si="96"/>
        <v>3</v>
      </c>
      <c r="HB15" s="126" t="str">
        <f t="shared" si="97"/>
        <v>C</v>
      </c>
      <c r="HC15" s="10">
        <f t="shared" si="98"/>
        <v>2</v>
      </c>
      <c r="HD15" s="126" t="str">
        <f t="shared" si="99"/>
        <v>D</v>
      </c>
      <c r="HE15" s="10">
        <f t="shared" si="100"/>
        <v>1</v>
      </c>
      <c r="HF15" s="126" t="str">
        <f t="shared" si="101"/>
        <v>C</v>
      </c>
      <c r="HG15" s="10">
        <f t="shared" si="102"/>
        <v>2</v>
      </c>
      <c r="HH15" s="126" t="str">
        <f t="shared" si="103"/>
        <v>C</v>
      </c>
      <c r="HI15" s="10">
        <f t="shared" si="104"/>
        <v>2</v>
      </c>
      <c r="HJ15" s="126" t="str">
        <f t="shared" si="105"/>
        <v>C</v>
      </c>
      <c r="HK15" s="10">
        <f t="shared" si="106"/>
        <v>2</v>
      </c>
      <c r="HL15" s="126" t="str">
        <f t="shared" si="107"/>
        <v>C</v>
      </c>
      <c r="HM15" s="10">
        <f t="shared" si="108"/>
        <v>2</v>
      </c>
      <c r="HN15" s="126" t="str">
        <f t="shared" si="116"/>
        <v>C</v>
      </c>
      <c r="HO15" s="10">
        <f t="shared" si="117"/>
        <v>2</v>
      </c>
      <c r="HP15" s="126" t="str">
        <f t="shared" si="118"/>
        <v>B</v>
      </c>
      <c r="HQ15" s="10">
        <f t="shared" si="119"/>
        <v>3</v>
      </c>
      <c r="HR15" s="126" t="str">
        <f t="shared" si="120"/>
        <v>X</v>
      </c>
      <c r="HS15" s="10">
        <f t="shared" si="121"/>
        <v>0</v>
      </c>
      <c r="HT15" s="72">
        <f t="shared" si="109"/>
        <v>2.25</v>
      </c>
      <c r="HU15" s="72">
        <f t="shared" si="110"/>
        <v>1.95</v>
      </c>
      <c r="HV15" s="72">
        <f t="shared" si="111"/>
        <v>2.2200000000000002</v>
      </c>
      <c r="HW15" s="72">
        <f t="shared" si="112"/>
        <v>2.25</v>
      </c>
      <c r="HX15" s="72">
        <f t="shared" si="113"/>
        <v>2.0699999999999998</v>
      </c>
      <c r="HY15" s="72">
        <f t="shared" si="122"/>
        <v>2.4</v>
      </c>
      <c r="HZ15" s="73">
        <f t="shared" si="123"/>
        <v>90</v>
      </c>
      <c r="IA15" s="72">
        <f t="shared" si="124"/>
        <v>2.16</v>
      </c>
      <c r="IB15" s="4" t="str">
        <f t="shared" si="114"/>
        <v>Trung b×nh</v>
      </c>
      <c r="IE15" s="5"/>
      <c r="IJ15" s="3">
        <v>8</v>
      </c>
      <c r="IK15" s="3">
        <v>6</v>
      </c>
      <c r="IM15" s="3">
        <v>5</v>
      </c>
      <c r="IN15" s="3">
        <v>7</v>
      </c>
      <c r="IP15" s="3">
        <v>5</v>
      </c>
      <c r="IQ15" s="3">
        <v>6</v>
      </c>
      <c r="IR15" s="3">
        <v>7.5</v>
      </c>
    </row>
    <row r="16" spans="1:252" ht="24" customHeight="1" x14ac:dyDescent="0.25">
      <c r="A16" s="12">
        <v>10</v>
      </c>
      <c r="B16" s="19" t="s">
        <v>29</v>
      </c>
      <c r="C16" s="59" t="s">
        <v>93</v>
      </c>
      <c r="D16" s="18">
        <v>36062</v>
      </c>
      <c r="E16" s="23">
        <v>7</v>
      </c>
      <c r="F16" s="194">
        <v>10</v>
      </c>
      <c r="G16" s="101">
        <v>6</v>
      </c>
      <c r="H16" s="7">
        <f>ROUND((E16*0.2+F16*0.1+G16*0.7),1)</f>
        <v>6.6</v>
      </c>
      <c r="I16" s="23">
        <v>4.5</v>
      </c>
      <c r="J16" s="194">
        <v>4</v>
      </c>
      <c r="K16" s="25">
        <v>4.5</v>
      </c>
      <c r="L16" s="7">
        <f>ROUND((I16*0.2+J16*0.1+K16*0.7),1)</f>
        <v>4.5</v>
      </c>
      <c r="M16" s="23">
        <v>7</v>
      </c>
      <c r="N16" s="194">
        <v>9</v>
      </c>
      <c r="O16" s="101">
        <v>3</v>
      </c>
      <c r="P16" s="7">
        <f>ROUND((M16*0.2+N16*0.1+O16*0.7),1)</f>
        <v>4.4000000000000004</v>
      </c>
      <c r="Q16" s="23">
        <v>6</v>
      </c>
      <c r="R16" s="194">
        <v>8</v>
      </c>
      <c r="S16" s="25">
        <v>7</v>
      </c>
      <c r="T16" s="7">
        <f>ROUND((Q16*0.2+R16*0.1+S16*0.7),1)</f>
        <v>6.9</v>
      </c>
      <c r="U16" s="23">
        <v>6</v>
      </c>
      <c r="V16" s="194">
        <v>6</v>
      </c>
      <c r="W16" s="25">
        <v>5</v>
      </c>
      <c r="X16" s="7">
        <f>ROUND((U16*0.2+V16*0.1+W16*0.7),1)</f>
        <v>5.3</v>
      </c>
      <c r="Y16" s="23">
        <v>6.3</v>
      </c>
      <c r="Z16" s="194">
        <v>7</v>
      </c>
      <c r="AA16" s="25">
        <v>5</v>
      </c>
      <c r="AB16" s="7">
        <f>ROUND((Y16*0.2+Z16*0.1+AA16*0.7),1)</f>
        <v>5.5</v>
      </c>
      <c r="AC16" s="23">
        <v>6</v>
      </c>
      <c r="AD16" s="194">
        <v>7</v>
      </c>
      <c r="AE16" s="25">
        <v>6</v>
      </c>
      <c r="AF16" s="7">
        <f>ROUND((AC16*0.2+AD16*0.1+AE16*0.7),1)</f>
        <v>6.1</v>
      </c>
      <c r="AG16" s="56"/>
      <c r="AH16" s="271"/>
      <c r="AI16" s="58"/>
      <c r="AJ16" s="7">
        <f>ROUND((AG16*0.2+AH16*0.1+AI16*0.7),1)</f>
        <v>0</v>
      </c>
      <c r="AK16" s="23">
        <v>6</v>
      </c>
      <c r="AL16" s="194">
        <v>7</v>
      </c>
      <c r="AM16" s="74">
        <v>6.5</v>
      </c>
      <c r="AN16" s="7">
        <f>ROUND((AK16*0.2+AL16*0.1+AM16*0.7),1)</f>
        <v>6.5</v>
      </c>
      <c r="AO16" s="23">
        <v>6.5</v>
      </c>
      <c r="AP16" s="194">
        <v>8</v>
      </c>
      <c r="AQ16" s="25">
        <v>4</v>
      </c>
      <c r="AR16" s="7">
        <f>ROUND((AO16*0.2+AP16*0.1+AQ16*0.7),1)</f>
        <v>4.9000000000000004</v>
      </c>
      <c r="AS16" s="523">
        <v>6</v>
      </c>
      <c r="AT16" s="524">
        <v>6</v>
      </c>
      <c r="AU16" s="445">
        <v>6.5</v>
      </c>
      <c r="AV16" s="7">
        <f>ROUND((AS16*0.2+AT16*0.1+AU16*0.7),1)</f>
        <v>6.4</v>
      </c>
      <c r="AW16" s="23">
        <v>6.7</v>
      </c>
      <c r="AX16" s="194">
        <v>8</v>
      </c>
      <c r="AY16" s="25">
        <v>5</v>
      </c>
      <c r="AZ16" s="7">
        <f>ROUND((AW16*0.2+AX16*0.1+AY16*0.7),1)</f>
        <v>5.6</v>
      </c>
      <c r="BA16" s="23">
        <v>6.5</v>
      </c>
      <c r="BB16" s="194">
        <v>6</v>
      </c>
      <c r="BC16" s="25">
        <v>7</v>
      </c>
      <c r="BD16" s="7">
        <f>ROUND((BA16*0.2+BB16*0.1+BC16*0.7),1)</f>
        <v>6.8</v>
      </c>
      <c r="BE16" s="23">
        <v>6.3</v>
      </c>
      <c r="BF16" s="194">
        <v>8</v>
      </c>
      <c r="BG16" s="25">
        <v>3</v>
      </c>
      <c r="BH16" s="7">
        <f>ROUND((BE16*0.2+BF16*0.1+BG16*0.7),1)</f>
        <v>4.2</v>
      </c>
      <c r="BI16" s="23">
        <v>6.7</v>
      </c>
      <c r="BJ16" s="194">
        <v>7</v>
      </c>
      <c r="BK16" s="74">
        <v>6</v>
      </c>
      <c r="BL16" s="7">
        <f>ROUND((BI16*0.2+BJ16*0.1+BK16*0.7),1)</f>
        <v>6.2</v>
      </c>
      <c r="BM16" s="23">
        <v>7</v>
      </c>
      <c r="BN16" s="24">
        <v>8</v>
      </c>
      <c r="BO16" s="25">
        <f>ROUND((IM16+IN16)/2,1)</f>
        <v>5</v>
      </c>
      <c r="BP16" s="7">
        <f>ROUND((BM16*0.2+BN16*0.1+BO16*0.7),1)</f>
        <v>5.7</v>
      </c>
      <c r="BQ16" s="23">
        <v>7</v>
      </c>
      <c r="BR16" s="194">
        <v>7</v>
      </c>
      <c r="BS16" s="25">
        <v>6</v>
      </c>
      <c r="BT16" s="7">
        <f>ROUND((BQ16*0.2+BR16*0.1+BS16*0.7),1)</f>
        <v>6.3</v>
      </c>
      <c r="BU16" s="23">
        <v>4.7</v>
      </c>
      <c r="BV16" s="194">
        <v>5</v>
      </c>
      <c r="BW16" s="25">
        <v>4</v>
      </c>
      <c r="BX16" s="7">
        <f>ROUND((BU16*0.2+BV16*0.1+BW16*0.7),1)</f>
        <v>4.2</v>
      </c>
      <c r="BY16" s="505">
        <v>5</v>
      </c>
      <c r="BZ16" s="506">
        <v>5</v>
      </c>
      <c r="CA16" s="507">
        <v>5</v>
      </c>
      <c r="CB16" s="7">
        <f>ROUND((BY16*0.2+BZ16*0.1+CA16*0.7),1)</f>
        <v>5</v>
      </c>
      <c r="CC16" s="23">
        <v>5</v>
      </c>
      <c r="CD16" s="194">
        <v>5</v>
      </c>
      <c r="CE16" s="25">
        <v>6</v>
      </c>
      <c r="CF16" s="7">
        <f>ROUND((CC16*0.2+CD16*0.1+CE16*0.7),1)</f>
        <v>5.7</v>
      </c>
      <c r="CG16" s="500">
        <v>6.3</v>
      </c>
      <c r="CH16" s="501">
        <v>7</v>
      </c>
      <c r="CI16" s="446">
        <v>6</v>
      </c>
      <c r="CJ16" s="7">
        <f>ROUND((CG16*0.2+CH16*0.1+CI16*0.7),1)</f>
        <v>6.2</v>
      </c>
      <c r="CK16" s="23">
        <v>4.7</v>
      </c>
      <c r="CL16" s="194">
        <v>6</v>
      </c>
      <c r="CM16" s="25">
        <v>7.5</v>
      </c>
      <c r="CN16" s="7">
        <f>ROUND((CK16*0.2+CL16*0.1+CM16*0.7),1)</f>
        <v>6.8</v>
      </c>
      <c r="CO16" s="23">
        <v>6</v>
      </c>
      <c r="CP16" s="194">
        <v>7</v>
      </c>
      <c r="CQ16" s="25">
        <v>4.5</v>
      </c>
      <c r="CR16" s="7">
        <f>ROUND((CO16*0.2+CP16*0.1+CQ16*0.7),1)</f>
        <v>5.0999999999999996</v>
      </c>
      <c r="CS16" s="23">
        <v>4.7</v>
      </c>
      <c r="CT16" s="194">
        <v>5</v>
      </c>
      <c r="CU16" s="25">
        <v>4</v>
      </c>
      <c r="CV16" s="7">
        <f>ROUND((CS16*0.2+CT16*0.1+CU16*0.7),1)</f>
        <v>4.2</v>
      </c>
      <c r="CW16" s="500">
        <v>6</v>
      </c>
      <c r="CX16" s="501">
        <v>6</v>
      </c>
      <c r="CY16" s="446">
        <v>5</v>
      </c>
      <c r="CZ16" s="7">
        <f>ROUND((CW16*0.2+CX16*0.1+CY16*0.7),1)</f>
        <v>5.3</v>
      </c>
      <c r="DA16" s="523">
        <v>6.3</v>
      </c>
      <c r="DB16" s="524">
        <v>6</v>
      </c>
      <c r="DC16" s="445">
        <v>2.5</v>
      </c>
      <c r="DD16" s="7">
        <f>ROUND((DA16*0.2+DB16*0.1+DC16*0.7),1)</f>
        <v>3.6</v>
      </c>
      <c r="DE16" s="23">
        <v>3</v>
      </c>
      <c r="DF16" s="194">
        <v>4</v>
      </c>
      <c r="DG16" s="25">
        <v>5</v>
      </c>
      <c r="DH16" s="7">
        <f>ROUND((DE16*0.2+DF16*0.1+DG16*0.7),1)</f>
        <v>4.5</v>
      </c>
      <c r="DI16" s="23">
        <v>5</v>
      </c>
      <c r="DJ16" s="194">
        <v>6</v>
      </c>
      <c r="DK16" s="119">
        <f>ROUND((IP16+((IQ16*0.2)+(IR16*0.8)))/2,1)</f>
        <v>5.2</v>
      </c>
      <c r="DL16" s="7">
        <f>ROUND((DI16*0.2+DJ16*0.1+DK16*0.7),1)</f>
        <v>5.2</v>
      </c>
      <c r="DM16" s="23">
        <v>7.5</v>
      </c>
      <c r="DN16" s="194">
        <v>8</v>
      </c>
      <c r="DO16" s="25">
        <v>7</v>
      </c>
      <c r="DP16" s="7">
        <f>ROUND((DM16*0.2+DN16*0.1+DO16*0.7),1)</f>
        <v>7.2</v>
      </c>
      <c r="DQ16" s="23">
        <v>6.7</v>
      </c>
      <c r="DR16" s="194">
        <v>6</v>
      </c>
      <c r="DS16" s="264">
        <v>7</v>
      </c>
      <c r="DT16" s="7">
        <f>ROUND((DQ16*0.2+DR16*0.1+DS16*0.7),1)</f>
        <v>6.8</v>
      </c>
      <c r="DU16" s="23">
        <v>3.5</v>
      </c>
      <c r="DV16" s="194">
        <v>5</v>
      </c>
      <c r="DW16" s="265">
        <v>6.5</v>
      </c>
      <c r="DX16" s="7">
        <f>ROUND((DU16*0.2+DV16*0.1+DW16*0.7),1)</f>
        <v>5.8</v>
      </c>
      <c r="DY16" s="23">
        <v>7.5</v>
      </c>
      <c r="DZ16" s="194">
        <v>8</v>
      </c>
      <c r="EA16" s="25">
        <v>6</v>
      </c>
      <c r="EB16" s="7">
        <f>ROUND((DY16*0.2+DZ16*0.1+EA16*0.7),1)</f>
        <v>6.5</v>
      </c>
      <c r="EC16" s="23">
        <v>4.7</v>
      </c>
      <c r="ED16" s="194">
        <v>5</v>
      </c>
      <c r="EE16" s="25">
        <v>6</v>
      </c>
      <c r="EF16" s="7">
        <f>ROUND((EC16*0.2+ED16*0.1+EE16*0.7),1)</f>
        <v>5.6</v>
      </c>
      <c r="EG16" s="23">
        <v>6.3</v>
      </c>
      <c r="EH16" s="194">
        <v>7</v>
      </c>
      <c r="EI16" s="265">
        <v>6</v>
      </c>
      <c r="EJ16" s="7">
        <f>ROUND((EG16*0.2+EH16*0.1+EI16*0.7),1)</f>
        <v>6.2</v>
      </c>
      <c r="EK16" s="23">
        <v>4</v>
      </c>
      <c r="EL16" s="194">
        <v>6</v>
      </c>
      <c r="EM16" s="25">
        <v>5</v>
      </c>
      <c r="EN16" s="7">
        <f>ROUND((EK16*0.2+EL16*0.1+EM16*0.7),1)</f>
        <v>4.9000000000000004</v>
      </c>
      <c r="EO16" s="23">
        <v>7.7</v>
      </c>
      <c r="EP16" s="194">
        <v>7</v>
      </c>
      <c r="EQ16" s="25">
        <v>4.5</v>
      </c>
      <c r="ER16" s="7">
        <f t="shared" si="115"/>
        <v>5.4</v>
      </c>
      <c r="ES16" s="7">
        <v>6.5</v>
      </c>
      <c r="ET16" s="7"/>
      <c r="EU16" s="8">
        <f>ROUND((SUMPRODUCT($E$6:$ET$6,E16:ET16)/SUM($E$6:$ET$6)),2)</f>
        <v>5.16</v>
      </c>
      <c r="EV16" s="126" t="str">
        <f>IF(AND(8.5&lt;=H16,H16&lt;=10),"A",IF(AND(7&lt;=H16,H16&lt;=8.4),"B",IF(AND(5.5&lt;=H16,H16&lt;=6.9),"C",IF(AND(4&lt;=H16,H16&lt;=5.4),"D",IF(H16=0,"X","F")))))</f>
        <v>C</v>
      </c>
      <c r="EW16" s="10">
        <f>IF(AND(8.5&lt;=H16,H16&lt;=10),4,IF(AND(7&lt;=H16,H16&lt;=8.4),3,IF(AND(5.5&lt;=H16,H16&lt;=6.9),2,IF(AND(4&lt;=H16,H16&lt;=5.4),1,0))))</f>
        <v>2</v>
      </c>
      <c r="EX16" s="126" t="str">
        <f>IF(AND(8.5&lt;=L16,L16&lt;=10),"A",IF(AND(7&lt;=L16,L16&lt;=8.4),"B",IF(AND(5.5&lt;=L16,L16&lt;=6.9),"C",IF(AND(4&lt;=L16,L16&lt;=5.4),"D",IF(L16=0,"X","F")))))</f>
        <v>D</v>
      </c>
      <c r="EY16" s="10">
        <f>IF(AND(8.5&lt;=L16,L16&lt;=10),4,IF(AND(7&lt;=L16,L16&lt;=8.4),3,IF(AND(5.5&lt;=L16,L16&lt;=6.9),2,IF(AND(4&lt;=L16,L16&lt;=5.4),1,0))))</f>
        <v>1</v>
      </c>
      <c r="EZ16" s="126" t="str">
        <f>IF(AND(8.5&lt;=P16,P16&lt;=10),"A",IF(AND(7&lt;=P16,P16&lt;=8.4),"B",IF(AND(5.5&lt;=P16,P16&lt;=6.9),"C",IF(AND(4&lt;=P16,P16&lt;=5.4),"D",IF(P16=0,"X","F")))))</f>
        <v>D</v>
      </c>
      <c r="FA16" s="10">
        <f>IF(AND(8.5&lt;=P16,P16&lt;=10),4,IF(AND(7&lt;=P16,P16&lt;=8.4),3,IF(AND(5.5&lt;=P16,P16&lt;=6.9),2,IF(AND(4&lt;=P16,P16&lt;=5.4),1,0))))</f>
        <v>1</v>
      </c>
      <c r="FB16" s="126" t="str">
        <f>IF(AND(8.5&lt;=T16,T16&lt;=10),"A",IF(AND(7&lt;=T16,T16&lt;=8.4),"B",IF(AND(5.5&lt;=T16,T16&lt;=6.9),"C",IF(AND(4&lt;=T16,T16&lt;=5.4),"D",IF(T16=0,"X","F")))))</f>
        <v>C</v>
      </c>
      <c r="FC16" s="10">
        <f>IF(AND(8.5&lt;=T16,T16&lt;=10),4,IF(AND(7&lt;=T16,T16&lt;=8.4),3,IF(AND(5.5&lt;=T16,T16&lt;=6.9),2,IF(AND(4&lt;=T16,T16&lt;=5.4),1,0))))</f>
        <v>2</v>
      </c>
      <c r="FD16" s="218" t="str">
        <f>IF(AND(8.5&lt;=X16,X16&lt;=10),"A",IF(AND(7&lt;=X16,X16&lt;=8.4),"B",IF(AND(5.5&lt;=X16,X16&lt;=6.9),"C",IF(AND(4&lt;=X16,X16&lt;=5.4),"D",IF(X16=0,"X","F")))))</f>
        <v>D</v>
      </c>
      <c r="FE16" s="217">
        <f>IF(AND(8.5&lt;=X16,X16&lt;=10),4,IF(AND(7&lt;=X16,X16&lt;=8.4),3,IF(AND(5.5&lt;=X16,X16&lt;=6.9),2,IF(AND(4&lt;=X16,X16&lt;=5.4),1,0))))</f>
        <v>1</v>
      </c>
      <c r="FF16" s="218" t="str">
        <f>IF(AND(8.5&lt;=AB16,AB16&lt;=10),"A",IF(AND(7&lt;=AB16,AB16&lt;=8.4),"B",IF(AND(5.5&lt;=AB16,AB16&lt;=6.9),"C",IF(AND(4&lt;=AB16,AB16&lt;=5.4),"D",IF(AB16=0,"X","F")))))</f>
        <v>C</v>
      </c>
      <c r="FG16" s="217">
        <f>IF(AND(8.5&lt;=AB16,AB16&lt;=10),4,IF(AND(7&lt;=AB16,AB16&lt;=8.4),3,IF(AND(5.5&lt;=AB16,AB16&lt;=6.9),2,IF(AND(4&lt;=AB16,AB16&lt;=5.4),1,0))))</f>
        <v>2</v>
      </c>
      <c r="FH16" s="218" t="str">
        <f>IF(AND(8.5&lt;=AF16,AF16&lt;=10),"A",IF(AND(7&lt;=AF16,AF16&lt;=8.4),"B",IF(AND(5.5&lt;=AF16,AF16&lt;=6.9),"C",IF(AND(4&lt;=AF16,AF16&lt;=5.4),"D",IF(AF16=0,"X","F")))))</f>
        <v>C</v>
      </c>
      <c r="FI16" s="217">
        <f>IF(AND(8.5&lt;=AF16,AF16&lt;=10),4,IF(AND(7&lt;=AF16,AF16&lt;=8.4),3,IF(AND(5.5&lt;=AF16,AF16&lt;=6.9),2,IF(AND(4&lt;=AF16,AF16&lt;=5.4),1,0))))</f>
        <v>2</v>
      </c>
      <c r="FJ16" s="218" t="str">
        <f>IF(AND(8.5&lt;=AJ16,AJ16&lt;=10),"A",IF(AND(7&lt;=AJ16,AJ16&lt;=8.4),"B",IF(AND(5.5&lt;=AJ16,AJ16&lt;=6.9),"C",IF(AND(4&lt;=AJ16,AJ16&lt;=5.4),"D",IF(AJ16=0,"X","F")))))</f>
        <v>X</v>
      </c>
      <c r="FK16" s="217">
        <f>IF(AND(8.5&lt;=AJ16,AJ16&lt;=10),4,IF(AND(7&lt;=AJ16,AJ16&lt;=8.4),3,IF(AND(5.5&lt;=AJ16,AJ16&lt;=6.9),2,IF(AND(4&lt;=AJ16,AJ16&lt;=5.4),1,0))))</f>
        <v>0</v>
      </c>
      <c r="FL16" s="218" t="str">
        <f>IF(AND(8.5&lt;=AN16,AN16&lt;=10),"A",IF(AND(7&lt;=AN16,AN16&lt;=8.4),"B",IF(AND(5.5&lt;=AN16,AN16&lt;=6.9),"C",IF(AND(4&lt;=AN16,AN16&lt;=5.4),"D",IF(AN16=0,"X","F")))))</f>
        <v>C</v>
      </c>
      <c r="FM16" s="217">
        <f>IF(AND(8.5&lt;=AN16,AN16&lt;=10),4,IF(AND(7&lt;=AN16,AN16&lt;=8.4),3,IF(AND(5.5&lt;=AN16,AN16&lt;=6.9),2,IF(AND(4&lt;=AN16,AN16&lt;=5.4),1,0))))</f>
        <v>2</v>
      </c>
      <c r="FN16" s="218" t="str">
        <f>IF(AND(8.5&lt;=AR16,AR16&lt;=10),"A",IF(AND(7&lt;=AR16,AR16&lt;=8.4),"B",IF(AND(5.5&lt;=AR16,AR16&lt;=6.9),"C",IF(AND(4&lt;=AR16,AR16&lt;=5.4),"D",IF(AR16=0,"X","F")))))</f>
        <v>D</v>
      </c>
      <c r="FO16" s="217">
        <f>IF(AND(8.5&lt;=AR16,AR16&lt;=10),4,IF(AND(7&lt;=AR16,AR16&lt;=8.4),3,IF(AND(5.5&lt;=AR16,AR16&lt;=6.9),2,IF(AND(4&lt;=AR16,AR16&lt;=5.4),1,0))))</f>
        <v>1</v>
      </c>
      <c r="FP16" s="218" t="str">
        <f>IF(AND(8.5&lt;=AV16,AV16&lt;=10),"A",IF(AND(7&lt;=AV16,AV16&lt;=8.4),"B",IF(AND(5.5&lt;=AV16,AV16&lt;=6.9),"C",IF(AND(4&lt;=AV16,AV16&lt;=5.4),"D",IF(AV16=0,"X","F")))))</f>
        <v>C</v>
      </c>
      <c r="FQ16" s="217">
        <f>IF(AND(8.5&lt;=AV16,AV16&lt;=10),4,IF(AND(7&lt;=AV16,AV16&lt;=8.4),3,IF(AND(5.5&lt;=AV16,AV16&lt;=6.9),2,IF(AND(4&lt;=AV16,AV16&lt;=5.4),1,0))))</f>
        <v>2</v>
      </c>
      <c r="FR16" s="218" t="str">
        <f>IF(AND(8.5&lt;=AZ16,AZ16&lt;=10),"A",IF(AND(7&lt;=AZ16,AZ16&lt;=8.4),"B",IF(AND(5.5&lt;=AZ16,AZ16&lt;=6.9),"C",IF(AND(4&lt;=AZ16,AZ16&lt;=5.4),"D",IF(AZ16=0,"X","F")))))</f>
        <v>C</v>
      </c>
      <c r="FS16" s="217">
        <f>IF(AND(8.5&lt;=AZ16,AZ16&lt;=10),4,IF(AND(7&lt;=AZ16,AZ16&lt;=8.4),3,IF(AND(5.5&lt;=AZ16,AZ16&lt;=6.9),2,IF(AND(4&lt;=AZ16,AZ16&lt;=5.4),1,0))))</f>
        <v>2</v>
      </c>
      <c r="FT16" s="126" t="str">
        <f>IF(AND(8.5&lt;=BD16,BD16&lt;=10),"A",IF(AND(7&lt;=BD16,BD16&lt;=8.4),"B",IF(AND(5.5&lt;=BD16,BD16&lt;=6.9),"C",IF(AND(4&lt;=BD16,BD16&lt;=5.4),"D",IF(BD16=0,"X","F")))))</f>
        <v>C</v>
      </c>
      <c r="FU16" s="10">
        <f>IF(AND(8.5&lt;=BD16,BD16&lt;=10),4,IF(AND(7&lt;=BD16,BD16&lt;=8.4),3,IF(AND(5.5&lt;=BD16,BD16&lt;=6.9),2,IF(AND(4&lt;=BD16,BD16&lt;=5.4),1,0))))</f>
        <v>2</v>
      </c>
      <c r="FV16" s="126" t="str">
        <f>IF(AND(8.5&lt;=BH16,BH16&lt;=10),"A",IF(AND(7&lt;=BH16,BH16&lt;=8.4),"B",IF(AND(5.5&lt;=BH16,BH16&lt;=6.9),"C",IF(AND(4&lt;=BH16,BH16&lt;=5.4),"D",IF(BH16=0,"X","F")))))</f>
        <v>D</v>
      </c>
      <c r="FW16" s="10">
        <f>IF(AND(8.5&lt;=BH16,BH16&lt;=10),4,IF(AND(7&lt;=BH16,BH16&lt;=8.4),3,IF(AND(5.5&lt;=BH16,BH16&lt;=6.9),2,IF(AND(4&lt;=BH16,BH16&lt;=5.4),1,0))))</f>
        <v>1</v>
      </c>
      <c r="FX16" s="126" t="str">
        <f>IF(AND(8.5&lt;=BL16,BL16&lt;=10),"A",IF(AND(7&lt;=BL16,BL16&lt;=8.4),"B",IF(AND(5.5&lt;=BL16,BL16&lt;=6.9),"C",IF(AND(4&lt;=BL16,BL16&lt;=5.4),"D",IF(BL16=0,"X","F")))))</f>
        <v>C</v>
      </c>
      <c r="FY16" s="10">
        <f>IF(AND(8.5&lt;=BL16,BL16&lt;=10),4,IF(AND(7&lt;=BL16,BL16&lt;=8.4),3,IF(AND(5.5&lt;=BL16,BL16&lt;=6.9),2,IF(AND(4&lt;=BL16,BL16&lt;=5.4),1,0))))</f>
        <v>2</v>
      </c>
      <c r="FZ16" s="126" t="str">
        <f>IF(AND(8.5&lt;=BP16,BP16&lt;=10),"A",IF(AND(7&lt;=BP16,BP16&lt;=8.4),"B",IF(AND(5.5&lt;=BP16,BP16&lt;=6.9),"C",IF(AND(4&lt;=BP16,BP16&lt;=5.4),"D",IF(BP16=0,"X","F")))))</f>
        <v>C</v>
      </c>
      <c r="GA16" s="10">
        <f>IF(AND(8.5&lt;=BP16,BP16&lt;=10),4,IF(AND(7&lt;=BP16,BP16&lt;=8.4),3,IF(AND(5.5&lt;=BP16,BP16&lt;=6.9),2,IF(AND(4&lt;=BP16,BP16&lt;=5.4),1,0))))</f>
        <v>2</v>
      </c>
      <c r="GB16" s="126" t="str">
        <f>IF(AND(8.5&lt;=BT16,BT16&lt;=10),"A",IF(AND(7&lt;=BT16,BT16&lt;=8.4),"B",IF(AND(5.5&lt;=BT16,BT16&lt;=6.9),"C",IF(AND(4&lt;=BT16,BT16&lt;=5.4),"D",IF(BT16=0,"X","F")))))</f>
        <v>C</v>
      </c>
      <c r="GC16" s="10">
        <f>IF(AND(8.5&lt;=BT16,BT16&lt;=10),4,IF(AND(7&lt;=BT16,BT16&lt;=8.4),3,IF(AND(5.5&lt;=BT16,BT16&lt;=6.9),2,IF(AND(4&lt;=BT16,BT16&lt;=5.4),1,0))))</f>
        <v>2</v>
      </c>
      <c r="GD16" s="126" t="str">
        <f>IF(AND(8.5&lt;=BX16,BX16&lt;=10),"A",IF(AND(7&lt;=BX16,BX16&lt;=8.4),"B",IF(AND(5.5&lt;=BX16,BX16&lt;=6.9),"C",IF(AND(4&lt;=BX16,BX16&lt;=5.4),"D",IF(BX16=0,"X","F")))))</f>
        <v>D</v>
      </c>
      <c r="GE16" s="10">
        <f>IF(AND(8.5&lt;=BX16,BX16&lt;=10),4,IF(AND(7&lt;=BX16,BX16&lt;=8.4),3,IF(AND(5.5&lt;=BX16,BX16&lt;=6.9),2,IF(AND(4&lt;=BX16,BX16&lt;=5.4),1,0))))</f>
        <v>1</v>
      </c>
      <c r="GF16" s="126" t="str">
        <f>IF(AND(8.5&lt;=CB16,CB16&lt;=10),"A",IF(AND(7&lt;=CB16,CB16&lt;=8.4),"B",IF(AND(5.5&lt;=CB16,CB16&lt;=6.9),"C",IF(AND(4&lt;=CB16,CB16&lt;=5.4),"D",IF(CB16=0,"X","F")))))</f>
        <v>D</v>
      </c>
      <c r="GG16" s="10">
        <f>IF(AND(8.5&lt;=CB16,CB16&lt;=10),4,IF(AND(7&lt;=CB16,CB16&lt;=8.4),3,IF(AND(5.5&lt;=CB16,CB16&lt;=6.9),2,IF(AND(4&lt;=CB16,CB16&lt;=5.4),1,0))))</f>
        <v>1</v>
      </c>
      <c r="GH16" s="218" t="str">
        <f>IF(AND(8.5&lt;=CF16,CF16&lt;=10),"A",IF(AND(7&lt;=CF16,CF16&lt;=8.4),"B",IF(AND(5.5&lt;=CF16,CF16&lt;=6.9),"C",IF(AND(4&lt;=CF16,CF16&lt;=5.4),"D",IF(CF16=0,"X","F")))))</f>
        <v>C</v>
      </c>
      <c r="GI16" s="217">
        <f>IF(AND(8.5&lt;=CF16,CF16&lt;=10),4,IF(AND(7&lt;=CF16,CF16&lt;=8.4),3,IF(AND(5.5&lt;=CF16,CF16&lt;=6.9),2,IF(AND(4&lt;=CF16,CF16&lt;=5.4),1,0))))</f>
        <v>2</v>
      </c>
      <c r="GJ16" s="218" t="str">
        <f>IF(AND(8.5&lt;=CJ16,CJ16&lt;=10),"A",IF(AND(7&lt;=CJ16,CJ16&lt;=8.4),"B",IF(AND(5.5&lt;=CJ16,CJ16&lt;=6.9),"C",IF(AND(4&lt;=CJ16,CJ16&lt;=5.4),"D",IF(CJ16=0,"X","F")))))</f>
        <v>C</v>
      </c>
      <c r="GK16" s="217">
        <f>IF(AND(8.5&lt;=CJ16,CJ16&lt;=10),4,IF(AND(7&lt;=CJ16,CJ16&lt;=8.4),3,IF(AND(5.5&lt;=CJ16,CJ16&lt;=6.9),2,IF(AND(4&lt;=CJ16,CJ16&lt;=5.4),1,0))))</f>
        <v>2</v>
      </c>
      <c r="GL16" s="218" t="str">
        <f>IF(AND(8.5&lt;=CN16,CN16&lt;=10),"A",IF(AND(7&lt;=CN16,CN16&lt;=8.4),"B",IF(AND(5.5&lt;=CN16,CN16&lt;=6.9),"C",IF(AND(4&lt;=CN16,CN16&lt;=5.4),"D",IF(CN16=0,"X","F")))))</f>
        <v>C</v>
      </c>
      <c r="GM16" s="217">
        <f>IF(AND(8.5&lt;=CN16,CN16&lt;=10),4,IF(AND(7&lt;=CN16,CN16&lt;=8.4),3,IF(AND(5.5&lt;=CN16,CN16&lt;=6.9),2,IF(AND(4&lt;=CN16,CN16&lt;=5.4),1,0))))</f>
        <v>2</v>
      </c>
      <c r="GN16" s="218" t="str">
        <f>IF(AND(8.5&lt;=CR16,CR16&lt;=10),"A",IF(AND(7&lt;=CR16,CR16&lt;=8.4),"B",IF(AND(5.5&lt;=CR16,CR16&lt;=6.9),"C",IF(AND(4&lt;=CR16,CR16&lt;=5.4),"D",IF(CR16=0,"X","F")))))</f>
        <v>D</v>
      </c>
      <c r="GO16" s="217">
        <f>IF(AND(8.5&lt;=CR16,CR16&lt;=10),4,IF(AND(7&lt;=CR16,CR16&lt;=8.4),3,IF(AND(5.5&lt;=CR16,CR16&lt;=6.9),2,IF(AND(4&lt;=CR16,CR16&lt;=5.4),1,0))))</f>
        <v>1</v>
      </c>
      <c r="GP16" s="218" t="str">
        <f>IF(AND(8.5&lt;=CV16,CV16&lt;=10),"A",IF(AND(7&lt;=CV16,CV16&lt;=8.4),"B",IF(AND(5.5&lt;=CV16,CV16&lt;=6.9),"C",IF(AND(4&lt;=CV16,CV16&lt;=5.4),"D",IF(CV16=0,"X","F")))))</f>
        <v>D</v>
      </c>
      <c r="GQ16" s="217">
        <f>IF(AND(8.5&lt;=CV16,CV16&lt;=10),4,IF(AND(7&lt;=CV16,CV16&lt;=8.4),3,IF(AND(5.5&lt;=CV16,CV16&lt;=6.9),2,IF(AND(4&lt;=CV16,CV16&lt;=5.4),1,0))))</f>
        <v>1</v>
      </c>
      <c r="GR16" s="218" t="str">
        <f>IF(AND(8.5&lt;=CZ16,CZ16&lt;=10),"A",IF(AND(7&lt;=CZ16,CZ16&lt;=8.4),"B",IF(AND(5.5&lt;=CZ16,CZ16&lt;=6.9),"C",IF(AND(4&lt;=CZ16,CZ16&lt;=5.4),"D",IF(CZ16=0,"X","F")))))</f>
        <v>D</v>
      </c>
      <c r="GS16" s="217">
        <f>IF(AND(8.5&lt;=CZ16,CZ16&lt;=10),4,IF(AND(7&lt;=CZ16,CZ16&lt;=8.4),3,IF(AND(5.5&lt;=CZ16,CZ16&lt;=6.9),2,IF(AND(4&lt;=CZ16,CZ16&lt;=5.4),1,0))))</f>
        <v>1</v>
      </c>
      <c r="GT16" s="218" t="str">
        <f>IF(AND(8.5&lt;=DD16,DD16&lt;=10),"A",IF(AND(7&lt;=DD16,DD16&lt;=8.4),"B",IF(AND(5.5&lt;=DD16,DD16&lt;=6.9),"C",IF(AND(4&lt;=DD16,DD16&lt;=5.4),"D",IF(DD16=0,"X","F")))))</f>
        <v>F</v>
      </c>
      <c r="GU16" s="217">
        <f>IF(AND(8.5&lt;=DD16,DD16&lt;=10),4,IF(AND(7&lt;=DD16,DD16&lt;=8.4),3,IF(AND(5.5&lt;=DD16,DD16&lt;=6.9),2,IF(AND(4&lt;=DD16,DD16&lt;=5.4),1,0))))</f>
        <v>0</v>
      </c>
      <c r="GV16" s="218" t="str">
        <f>IF(AND(8.5&lt;=DH16,DH16&lt;=10),"A",IF(AND(7&lt;=DH16,DH16&lt;=8.4),"B",IF(AND(5.5&lt;=DH16,DH16&lt;=6.9),"C",IF(AND(4&lt;=DH16,DH16&lt;=5.4),"D",IF(DH16=0,"X","F")))))</f>
        <v>D</v>
      </c>
      <c r="GW16" s="217">
        <f>IF(AND(8.5&lt;=DH16,DH16&lt;=10),4,IF(AND(7&lt;=DH16,DH16&lt;=8.4),3,IF(AND(5.5&lt;=DH16,DH16&lt;=6.9),2,IF(AND(4&lt;=DH16,DH16&lt;=5.4),1,0))))</f>
        <v>1</v>
      </c>
      <c r="GX16" s="218" t="str">
        <f>IF(AND(8.5&lt;=DL16,DL16&lt;=10),"A",IF(AND(7&lt;=DL16,DL16&lt;=8.4),"B",IF(AND(5.5&lt;=DL16,DL16&lt;=6.9),"C",IF(AND(4&lt;=DL16,DL16&lt;=5.4),"D",IF(DL16=0,"X","F")))))</f>
        <v>D</v>
      </c>
      <c r="GY16" s="217">
        <f>IF(AND(8.5&lt;=DL16,DL16&lt;=10),4,IF(AND(7&lt;=DL16,DL16&lt;=8.4),3,IF(AND(5.5&lt;=DL16,DL16&lt;=6.9),2,IF(AND(4&lt;=DL16,DL16&lt;=5.4),1,0))))</f>
        <v>1</v>
      </c>
      <c r="GZ16" s="126" t="str">
        <f>IF(AND(8.5&lt;=DP16,DP16&lt;=10),"A",IF(AND(7&lt;=DP16,DP16&lt;=8.4),"B",IF(AND(5.5&lt;=DP16,DP16&lt;=6.9),"C",IF(AND(4&lt;=DP16,DP16&lt;=5.4),"D",IF(DP16=0,"X","F")))))</f>
        <v>B</v>
      </c>
      <c r="HA16" s="10">
        <f>IF(AND(8.5&lt;=DP16,DP16&lt;=10),4,IF(AND(7&lt;=DP16,DP16&lt;=8.4),3,IF(AND(5.5&lt;=DP16,DP16&lt;=6.9),2,IF(AND(4&lt;=DP16,DP16&lt;=5.4),1,0))))</f>
        <v>3</v>
      </c>
      <c r="HB16" s="126" t="str">
        <f>IF(AND(8.5&lt;=DT16,DT16&lt;=10),"A",IF(AND(7&lt;=DT16,DT16&lt;=8.4),"B",IF(AND(5.5&lt;=DT16,DT16&lt;=6.9),"C",IF(AND(4&lt;=DT16,DT16&lt;=5.4),"D",IF(DT16=0,"X","F")))))</f>
        <v>C</v>
      </c>
      <c r="HC16" s="10">
        <f>IF(AND(8.5&lt;=DT16,DT16&lt;=10),4,IF(AND(7&lt;=DT16,DT16&lt;=8.4),3,IF(AND(5.5&lt;=DT16,DT16&lt;=6.9),2,IF(AND(4&lt;=DT16,DT16&lt;=5.4),1,0))))</f>
        <v>2</v>
      </c>
      <c r="HD16" s="126" t="str">
        <f>IF(AND(8.5&lt;=DX16,DX16&lt;=10),"A",IF(AND(7&lt;=DX16,DX16&lt;=8.4),"B",IF(AND(5.5&lt;=DX16,DX16&lt;=6.9),"C",IF(AND(4&lt;=DX16,DX16&lt;=5.4),"D",IF(DX16=0,"X","F")))))</f>
        <v>C</v>
      </c>
      <c r="HE16" s="10">
        <f>IF(AND(8.5&lt;=DX16,DX16&lt;=10),4,IF(AND(7&lt;=DX16,DX16&lt;=8.4),3,IF(AND(5.5&lt;=DX16,DX16&lt;=6.9),2,IF(AND(4&lt;=DX16,DX16&lt;=5.4),1,0))))</f>
        <v>2</v>
      </c>
      <c r="HF16" s="126" t="str">
        <f>IF(AND(8.5&lt;=EB16,EB16&lt;=10),"A",IF(AND(7&lt;=EB16,EB16&lt;=8.4),"B",IF(AND(5.5&lt;=EB16,EB16&lt;=6.9),"C",IF(AND(4&lt;=EB16,EB16&lt;=5.4),"D",IF(EB16=0,"X","F")))))</f>
        <v>C</v>
      </c>
      <c r="HG16" s="10">
        <f>IF(AND(8.5&lt;=EB16,EB16&lt;=10),4,IF(AND(7&lt;=EB16,EB16&lt;=8.4),3,IF(AND(5.5&lt;=EB16,EB16&lt;=6.9),2,IF(AND(4&lt;=EB16,EB16&lt;=5.4),1,0))))</f>
        <v>2</v>
      </c>
      <c r="HH16" s="126" t="str">
        <f>IF(AND(8.5&lt;=EF16,EF16&lt;=10),"A",IF(AND(7&lt;=EF16,EF16&lt;=8.4),"B",IF(AND(5.5&lt;=EF16,EF16&lt;=6.9),"C",IF(AND(4&lt;=EF16,EF16&lt;=5.4),"D",IF(EF16=0,"X","F")))))</f>
        <v>C</v>
      </c>
      <c r="HI16" s="10">
        <f>IF(AND(8.5&lt;=EF16,EF16&lt;=10),4,IF(AND(7&lt;=EF16,EF16&lt;=8.4),3,IF(AND(5.5&lt;=EF16,EF16&lt;=6.9),2,IF(AND(4&lt;=EF16,EF16&lt;=5.4),1,0))))</f>
        <v>2</v>
      </c>
      <c r="HJ16" s="126" t="str">
        <f>IF(AND(8.5&lt;=EJ16,EJ16&lt;=10),"A",IF(AND(7&lt;=EJ16,EJ16&lt;=8.4),"B",IF(AND(5.5&lt;=EJ16,EJ16&lt;=6.9),"C",IF(AND(4&lt;=EJ16,EJ16&lt;=5.4),"D",IF(EJ16=0,"X","F")))))</f>
        <v>C</v>
      </c>
      <c r="HK16" s="10">
        <f>IF(AND(8.5&lt;=EJ16,EJ16&lt;=10),4,IF(AND(7&lt;=EJ16,EJ16&lt;=8.4),3,IF(AND(5.5&lt;=EJ16,EJ16&lt;=6.9),2,IF(AND(4&lt;=EJ16,EJ16&lt;=5.4),1,0))))</f>
        <v>2</v>
      </c>
      <c r="HL16" s="126" t="str">
        <f>IF(AND(8.5&lt;=EN16,EN16&lt;=10),"A",IF(AND(7&lt;=EN16,EN16&lt;=8.4),"B",IF(AND(5.5&lt;=EN16,EN16&lt;=6.9),"C",IF(AND(4&lt;=EN16,EN16&lt;=5.4),"D",IF(EN16=0,"X","F")))))</f>
        <v>D</v>
      </c>
      <c r="HM16" s="10">
        <f>IF(AND(8.5&lt;=EN16,EN16&lt;=10),4,IF(AND(7&lt;=EN16,EN16&lt;=8.4),3,IF(AND(5.5&lt;=EN16,EN16&lt;=6.9),2,IF(AND(4&lt;=EN16,EN16&lt;=5.4),1,0))))</f>
        <v>1</v>
      </c>
      <c r="HN16" s="126" t="str">
        <f t="shared" si="116"/>
        <v>D</v>
      </c>
      <c r="HO16" s="10">
        <f t="shared" si="117"/>
        <v>1</v>
      </c>
      <c r="HP16" s="126" t="str">
        <f t="shared" si="118"/>
        <v>C</v>
      </c>
      <c r="HQ16" s="10">
        <f t="shared" si="119"/>
        <v>2</v>
      </c>
      <c r="HR16" s="126" t="str">
        <f t="shared" si="120"/>
        <v>X</v>
      </c>
      <c r="HS16" s="10">
        <f t="shared" si="121"/>
        <v>0</v>
      </c>
      <c r="HT16" s="72">
        <f>ROUND((SUMPRODUCT($EV$6:$FC$6,EV16:FC16)/SUM($EV$6:$FC$6)),2)</f>
        <v>1.5</v>
      </c>
      <c r="HU16" s="72">
        <f>ROUND((SUMPRODUCT($FD$6:$FQ$6,FD16:FQ16)/SUM($FD$6:$FQ$6)),2)</f>
        <v>1.45</v>
      </c>
      <c r="HV16" s="72">
        <f>ROUND((SUMPRODUCT($FT$6:$GG$6,FT16:GG16)/SUM($FT$6:$GG$6)),2)</f>
        <v>1.56</v>
      </c>
      <c r="HW16" s="72">
        <f>ROUND((SUMPRODUCT($GH$6:$GY$6,GH16:GY16)/SUM($GH$6:$GY$6)),2)</f>
        <v>1.25</v>
      </c>
      <c r="HX16" s="72">
        <f>ROUND((SUMPRODUCT($GZ$6:$HM$6,GZ16:HM16)/SUM($GZ$6:$HM$6)),2)</f>
        <v>2.2000000000000002</v>
      </c>
      <c r="HY16" s="72">
        <f t="shared" si="122"/>
        <v>1.4</v>
      </c>
      <c r="HZ16" s="73">
        <f t="shared" si="123"/>
        <v>85</v>
      </c>
      <c r="IA16" s="72">
        <f t="shared" si="124"/>
        <v>1.64</v>
      </c>
      <c r="IB16" s="4" t="str">
        <f>IF(AND(3.6&lt;=IA16,IA16&lt;=4),"XuÊt s¾c",IF(AND(3.2&lt;=IA16,IA16&lt;=3.59),"Giái",IF(AND(2.5&lt;=IA16,IA16&lt;=3.19),"Kh¸",IF(AND(2&lt;=IA16,IA16&lt;=2.49),"Trung b×nh",IF(AND(1&lt;=IA16,IA16&lt;=1.99),"Trung b×nh yÕu","KÐm")))))</f>
        <v>Trung b×nh yÕu</v>
      </c>
      <c r="IE16" s="5"/>
      <c r="IJ16" s="94"/>
      <c r="IK16" s="94"/>
      <c r="IM16" s="3">
        <v>3</v>
      </c>
      <c r="IN16" s="3">
        <v>7</v>
      </c>
      <c r="IP16" s="3">
        <v>3</v>
      </c>
      <c r="IQ16" s="3">
        <v>5</v>
      </c>
      <c r="IR16" s="3">
        <v>8</v>
      </c>
    </row>
    <row r="17" spans="1:252" ht="24" customHeight="1" x14ac:dyDescent="0.25">
      <c r="A17" s="6">
        <v>11</v>
      </c>
      <c r="B17" s="28" t="s">
        <v>78</v>
      </c>
      <c r="C17" s="60" t="s">
        <v>38</v>
      </c>
      <c r="D17" s="29">
        <v>35889</v>
      </c>
      <c r="E17" s="23">
        <v>6.5</v>
      </c>
      <c r="F17" s="194">
        <v>8</v>
      </c>
      <c r="G17" s="25">
        <v>6</v>
      </c>
      <c r="H17" s="7">
        <f t="shared" si="0"/>
        <v>6.3</v>
      </c>
      <c r="I17" s="23">
        <v>6</v>
      </c>
      <c r="J17" s="194">
        <v>8</v>
      </c>
      <c r="K17" s="101">
        <v>7</v>
      </c>
      <c r="L17" s="7">
        <f t="shared" si="1"/>
        <v>6.9</v>
      </c>
      <c r="M17" s="23">
        <v>6.5</v>
      </c>
      <c r="N17" s="194">
        <v>8</v>
      </c>
      <c r="O17" s="74">
        <v>5</v>
      </c>
      <c r="P17" s="7">
        <f t="shared" si="2"/>
        <v>5.6</v>
      </c>
      <c r="Q17" s="23">
        <v>6</v>
      </c>
      <c r="R17" s="194">
        <v>7</v>
      </c>
      <c r="S17" s="25">
        <v>6</v>
      </c>
      <c r="T17" s="7">
        <f t="shared" si="3"/>
        <v>6.1</v>
      </c>
      <c r="U17" s="23">
        <v>6</v>
      </c>
      <c r="V17" s="194">
        <v>6</v>
      </c>
      <c r="W17" s="25">
        <v>6</v>
      </c>
      <c r="X17" s="7">
        <f t="shared" si="4"/>
        <v>6</v>
      </c>
      <c r="Y17" s="23">
        <v>6.7</v>
      </c>
      <c r="Z17" s="194">
        <v>7</v>
      </c>
      <c r="AA17" s="25">
        <v>5</v>
      </c>
      <c r="AB17" s="7">
        <f t="shared" si="5"/>
        <v>5.5</v>
      </c>
      <c r="AC17" s="23">
        <v>7</v>
      </c>
      <c r="AD17" s="194">
        <v>7</v>
      </c>
      <c r="AE17" s="25">
        <v>6</v>
      </c>
      <c r="AF17" s="7">
        <f t="shared" si="6"/>
        <v>6.3</v>
      </c>
      <c r="AG17" s="23">
        <v>7</v>
      </c>
      <c r="AH17" s="194">
        <v>8</v>
      </c>
      <c r="AI17" s="25">
        <f t="shared" si="7"/>
        <v>7</v>
      </c>
      <c r="AJ17" s="7">
        <f t="shared" si="8"/>
        <v>7.1</v>
      </c>
      <c r="AK17" s="23">
        <v>4.5</v>
      </c>
      <c r="AL17" s="194">
        <v>7</v>
      </c>
      <c r="AM17" s="101">
        <v>6.5</v>
      </c>
      <c r="AN17" s="7">
        <f t="shared" si="9"/>
        <v>6.2</v>
      </c>
      <c r="AO17" s="23">
        <v>6</v>
      </c>
      <c r="AP17" s="194">
        <v>7</v>
      </c>
      <c r="AQ17" s="101">
        <v>5</v>
      </c>
      <c r="AR17" s="7">
        <f t="shared" si="10"/>
        <v>5.4</v>
      </c>
      <c r="AS17" s="23">
        <v>5.3</v>
      </c>
      <c r="AT17" s="194">
        <v>7</v>
      </c>
      <c r="AU17" s="74">
        <v>4</v>
      </c>
      <c r="AV17" s="7">
        <f t="shared" si="11"/>
        <v>4.5999999999999996</v>
      </c>
      <c r="AW17" s="23">
        <v>6</v>
      </c>
      <c r="AX17" s="194">
        <v>8</v>
      </c>
      <c r="AY17" s="25">
        <v>5</v>
      </c>
      <c r="AZ17" s="7">
        <f t="shared" si="12"/>
        <v>5.5</v>
      </c>
      <c r="BA17" s="23">
        <v>6.5</v>
      </c>
      <c r="BB17" s="194">
        <v>8</v>
      </c>
      <c r="BC17" s="25">
        <v>5</v>
      </c>
      <c r="BD17" s="7">
        <f t="shared" si="13"/>
        <v>5.6</v>
      </c>
      <c r="BE17" s="23">
        <v>4</v>
      </c>
      <c r="BF17" s="194">
        <v>9</v>
      </c>
      <c r="BG17" s="74">
        <v>8</v>
      </c>
      <c r="BH17" s="7">
        <f t="shared" si="14"/>
        <v>7.3</v>
      </c>
      <c r="BI17" s="23">
        <v>6.3</v>
      </c>
      <c r="BJ17" s="194">
        <v>7</v>
      </c>
      <c r="BK17" s="101">
        <v>5.5</v>
      </c>
      <c r="BL17" s="7">
        <f t="shared" si="15"/>
        <v>5.8</v>
      </c>
      <c r="BM17" s="23">
        <v>7.5</v>
      </c>
      <c r="BN17" s="24">
        <v>8</v>
      </c>
      <c r="BO17" s="25">
        <f t="shared" si="16"/>
        <v>5.5</v>
      </c>
      <c r="BP17" s="7">
        <f t="shared" si="17"/>
        <v>6.2</v>
      </c>
      <c r="BQ17" s="23">
        <v>7.5</v>
      </c>
      <c r="BR17" s="194">
        <v>7</v>
      </c>
      <c r="BS17" s="25">
        <v>7</v>
      </c>
      <c r="BT17" s="7">
        <f t="shared" si="18"/>
        <v>7.1</v>
      </c>
      <c r="BU17" s="23">
        <v>5.7</v>
      </c>
      <c r="BV17" s="194">
        <v>6</v>
      </c>
      <c r="BW17" s="74">
        <v>8.5</v>
      </c>
      <c r="BX17" s="7">
        <f t="shared" si="19"/>
        <v>7.7</v>
      </c>
      <c r="BY17" s="104">
        <v>6</v>
      </c>
      <c r="BZ17" s="273">
        <v>8</v>
      </c>
      <c r="CA17" s="74">
        <v>7</v>
      </c>
      <c r="CB17" s="7">
        <f t="shared" si="20"/>
        <v>6.9</v>
      </c>
      <c r="CC17" s="23">
        <v>8.5</v>
      </c>
      <c r="CD17" s="194">
        <v>9</v>
      </c>
      <c r="CE17" s="25">
        <v>7</v>
      </c>
      <c r="CF17" s="7">
        <f t="shared" si="21"/>
        <v>7.5</v>
      </c>
      <c r="CG17" s="23">
        <v>4.5</v>
      </c>
      <c r="CH17" s="194">
        <v>6</v>
      </c>
      <c r="CI17" s="269">
        <v>9</v>
      </c>
      <c r="CJ17" s="7">
        <f t="shared" si="22"/>
        <v>7.8</v>
      </c>
      <c r="CK17" s="23">
        <v>5.7</v>
      </c>
      <c r="CL17" s="194">
        <v>6</v>
      </c>
      <c r="CM17" s="264">
        <v>7</v>
      </c>
      <c r="CN17" s="7">
        <f t="shared" si="23"/>
        <v>6.6</v>
      </c>
      <c r="CO17" s="23">
        <v>6</v>
      </c>
      <c r="CP17" s="194">
        <v>7</v>
      </c>
      <c r="CQ17" s="264">
        <v>7</v>
      </c>
      <c r="CR17" s="7">
        <f t="shared" si="24"/>
        <v>6.8</v>
      </c>
      <c r="CS17" s="23">
        <v>6.2</v>
      </c>
      <c r="CT17" s="194">
        <v>7</v>
      </c>
      <c r="CU17" s="25">
        <v>6</v>
      </c>
      <c r="CV17" s="7">
        <f t="shared" si="25"/>
        <v>6.1</v>
      </c>
      <c r="CW17" s="23">
        <v>4</v>
      </c>
      <c r="CX17" s="194">
        <v>9</v>
      </c>
      <c r="CY17" s="264">
        <v>4</v>
      </c>
      <c r="CZ17" s="7">
        <f t="shared" si="26"/>
        <v>4.5</v>
      </c>
      <c r="DA17" s="23">
        <v>2.7</v>
      </c>
      <c r="DB17" s="194">
        <v>5</v>
      </c>
      <c r="DC17" s="264">
        <v>5.5</v>
      </c>
      <c r="DD17" s="7">
        <f t="shared" si="27"/>
        <v>4.9000000000000004</v>
      </c>
      <c r="DE17" s="23">
        <v>7</v>
      </c>
      <c r="DF17" s="194">
        <v>6</v>
      </c>
      <c r="DG17" s="25">
        <v>5.5</v>
      </c>
      <c r="DH17" s="7">
        <f t="shared" si="28"/>
        <v>5.9</v>
      </c>
      <c r="DI17" s="23">
        <v>7</v>
      </c>
      <c r="DJ17" s="194">
        <v>7</v>
      </c>
      <c r="DK17" s="119">
        <f t="shared" si="29"/>
        <v>6.9</v>
      </c>
      <c r="DL17" s="7">
        <f t="shared" si="30"/>
        <v>6.9</v>
      </c>
      <c r="DM17" s="23">
        <v>7.5</v>
      </c>
      <c r="DN17" s="194">
        <v>8</v>
      </c>
      <c r="DO17" s="25">
        <v>8</v>
      </c>
      <c r="DP17" s="7">
        <f t="shared" si="31"/>
        <v>7.9</v>
      </c>
      <c r="DQ17" s="23">
        <v>6.3</v>
      </c>
      <c r="DR17" s="194">
        <v>7</v>
      </c>
      <c r="DS17" s="25">
        <v>5</v>
      </c>
      <c r="DT17" s="7">
        <f t="shared" si="32"/>
        <v>5.5</v>
      </c>
      <c r="DU17" s="23">
        <v>4.5</v>
      </c>
      <c r="DV17" s="194">
        <v>8</v>
      </c>
      <c r="DW17" s="25">
        <v>7</v>
      </c>
      <c r="DX17" s="7">
        <f t="shared" si="33"/>
        <v>6.6</v>
      </c>
      <c r="DY17" s="23">
        <v>6.5</v>
      </c>
      <c r="DZ17" s="194">
        <v>6</v>
      </c>
      <c r="EA17" s="310">
        <v>5</v>
      </c>
      <c r="EB17" s="7">
        <f t="shared" si="34"/>
        <v>5.4</v>
      </c>
      <c r="EC17" s="23">
        <v>6.7</v>
      </c>
      <c r="ED17" s="194">
        <v>7</v>
      </c>
      <c r="EE17" s="264">
        <v>5.5</v>
      </c>
      <c r="EF17" s="7">
        <f t="shared" si="35"/>
        <v>5.9</v>
      </c>
      <c r="EG17" s="23">
        <v>5.7</v>
      </c>
      <c r="EH17" s="194">
        <v>6</v>
      </c>
      <c r="EI17" s="25">
        <v>5.5</v>
      </c>
      <c r="EJ17" s="7">
        <f t="shared" si="36"/>
        <v>5.6</v>
      </c>
      <c r="EK17" s="23">
        <v>5</v>
      </c>
      <c r="EL17" s="194">
        <v>7</v>
      </c>
      <c r="EM17" s="25">
        <v>4</v>
      </c>
      <c r="EN17" s="7">
        <f t="shared" si="37"/>
        <v>4.5</v>
      </c>
      <c r="EO17" s="23">
        <v>7.7</v>
      </c>
      <c r="EP17" s="194">
        <v>8</v>
      </c>
      <c r="EQ17" s="25">
        <v>6</v>
      </c>
      <c r="ER17" s="7">
        <f t="shared" si="115"/>
        <v>6.5</v>
      </c>
      <c r="ES17" s="7">
        <v>7</v>
      </c>
      <c r="ET17" s="7"/>
      <c r="EU17" s="8">
        <f t="shared" si="38"/>
        <v>5.93</v>
      </c>
      <c r="EV17" s="126" t="str">
        <f t="shared" si="39"/>
        <v>C</v>
      </c>
      <c r="EW17" s="10">
        <f t="shared" si="40"/>
        <v>2</v>
      </c>
      <c r="EX17" s="126" t="str">
        <f t="shared" si="41"/>
        <v>C</v>
      </c>
      <c r="EY17" s="10">
        <f t="shared" si="42"/>
        <v>2</v>
      </c>
      <c r="EZ17" s="126" t="str">
        <f t="shared" si="43"/>
        <v>C</v>
      </c>
      <c r="FA17" s="10">
        <f t="shared" si="44"/>
        <v>2</v>
      </c>
      <c r="FB17" s="126" t="str">
        <f t="shared" si="45"/>
        <v>C</v>
      </c>
      <c r="FC17" s="10">
        <f t="shared" si="46"/>
        <v>2</v>
      </c>
      <c r="FD17" s="218" t="str">
        <f t="shared" si="47"/>
        <v>C</v>
      </c>
      <c r="FE17" s="217">
        <f t="shared" si="48"/>
        <v>2</v>
      </c>
      <c r="FF17" s="218" t="str">
        <f t="shared" si="49"/>
        <v>C</v>
      </c>
      <c r="FG17" s="217">
        <f t="shared" si="50"/>
        <v>2</v>
      </c>
      <c r="FH17" s="218" t="str">
        <f t="shared" si="51"/>
        <v>C</v>
      </c>
      <c r="FI17" s="217">
        <f t="shared" si="52"/>
        <v>2</v>
      </c>
      <c r="FJ17" s="218" t="str">
        <f t="shared" si="53"/>
        <v>B</v>
      </c>
      <c r="FK17" s="217">
        <f t="shared" si="54"/>
        <v>3</v>
      </c>
      <c r="FL17" s="218" t="str">
        <f t="shared" si="55"/>
        <v>C</v>
      </c>
      <c r="FM17" s="217">
        <f t="shared" si="56"/>
        <v>2</v>
      </c>
      <c r="FN17" s="218" t="str">
        <f t="shared" si="57"/>
        <v>D</v>
      </c>
      <c r="FO17" s="217">
        <f t="shared" si="58"/>
        <v>1</v>
      </c>
      <c r="FP17" s="218" t="str">
        <f t="shared" si="59"/>
        <v>D</v>
      </c>
      <c r="FQ17" s="217">
        <f t="shared" si="60"/>
        <v>1</v>
      </c>
      <c r="FR17" s="218" t="str">
        <f t="shared" si="61"/>
        <v>C</v>
      </c>
      <c r="FS17" s="217">
        <f t="shared" si="62"/>
        <v>2</v>
      </c>
      <c r="FT17" s="126" t="str">
        <f t="shared" si="63"/>
        <v>C</v>
      </c>
      <c r="FU17" s="10">
        <f t="shared" si="64"/>
        <v>2</v>
      </c>
      <c r="FV17" s="126" t="str">
        <f t="shared" si="65"/>
        <v>B</v>
      </c>
      <c r="FW17" s="10">
        <f t="shared" si="66"/>
        <v>3</v>
      </c>
      <c r="FX17" s="126" t="str">
        <f t="shared" si="67"/>
        <v>C</v>
      </c>
      <c r="FY17" s="10">
        <f t="shared" si="68"/>
        <v>2</v>
      </c>
      <c r="FZ17" s="126" t="str">
        <f t="shared" si="69"/>
        <v>C</v>
      </c>
      <c r="GA17" s="10">
        <f t="shared" si="70"/>
        <v>2</v>
      </c>
      <c r="GB17" s="126" t="str">
        <f t="shared" si="71"/>
        <v>B</v>
      </c>
      <c r="GC17" s="10">
        <f t="shared" si="72"/>
        <v>3</v>
      </c>
      <c r="GD17" s="126" t="str">
        <f t="shared" si="73"/>
        <v>B</v>
      </c>
      <c r="GE17" s="10">
        <f t="shared" si="74"/>
        <v>3</v>
      </c>
      <c r="GF17" s="126" t="str">
        <f t="shared" si="75"/>
        <v>C</v>
      </c>
      <c r="GG17" s="10">
        <f t="shared" si="76"/>
        <v>2</v>
      </c>
      <c r="GH17" s="218" t="str">
        <f t="shared" si="77"/>
        <v>B</v>
      </c>
      <c r="GI17" s="217">
        <f t="shared" si="78"/>
        <v>3</v>
      </c>
      <c r="GJ17" s="218" t="str">
        <f t="shared" si="79"/>
        <v>B</v>
      </c>
      <c r="GK17" s="217">
        <f t="shared" si="80"/>
        <v>3</v>
      </c>
      <c r="GL17" s="218" t="str">
        <f t="shared" si="81"/>
        <v>C</v>
      </c>
      <c r="GM17" s="217">
        <f t="shared" si="82"/>
        <v>2</v>
      </c>
      <c r="GN17" s="218" t="str">
        <f t="shared" si="83"/>
        <v>C</v>
      </c>
      <c r="GO17" s="217">
        <f t="shared" si="84"/>
        <v>2</v>
      </c>
      <c r="GP17" s="218" t="str">
        <f t="shared" si="85"/>
        <v>C</v>
      </c>
      <c r="GQ17" s="217">
        <f t="shared" si="86"/>
        <v>2</v>
      </c>
      <c r="GR17" s="218" t="str">
        <f t="shared" si="87"/>
        <v>D</v>
      </c>
      <c r="GS17" s="217">
        <f t="shared" si="88"/>
        <v>1</v>
      </c>
      <c r="GT17" s="218" t="str">
        <f t="shared" si="89"/>
        <v>D</v>
      </c>
      <c r="GU17" s="217">
        <f t="shared" si="90"/>
        <v>1</v>
      </c>
      <c r="GV17" s="218" t="str">
        <f t="shared" si="91"/>
        <v>C</v>
      </c>
      <c r="GW17" s="217">
        <f t="shared" si="92"/>
        <v>2</v>
      </c>
      <c r="GX17" s="218" t="str">
        <f t="shared" si="93"/>
        <v>C</v>
      </c>
      <c r="GY17" s="217">
        <f t="shared" si="94"/>
        <v>2</v>
      </c>
      <c r="GZ17" s="126" t="str">
        <f t="shared" si="95"/>
        <v>B</v>
      </c>
      <c r="HA17" s="10">
        <f t="shared" si="96"/>
        <v>3</v>
      </c>
      <c r="HB17" s="126" t="str">
        <f t="shared" si="97"/>
        <v>C</v>
      </c>
      <c r="HC17" s="10">
        <f t="shared" si="98"/>
        <v>2</v>
      </c>
      <c r="HD17" s="126" t="str">
        <f t="shared" si="99"/>
        <v>C</v>
      </c>
      <c r="HE17" s="10">
        <f t="shared" si="100"/>
        <v>2</v>
      </c>
      <c r="HF17" s="126" t="str">
        <f t="shared" si="101"/>
        <v>D</v>
      </c>
      <c r="HG17" s="10">
        <f t="shared" si="102"/>
        <v>1</v>
      </c>
      <c r="HH17" s="126" t="str">
        <f t="shared" si="103"/>
        <v>C</v>
      </c>
      <c r="HI17" s="10">
        <f t="shared" si="104"/>
        <v>2</v>
      </c>
      <c r="HJ17" s="126" t="str">
        <f t="shared" si="105"/>
        <v>C</v>
      </c>
      <c r="HK17" s="10">
        <f t="shared" si="106"/>
        <v>2</v>
      </c>
      <c r="HL17" s="126" t="str">
        <f t="shared" si="107"/>
        <v>D</v>
      </c>
      <c r="HM17" s="10">
        <f t="shared" si="108"/>
        <v>1</v>
      </c>
      <c r="HN17" s="126" t="str">
        <f t="shared" si="116"/>
        <v>C</v>
      </c>
      <c r="HO17" s="10">
        <f t="shared" si="117"/>
        <v>2</v>
      </c>
      <c r="HP17" s="126" t="str">
        <f t="shared" si="118"/>
        <v>B</v>
      </c>
      <c r="HQ17" s="10">
        <f t="shared" si="119"/>
        <v>3</v>
      </c>
      <c r="HR17" s="126" t="str">
        <f t="shared" si="120"/>
        <v>X</v>
      </c>
      <c r="HS17" s="10">
        <f t="shared" si="121"/>
        <v>0</v>
      </c>
      <c r="HT17" s="72">
        <f t="shared" si="109"/>
        <v>2</v>
      </c>
      <c r="HU17" s="72">
        <f t="shared" si="110"/>
        <v>1.85</v>
      </c>
      <c r="HV17" s="72">
        <f t="shared" si="111"/>
        <v>2.44</v>
      </c>
      <c r="HW17" s="72">
        <f t="shared" si="112"/>
        <v>2.04</v>
      </c>
      <c r="HX17" s="72">
        <f t="shared" si="113"/>
        <v>2.0699999999999998</v>
      </c>
      <c r="HY17" s="72">
        <f t="shared" si="122"/>
        <v>2.4</v>
      </c>
      <c r="HZ17" s="73">
        <f t="shared" si="123"/>
        <v>90</v>
      </c>
      <c r="IA17" s="72">
        <f t="shared" si="124"/>
        <v>2.1</v>
      </c>
      <c r="IB17" s="4" t="str">
        <f t="shared" si="114"/>
        <v>Trung b×nh</v>
      </c>
      <c r="IE17" s="5"/>
      <c r="IJ17" s="3">
        <v>7</v>
      </c>
      <c r="IK17" s="3">
        <v>7</v>
      </c>
      <c r="IM17" s="3">
        <v>4</v>
      </c>
      <c r="IN17" s="3">
        <v>7</v>
      </c>
      <c r="IP17" s="3">
        <v>6.5</v>
      </c>
      <c r="IQ17" s="3">
        <v>6</v>
      </c>
      <c r="IR17" s="3">
        <v>7.5</v>
      </c>
    </row>
    <row r="18" spans="1:252" ht="24" customHeight="1" x14ac:dyDescent="0.25">
      <c r="A18" s="12">
        <v>12</v>
      </c>
      <c r="B18" s="20" t="s">
        <v>40</v>
      </c>
      <c r="C18" s="59" t="s">
        <v>13</v>
      </c>
      <c r="D18" s="18">
        <v>35997</v>
      </c>
      <c r="E18" s="23">
        <v>7.5</v>
      </c>
      <c r="F18" s="194">
        <v>9</v>
      </c>
      <c r="G18" s="25">
        <v>6</v>
      </c>
      <c r="H18" s="7">
        <f t="shared" si="0"/>
        <v>6.6</v>
      </c>
      <c r="I18" s="23">
        <v>8</v>
      </c>
      <c r="J18" s="194">
        <v>9</v>
      </c>
      <c r="K18" s="101">
        <v>8.5</v>
      </c>
      <c r="L18" s="7">
        <f t="shared" si="1"/>
        <v>8.5</v>
      </c>
      <c r="M18" s="23">
        <v>7.5</v>
      </c>
      <c r="N18" s="194">
        <v>9</v>
      </c>
      <c r="O18" s="25">
        <v>6</v>
      </c>
      <c r="P18" s="7">
        <f t="shared" si="2"/>
        <v>6.6</v>
      </c>
      <c r="Q18" s="23">
        <v>6.5</v>
      </c>
      <c r="R18" s="194">
        <v>9</v>
      </c>
      <c r="S18" s="25">
        <v>7</v>
      </c>
      <c r="T18" s="7">
        <f t="shared" si="3"/>
        <v>7.1</v>
      </c>
      <c r="U18" s="23">
        <v>7.5</v>
      </c>
      <c r="V18" s="194">
        <v>8</v>
      </c>
      <c r="W18" s="25">
        <v>5</v>
      </c>
      <c r="X18" s="7">
        <f t="shared" si="4"/>
        <v>5.8</v>
      </c>
      <c r="Y18" s="23">
        <v>6.7</v>
      </c>
      <c r="Z18" s="194">
        <v>7</v>
      </c>
      <c r="AA18" s="101">
        <v>5</v>
      </c>
      <c r="AB18" s="7">
        <f t="shared" si="5"/>
        <v>5.5</v>
      </c>
      <c r="AC18" s="23">
        <v>6.3</v>
      </c>
      <c r="AD18" s="194">
        <v>7</v>
      </c>
      <c r="AE18" s="101">
        <v>6</v>
      </c>
      <c r="AF18" s="7">
        <f t="shared" si="6"/>
        <v>6.2</v>
      </c>
      <c r="AG18" s="23">
        <v>6.5</v>
      </c>
      <c r="AH18" s="194">
        <v>8</v>
      </c>
      <c r="AI18" s="25">
        <f t="shared" si="7"/>
        <v>6.3</v>
      </c>
      <c r="AJ18" s="7">
        <f t="shared" si="8"/>
        <v>6.5</v>
      </c>
      <c r="AK18" s="23">
        <v>7.5</v>
      </c>
      <c r="AL18" s="194">
        <v>9</v>
      </c>
      <c r="AM18" s="25">
        <v>4.5</v>
      </c>
      <c r="AN18" s="7">
        <f t="shared" si="9"/>
        <v>5.6</v>
      </c>
      <c r="AO18" s="23">
        <v>6.5</v>
      </c>
      <c r="AP18" s="194">
        <v>9</v>
      </c>
      <c r="AQ18" s="25">
        <v>6.5</v>
      </c>
      <c r="AR18" s="7">
        <f t="shared" si="10"/>
        <v>6.8</v>
      </c>
      <c r="AS18" s="23">
        <v>6.5</v>
      </c>
      <c r="AT18" s="194">
        <v>7</v>
      </c>
      <c r="AU18" s="25">
        <v>6</v>
      </c>
      <c r="AV18" s="7">
        <f t="shared" si="11"/>
        <v>6.2</v>
      </c>
      <c r="AW18" s="23">
        <v>6.7</v>
      </c>
      <c r="AX18" s="194">
        <v>7</v>
      </c>
      <c r="AY18" s="25">
        <v>8</v>
      </c>
      <c r="AZ18" s="7">
        <f t="shared" si="12"/>
        <v>7.6</v>
      </c>
      <c r="BA18" s="23">
        <v>6.5</v>
      </c>
      <c r="BB18" s="194">
        <v>8</v>
      </c>
      <c r="BC18" s="25">
        <v>7</v>
      </c>
      <c r="BD18" s="7">
        <f t="shared" si="13"/>
        <v>7</v>
      </c>
      <c r="BE18" s="23">
        <v>6.8</v>
      </c>
      <c r="BF18" s="194">
        <v>9</v>
      </c>
      <c r="BG18" s="25">
        <v>6.5</v>
      </c>
      <c r="BH18" s="7">
        <f t="shared" si="14"/>
        <v>6.8</v>
      </c>
      <c r="BI18" s="23">
        <v>6.3</v>
      </c>
      <c r="BJ18" s="194">
        <v>7</v>
      </c>
      <c r="BK18" s="25">
        <v>5</v>
      </c>
      <c r="BL18" s="7">
        <f t="shared" si="15"/>
        <v>5.5</v>
      </c>
      <c r="BM18" s="23">
        <v>6</v>
      </c>
      <c r="BN18" s="24">
        <v>7</v>
      </c>
      <c r="BO18" s="25">
        <f t="shared" si="16"/>
        <v>7</v>
      </c>
      <c r="BP18" s="7">
        <f t="shared" si="17"/>
        <v>6.8</v>
      </c>
      <c r="BQ18" s="23">
        <v>7</v>
      </c>
      <c r="BR18" s="194">
        <v>7</v>
      </c>
      <c r="BS18" s="25">
        <v>4</v>
      </c>
      <c r="BT18" s="7">
        <f t="shared" si="18"/>
        <v>4.9000000000000004</v>
      </c>
      <c r="BU18" s="23">
        <v>4.7</v>
      </c>
      <c r="BV18" s="194">
        <v>5</v>
      </c>
      <c r="BW18" s="101">
        <v>8.5</v>
      </c>
      <c r="BX18" s="7">
        <f t="shared" si="19"/>
        <v>7.4</v>
      </c>
      <c r="BY18" s="104">
        <v>7</v>
      </c>
      <c r="BZ18" s="273">
        <v>10</v>
      </c>
      <c r="CA18" s="74">
        <v>6</v>
      </c>
      <c r="CB18" s="7">
        <f t="shared" si="20"/>
        <v>6.6</v>
      </c>
      <c r="CC18" s="23">
        <v>6.5</v>
      </c>
      <c r="CD18" s="194">
        <v>7</v>
      </c>
      <c r="CE18" s="265">
        <v>9</v>
      </c>
      <c r="CF18" s="7">
        <f t="shared" si="21"/>
        <v>8.3000000000000007</v>
      </c>
      <c r="CG18" s="23">
        <v>5.5</v>
      </c>
      <c r="CH18" s="194">
        <v>7</v>
      </c>
      <c r="CI18" s="265">
        <v>8.5</v>
      </c>
      <c r="CJ18" s="7">
        <f t="shared" si="22"/>
        <v>7.8</v>
      </c>
      <c r="CK18" s="23">
        <v>5</v>
      </c>
      <c r="CL18" s="194">
        <v>6</v>
      </c>
      <c r="CM18" s="25">
        <v>6.5</v>
      </c>
      <c r="CN18" s="7">
        <f t="shared" si="23"/>
        <v>6.2</v>
      </c>
      <c r="CO18" s="23">
        <v>6</v>
      </c>
      <c r="CP18" s="194">
        <v>7</v>
      </c>
      <c r="CQ18" s="265">
        <v>6</v>
      </c>
      <c r="CR18" s="7">
        <f t="shared" si="24"/>
        <v>6.1</v>
      </c>
      <c r="CS18" s="23">
        <v>4.8</v>
      </c>
      <c r="CT18" s="194">
        <v>6</v>
      </c>
      <c r="CU18" s="264">
        <v>6.5</v>
      </c>
      <c r="CV18" s="7">
        <f t="shared" si="25"/>
        <v>6.1</v>
      </c>
      <c r="CW18" s="23">
        <v>3.7</v>
      </c>
      <c r="CX18" s="194">
        <v>10</v>
      </c>
      <c r="CY18" s="264">
        <v>4</v>
      </c>
      <c r="CZ18" s="7">
        <f t="shared" si="26"/>
        <v>4.5</v>
      </c>
      <c r="DA18" s="23">
        <v>6.7</v>
      </c>
      <c r="DB18" s="194">
        <v>7</v>
      </c>
      <c r="DC18" s="265">
        <v>4.5</v>
      </c>
      <c r="DD18" s="7">
        <f t="shared" si="27"/>
        <v>5.2</v>
      </c>
      <c r="DE18" s="23">
        <v>5</v>
      </c>
      <c r="DF18" s="194">
        <v>7</v>
      </c>
      <c r="DG18" s="25">
        <v>6.5</v>
      </c>
      <c r="DH18" s="7">
        <f t="shared" si="28"/>
        <v>6.3</v>
      </c>
      <c r="DI18" s="23">
        <v>6</v>
      </c>
      <c r="DJ18" s="194">
        <v>9</v>
      </c>
      <c r="DK18" s="119">
        <f t="shared" si="29"/>
        <v>6.7</v>
      </c>
      <c r="DL18" s="7">
        <f t="shared" si="30"/>
        <v>6.8</v>
      </c>
      <c r="DM18" s="23">
        <v>7.3</v>
      </c>
      <c r="DN18" s="194">
        <v>8</v>
      </c>
      <c r="DO18" s="25">
        <v>6</v>
      </c>
      <c r="DP18" s="7">
        <f t="shared" si="31"/>
        <v>6.5</v>
      </c>
      <c r="DQ18" s="23">
        <v>7</v>
      </c>
      <c r="DR18" s="194">
        <v>8</v>
      </c>
      <c r="DS18" s="25">
        <v>5.5</v>
      </c>
      <c r="DT18" s="7">
        <f t="shared" si="32"/>
        <v>6.1</v>
      </c>
      <c r="DU18" s="23">
        <v>4.5</v>
      </c>
      <c r="DV18" s="194">
        <v>7</v>
      </c>
      <c r="DW18" s="265">
        <v>6.5</v>
      </c>
      <c r="DX18" s="7">
        <f t="shared" si="33"/>
        <v>6.2</v>
      </c>
      <c r="DY18" s="23">
        <v>7.5</v>
      </c>
      <c r="DZ18" s="194">
        <v>7</v>
      </c>
      <c r="EA18" s="25">
        <v>7</v>
      </c>
      <c r="EB18" s="7">
        <f t="shared" si="34"/>
        <v>7.1</v>
      </c>
      <c r="EC18" s="23">
        <v>6</v>
      </c>
      <c r="ED18" s="194">
        <v>7</v>
      </c>
      <c r="EE18" s="25">
        <v>7</v>
      </c>
      <c r="EF18" s="7">
        <f t="shared" si="35"/>
        <v>6.8</v>
      </c>
      <c r="EG18" s="23">
        <v>5.7</v>
      </c>
      <c r="EH18" s="194">
        <v>6</v>
      </c>
      <c r="EI18" s="265">
        <v>5.5</v>
      </c>
      <c r="EJ18" s="7">
        <f t="shared" si="36"/>
        <v>5.6</v>
      </c>
      <c r="EK18" s="23">
        <v>6.5</v>
      </c>
      <c r="EL18" s="194">
        <v>8</v>
      </c>
      <c r="EM18" s="25">
        <v>6.5</v>
      </c>
      <c r="EN18" s="7">
        <f t="shared" si="37"/>
        <v>6.7</v>
      </c>
      <c r="EO18" s="419"/>
      <c r="EP18" s="420"/>
      <c r="EQ18" s="421"/>
      <c r="ER18" s="7">
        <f t="shared" si="115"/>
        <v>0</v>
      </c>
      <c r="ES18" s="7">
        <v>7.5</v>
      </c>
      <c r="ET18" s="7"/>
      <c r="EU18" s="8">
        <f t="shared" si="38"/>
        <v>5.92</v>
      </c>
      <c r="EV18" s="126" t="str">
        <f t="shared" si="39"/>
        <v>C</v>
      </c>
      <c r="EW18" s="10">
        <f t="shared" si="40"/>
        <v>2</v>
      </c>
      <c r="EX18" s="126" t="str">
        <f t="shared" si="41"/>
        <v>A</v>
      </c>
      <c r="EY18" s="10">
        <f t="shared" si="42"/>
        <v>4</v>
      </c>
      <c r="EZ18" s="126" t="str">
        <f t="shared" si="43"/>
        <v>C</v>
      </c>
      <c r="FA18" s="10">
        <f t="shared" si="44"/>
        <v>2</v>
      </c>
      <c r="FB18" s="126" t="str">
        <f t="shared" si="45"/>
        <v>B</v>
      </c>
      <c r="FC18" s="10">
        <f t="shared" si="46"/>
        <v>3</v>
      </c>
      <c r="FD18" s="218" t="str">
        <f t="shared" si="47"/>
        <v>C</v>
      </c>
      <c r="FE18" s="217">
        <f t="shared" si="48"/>
        <v>2</v>
      </c>
      <c r="FF18" s="218" t="str">
        <f t="shared" si="49"/>
        <v>C</v>
      </c>
      <c r="FG18" s="217">
        <f t="shared" si="50"/>
        <v>2</v>
      </c>
      <c r="FH18" s="218" t="str">
        <f t="shared" si="51"/>
        <v>C</v>
      </c>
      <c r="FI18" s="217">
        <f t="shared" si="52"/>
        <v>2</v>
      </c>
      <c r="FJ18" s="218" t="str">
        <f t="shared" si="53"/>
        <v>C</v>
      </c>
      <c r="FK18" s="217">
        <f t="shared" si="54"/>
        <v>2</v>
      </c>
      <c r="FL18" s="218" t="str">
        <f t="shared" si="55"/>
        <v>C</v>
      </c>
      <c r="FM18" s="217">
        <f t="shared" si="56"/>
        <v>2</v>
      </c>
      <c r="FN18" s="218" t="str">
        <f t="shared" si="57"/>
        <v>C</v>
      </c>
      <c r="FO18" s="217">
        <f t="shared" si="58"/>
        <v>2</v>
      </c>
      <c r="FP18" s="218" t="str">
        <f t="shared" si="59"/>
        <v>C</v>
      </c>
      <c r="FQ18" s="217">
        <f t="shared" si="60"/>
        <v>2</v>
      </c>
      <c r="FR18" s="218" t="str">
        <f t="shared" si="61"/>
        <v>B</v>
      </c>
      <c r="FS18" s="217">
        <f t="shared" si="62"/>
        <v>3</v>
      </c>
      <c r="FT18" s="126" t="str">
        <f t="shared" si="63"/>
        <v>B</v>
      </c>
      <c r="FU18" s="10">
        <f t="shared" si="64"/>
        <v>3</v>
      </c>
      <c r="FV18" s="126" t="str">
        <f t="shared" si="65"/>
        <v>C</v>
      </c>
      <c r="FW18" s="10">
        <f t="shared" si="66"/>
        <v>2</v>
      </c>
      <c r="FX18" s="126" t="str">
        <f t="shared" si="67"/>
        <v>C</v>
      </c>
      <c r="FY18" s="10">
        <f t="shared" si="68"/>
        <v>2</v>
      </c>
      <c r="FZ18" s="126" t="str">
        <f t="shared" si="69"/>
        <v>C</v>
      </c>
      <c r="GA18" s="10">
        <f t="shared" si="70"/>
        <v>2</v>
      </c>
      <c r="GB18" s="126" t="str">
        <f t="shared" si="71"/>
        <v>D</v>
      </c>
      <c r="GC18" s="10">
        <f t="shared" si="72"/>
        <v>1</v>
      </c>
      <c r="GD18" s="126" t="str">
        <f t="shared" si="73"/>
        <v>B</v>
      </c>
      <c r="GE18" s="10">
        <f t="shared" si="74"/>
        <v>3</v>
      </c>
      <c r="GF18" s="126" t="str">
        <f t="shared" si="75"/>
        <v>C</v>
      </c>
      <c r="GG18" s="10">
        <f t="shared" si="76"/>
        <v>2</v>
      </c>
      <c r="GH18" s="218" t="str">
        <f t="shared" si="77"/>
        <v>B</v>
      </c>
      <c r="GI18" s="217">
        <f t="shared" si="78"/>
        <v>3</v>
      </c>
      <c r="GJ18" s="218" t="str">
        <f t="shared" si="79"/>
        <v>B</v>
      </c>
      <c r="GK18" s="217">
        <f t="shared" si="80"/>
        <v>3</v>
      </c>
      <c r="GL18" s="218" t="str">
        <f t="shared" si="81"/>
        <v>C</v>
      </c>
      <c r="GM18" s="217">
        <f t="shared" si="82"/>
        <v>2</v>
      </c>
      <c r="GN18" s="218" t="str">
        <f t="shared" si="83"/>
        <v>C</v>
      </c>
      <c r="GO18" s="217">
        <f t="shared" si="84"/>
        <v>2</v>
      </c>
      <c r="GP18" s="218" t="str">
        <f t="shared" si="85"/>
        <v>C</v>
      </c>
      <c r="GQ18" s="217">
        <f t="shared" si="86"/>
        <v>2</v>
      </c>
      <c r="GR18" s="218" t="str">
        <f t="shared" si="87"/>
        <v>D</v>
      </c>
      <c r="GS18" s="217">
        <f t="shared" si="88"/>
        <v>1</v>
      </c>
      <c r="GT18" s="218" t="str">
        <f t="shared" si="89"/>
        <v>D</v>
      </c>
      <c r="GU18" s="217">
        <f t="shared" si="90"/>
        <v>1</v>
      </c>
      <c r="GV18" s="218" t="str">
        <f t="shared" si="91"/>
        <v>C</v>
      </c>
      <c r="GW18" s="217">
        <f t="shared" si="92"/>
        <v>2</v>
      </c>
      <c r="GX18" s="218" t="str">
        <f t="shared" si="93"/>
        <v>C</v>
      </c>
      <c r="GY18" s="217">
        <f t="shared" si="94"/>
        <v>2</v>
      </c>
      <c r="GZ18" s="126" t="str">
        <f t="shared" si="95"/>
        <v>C</v>
      </c>
      <c r="HA18" s="10">
        <f t="shared" si="96"/>
        <v>2</v>
      </c>
      <c r="HB18" s="126" t="str">
        <f t="shared" si="97"/>
        <v>C</v>
      </c>
      <c r="HC18" s="10">
        <f t="shared" si="98"/>
        <v>2</v>
      </c>
      <c r="HD18" s="126" t="str">
        <f t="shared" si="99"/>
        <v>C</v>
      </c>
      <c r="HE18" s="10">
        <f t="shared" si="100"/>
        <v>2</v>
      </c>
      <c r="HF18" s="126" t="str">
        <f t="shared" si="101"/>
        <v>B</v>
      </c>
      <c r="HG18" s="10">
        <f t="shared" si="102"/>
        <v>3</v>
      </c>
      <c r="HH18" s="126" t="str">
        <f t="shared" si="103"/>
        <v>C</v>
      </c>
      <c r="HI18" s="10">
        <f t="shared" si="104"/>
        <v>2</v>
      </c>
      <c r="HJ18" s="126" t="str">
        <f t="shared" si="105"/>
        <v>C</v>
      </c>
      <c r="HK18" s="10">
        <f t="shared" si="106"/>
        <v>2</v>
      </c>
      <c r="HL18" s="126" t="str">
        <f t="shared" si="107"/>
        <v>C</v>
      </c>
      <c r="HM18" s="10">
        <f t="shared" si="108"/>
        <v>2</v>
      </c>
      <c r="HN18" s="126" t="str">
        <f t="shared" si="116"/>
        <v>X</v>
      </c>
      <c r="HO18" s="10">
        <f t="shared" si="117"/>
        <v>0</v>
      </c>
      <c r="HP18" s="126" t="str">
        <f t="shared" si="118"/>
        <v>B</v>
      </c>
      <c r="HQ18" s="10">
        <f t="shared" si="119"/>
        <v>3</v>
      </c>
      <c r="HR18" s="126" t="str">
        <f t="shared" si="120"/>
        <v>X</v>
      </c>
      <c r="HS18" s="10">
        <f t="shared" si="121"/>
        <v>0</v>
      </c>
      <c r="HT18" s="72">
        <f t="shared" si="109"/>
        <v>2.75</v>
      </c>
      <c r="HU18" s="72">
        <f t="shared" si="110"/>
        <v>2</v>
      </c>
      <c r="HV18" s="72">
        <f t="shared" si="111"/>
        <v>2.2200000000000002</v>
      </c>
      <c r="HW18" s="72">
        <f t="shared" si="112"/>
        <v>2.04</v>
      </c>
      <c r="HX18" s="72">
        <f t="shared" si="113"/>
        <v>2.13</v>
      </c>
      <c r="HY18" s="72">
        <f t="shared" si="122"/>
        <v>1.2</v>
      </c>
      <c r="HZ18" s="73">
        <f t="shared" si="123"/>
        <v>87</v>
      </c>
      <c r="IA18" s="72">
        <f t="shared" si="124"/>
        <v>2.17</v>
      </c>
      <c r="IB18" s="4" t="str">
        <f t="shared" si="114"/>
        <v>Trung b×nh</v>
      </c>
      <c r="IE18" s="5"/>
      <c r="IJ18" s="3">
        <v>6.5</v>
      </c>
      <c r="IK18" s="3">
        <v>6</v>
      </c>
      <c r="IM18" s="3">
        <v>6</v>
      </c>
      <c r="IN18" s="3">
        <v>8</v>
      </c>
      <c r="IP18" s="3">
        <v>6</v>
      </c>
      <c r="IQ18" s="3">
        <v>4.5999999999999996</v>
      </c>
      <c r="IR18" s="3">
        <v>8</v>
      </c>
    </row>
    <row r="19" spans="1:252" ht="21" customHeight="1" x14ac:dyDescent="0.25">
      <c r="A19" s="6">
        <v>13</v>
      </c>
      <c r="B19" s="30" t="s">
        <v>51</v>
      </c>
      <c r="C19" s="59" t="s">
        <v>13</v>
      </c>
      <c r="D19" s="18">
        <v>35453</v>
      </c>
      <c r="E19" s="23">
        <v>7</v>
      </c>
      <c r="F19" s="194">
        <v>9</v>
      </c>
      <c r="G19" s="25">
        <v>5</v>
      </c>
      <c r="H19" s="7">
        <f t="shared" si="0"/>
        <v>5.8</v>
      </c>
      <c r="I19" s="23">
        <v>7.5</v>
      </c>
      <c r="J19" s="194">
        <v>9</v>
      </c>
      <c r="K19" s="25">
        <v>8</v>
      </c>
      <c r="L19" s="7">
        <f t="shared" si="1"/>
        <v>8</v>
      </c>
      <c r="M19" s="23">
        <v>6</v>
      </c>
      <c r="N19" s="194">
        <v>8</v>
      </c>
      <c r="O19" s="25">
        <v>5</v>
      </c>
      <c r="P19" s="7">
        <f t="shared" si="2"/>
        <v>5.5</v>
      </c>
      <c r="Q19" s="23">
        <v>7</v>
      </c>
      <c r="R19" s="194">
        <v>9</v>
      </c>
      <c r="S19" s="25">
        <v>7</v>
      </c>
      <c r="T19" s="7">
        <f t="shared" si="3"/>
        <v>7.2</v>
      </c>
      <c r="U19" s="23">
        <v>8</v>
      </c>
      <c r="V19" s="194">
        <v>9</v>
      </c>
      <c r="W19" s="25">
        <v>6</v>
      </c>
      <c r="X19" s="7">
        <f t="shared" si="4"/>
        <v>6.7</v>
      </c>
      <c r="Y19" s="23">
        <v>6.7</v>
      </c>
      <c r="Z19" s="194">
        <v>7</v>
      </c>
      <c r="AA19" s="25">
        <v>6</v>
      </c>
      <c r="AB19" s="7">
        <f t="shared" si="5"/>
        <v>6.2</v>
      </c>
      <c r="AC19" s="23">
        <v>8</v>
      </c>
      <c r="AD19" s="194">
        <v>8</v>
      </c>
      <c r="AE19" s="25">
        <v>5</v>
      </c>
      <c r="AF19" s="7">
        <f t="shared" si="6"/>
        <v>5.9</v>
      </c>
      <c r="AG19" s="23">
        <v>7</v>
      </c>
      <c r="AH19" s="194">
        <v>8</v>
      </c>
      <c r="AI19" s="25">
        <f t="shared" si="7"/>
        <v>6.5</v>
      </c>
      <c r="AJ19" s="7">
        <f t="shared" si="8"/>
        <v>6.8</v>
      </c>
      <c r="AK19" s="23">
        <v>6.5</v>
      </c>
      <c r="AL19" s="194">
        <v>8</v>
      </c>
      <c r="AM19" s="101">
        <v>7.5</v>
      </c>
      <c r="AN19" s="7">
        <f t="shared" si="9"/>
        <v>7.4</v>
      </c>
      <c r="AO19" s="23">
        <v>7</v>
      </c>
      <c r="AP19" s="194">
        <v>9</v>
      </c>
      <c r="AQ19" s="25">
        <v>5.5</v>
      </c>
      <c r="AR19" s="7">
        <f t="shared" si="10"/>
        <v>6.2</v>
      </c>
      <c r="AS19" s="23">
        <v>7.5</v>
      </c>
      <c r="AT19" s="194">
        <v>10</v>
      </c>
      <c r="AU19" s="25">
        <v>8.5</v>
      </c>
      <c r="AV19" s="7">
        <f t="shared" si="11"/>
        <v>8.5</v>
      </c>
      <c r="AW19" s="23">
        <v>6.3</v>
      </c>
      <c r="AX19" s="194">
        <v>7</v>
      </c>
      <c r="AY19" s="25">
        <v>6</v>
      </c>
      <c r="AZ19" s="7">
        <f t="shared" si="12"/>
        <v>6.2</v>
      </c>
      <c r="BA19" s="23">
        <v>7.5</v>
      </c>
      <c r="BB19" s="194">
        <v>9</v>
      </c>
      <c r="BC19" s="25">
        <v>7</v>
      </c>
      <c r="BD19" s="7">
        <f t="shared" si="13"/>
        <v>7.3</v>
      </c>
      <c r="BE19" s="23">
        <v>5.3</v>
      </c>
      <c r="BF19" s="194">
        <v>9</v>
      </c>
      <c r="BG19" s="74">
        <v>8</v>
      </c>
      <c r="BH19" s="7">
        <f t="shared" si="14"/>
        <v>7.6</v>
      </c>
      <c r="BI19" s="23">
        <v>7.7</v>
      </c>
      <c r="BJ19" s="194">
        <v>8</v>
      </c>
      <c r="BK19" s="74">
        <v>4.5</v>
      </c>
      <c r="BL19" s="7">
        <f t="shared" si="15"/>
        <v>5.5</v>
      </c>
      <c r="BM19" s="23">
        <v>6</v>
      </c>
      <c r="BN19" s="24">
        <v>7</v>
      </c>
      <c r="BO19" s="25">
        <f t="shared" si="16"/>
        <v>7</v>
      </c>
      <c r="BP19" s="7">
        <f t="shared" si="17"/>
        <v>6.8</v>
      </c>
      <c r="BQ19" s="23">
        <v>7</v>
      </c>
      <c r="BR19" s="194">
        <v>9</v>
      </c>
      <c r="BS19" s="25">
        <v>6.5</v>
      </c>
      <c r="BT19" s="7">
        <f t="shared" si="18"/>
        <v>6.9</v>
      </c>
      <c r="BU19" s="23">
        <v>7</v>
      </c>
      <c r="BV19" s="194">
        <v>8</v>
      </c>
      <c r="BW19" s="25">
        <v>5</v>
      </c>
      <c r="BX19" s="7">
        <f t="shared" si="19"/>
        <v>5.7</v>
      </c>
      <c r="BY19" s="104">
        <v>7</v>
      </c>
      <c r="BZ19" s="273">
        <v>10</v>
      </c>
      <c r="CA19" s="74">
        <v>7</v>
      </c>
      <c r="CB19" s="7">
        <f t="shared" si="20"/>
        <v>7.3</v>
      </c>
      <c r="CC19" s="23">
        <v>9</v>
      </c>
      <c r="CD19" s="194">
        <v>9</v>
      </c>
      <c r="CE19" s="25">
        <v>8</v>
      </c>
      <c r="CF19" s="7">
        <f t="shared" si="21"/>
        <v>8.3000000000000007</v>
      </c>
      <c r="CG19" s="23">
        <v>8.5</v>
      </c>
      <c r="CH19" s="194">
        <v>10</v>
      </c>
      <c r="CI19" s="25">
        <v>7.5</v>
      </c>
      <c r="CJ19" s="7">
        <f t="shared" si="22"/>
        <v>8</v>
      </c>
      <c r="CK19" s="23">
        <v>6.7</v>
      </c>
      <c r="CL19" s="194">
        <v>7</v>
      </c>
      <c r="CM19" s="25">
        <v>8</v>
      </c>
      <c r="CN19" s="7">
        <f t="shared" si="23"/>
        <v>7.6</v>
      </c>
      <c r="CO19" s="23">
        <v>7</v>
      </c>
      <c r="CP19" s="194">
        <v>8</v>
      </c>
      <c r="CQ19" s="25">
        <v>6</v>
      </c>
      <c r="CR19" s="7">
        <f t="shared" si="24"/>
        <v>6.4</v>
      </c>
      <c r="CS19" s="23">
        <v>8.8000000000000007</v>
      </c>
      <c r="CT19" s="194">
        <v>9</v>
      </c>
      <c r="CU19" s="25">
        <v>8.5</v>
      </c>
      <c r="CV19" s="7">
        <f t="shared" si="25"/>
        <v>8.6</v>
      </c>
      <c r="CW19" s="23">
        <v>4.3</v>
      </c>
      <c r="CX19" s="194">
        <v>10</v>
      </c>
      <c r="CY19" s="25">
        <v>5</v>
      </c>
      <c r="CZ19" s="7">
        <f t="shared" si="26"/>
        <v>5.4</v>
      </c>
      <c r="DA19" s="23">
        <v>6.3</v>
      </c>
      <c r="DB19" s="194">
        <v>7</v>
      </c>
      <c r="DC19" s="25">
        <v>7</v>
      </c>
      <c r="DD19" s="7">
        <f t="shared" si="27"/>
        <v>6.9</v>
      </c>
      <c r="DE19" s="23">
        <v>8</v>
      </c>
      <c r="DF19" s="194">
        <v>9</v>
      </c>
      <c r="DG19" s="25">
        <v>9</v>
      </c>
      <c r="DH19" s="7">
        <f t="shared" si="28"/>
        <v>8.8000000000000007</v>
      </c>
      <c r="DI19" s="23">
        <v>7.5</v>
      </c>
      <c r="DJ19" s="194">
        <v>10</v>
      </c>
      <c r="DK19" s="119">
        <f t="shared" si="29"/>
        <v>7.3</v>
      </c>
      <c r="DL19" s="7">
        <f t="shared" si="30"/>
        <v>7.6</v>
      </c>
      <c r="DM19" s="23">
        <v>7.5</v>
      </c>
      <c r="DN19" s="194">
        <v>8</v>
      </c>
      <c r="DO19" s="25">
        <v>6</v>
      </c>
      <c r="DP19" s="7">
        <f t="shared" si="31"/>
        <v>6.5</v>
      </c>
      <c r="DQ19" s="23">
        <v>6.7</v>
      </c>
      <c r="DR19" s="194">
        <v>7</v>
      </c>
      <c r="DS19" s="265">
        <v>5.5</v>
      </c>
      <c r="DT19" s="7">
        <f t="shared" si="32"/>
        <v>5.9</v>
      </c>
      <c r="DU19" s="23">
        <v>5.5</v>
      </c>
      <c r="DV19" s="194">
        <v>9</v>
      </c>
      <c r="DW19" s="25">
        <v>7</v>
      </c>
      <c r="DX19" s="7">
        <f t="shared" si="33"/>
        <v>6.9</v>
      </c>
      <c r="DY19" s="23">
        <v>6.5</v>
      </c>
      <c r="DZ19" s="194">
        <v>6</v>
      </c>
      <c r="EA19" s="265">
        <v>6</v>
      </c>
      <c r="EB19" s="7">
        <f t="shared" si="34"/>
        <v>6.1</v>
      </c>
      <c r="EC19" s="23">
        <v>7.3</v>
      </c>
      <c r="ED19" s="194">
        <v>8</v>
      </c>
      <c r="EE19" s="265">
        <v>6</v>
      </c>
      <c r="EF19" s="7">
        <f t="shared" si="35"/>
        <v>6.5</v>
      </c>
      <c r="EG19" s="23">
        <v>6.3</v>
      </c>
      <c r="EH19" s="194">
        <v>7</v>
      </c>
      <c r="EI19" s="25">
        <v>8</v>
      </c>
      <c r="EJ19" s="7">
        <f t="shared" si="36"/>
        <v>7.6</v>
      </c>
      <c r="EK19" s="23">
        <v>8.5</v>
      </c>
      <c r="EL19" s="194">
        <v>9</v>
      </c>
      <c r="EM19" s="25">
        <v>7</v>
      </c>
      <c r="EN19" s="7">
        <f t="shared" si="37"/>
        <v>7.5</v>
      </c>
      <c r="EO19" s="23">
        <v>8.3000000000000007</v>
      </c>
      <c r="EP19" s="194">
        <v>9</v>
      </c>
      <c r="EQ19" s="25">
        <v>7.5</v>
      </c>
      <c r="ER19" s="7">
        <f t="shared" si="115"/>
        <v>7.8</v>
      </c>
      <c r="ES19" s="7">
        <v>8</v>
      </c>
      <c r="ET19" s="7"/>
      <c r="EU19" s="8">
        <f t="shared" si="38"/>
        <v>6.63</v>
      </c>
      <c r="EV19" s="126" t="str">
        <f t="shared" si="39"/>
        <v>C</v>
      </c>
      <c r="EW19" s="10">
        <f t="shared" si="40"/>
        <v>2</v>
      </c>
      <c r="EX19" s="126" t="str">
        <f t="shared" si="41"/>
        <v>B</v>
      </c>
      <c r="EY19" s="10">
        <f t="shared" si="42"/>
        <v>3</v>
      </c>
      <c r="EZ19" s="126" t="str">
        <f t="shared" si="43"/>
        <v>C</v>
      </c>
      <c r="FA19" s="10">
        <f t="shared" si="44"/>
        <v>2</v>
      </c>
      <c r="FB19" s="126" t="str">
        <f t="shared" si="45"/>
        <v>B</v>
      </c>
      <c r="FC19" s="10">
        <f t="shared" si="46"/>
        <v>3</v>
      </c>
      <c r="FD19" s="218" t="str">
        <f t="shared" si="47"/>
        <v>C</v>
      </c>
      <c r="FE19" s="217">
        <f t="shared" si="48"/>
        <v>2</v>
      </c>
      <c r="FF19" s="218" t="str">
        <f t="shared" si="49"/>
        <v>C</v>
      </c>
      <c r="FG19" s="217">
        <f t="shared" si="50"/>
        <v>2</v>
      </c>
      <c r="FH19" s="218" t="str">
        <f t="shared" si="51"/>
        <v>C</v>
      </c>
      <c r="FI19" s="217">
        <f t="shared" si="52"/>
        <v>2</v>
      </c>
      <c r="FJ19" s="218" t="str">
        <f t="shared" si="53"/>
        <v>C</v>
      </c>
      <c r="FK19" s="217">
        <f t="shared" si="54"/>
        <v>2</v>
      </c>
      <c r="FL19" s="218" t="str">
        <f t="shared" si="55"/>
        <v>B</v>
      </c>
      <c r="FM19" s="217">
        <f t="shared" si="56"/>
        <v>3</v>
      </c>
      <c r="FN19" s="218" t="str">
        <f t="shared" si="57"/>
        <v>C</v>
      </c>
      <c r="FO19" s="217">
        <f t="shared" si="58"/>
        <v>2</v>
      </c>
      <c r="FP19" s="218" t="str">
        <f t="shared" si="59"/>
        <v>A</v>
      </c>
      <c r="FQ19" s="217">
        <f t="shared" si="60"/>
        <v>4</v>
      </c>
      <c r="FR19" s="218" t="str">
        <f t="shared" si="61"/>
        <v>C</v>
      </c>
      <c r="FS19" s="217">
        <f t="shared" si="62"/>
        <v>2</v>
      </c>
      <c r="FT19" s="126" t="str">
        <f t="shared" si="63"/>
        <v>B</v>
      </c>
      <c r="FU19" s="10">
        <f t="shared" si="64"/>
        <v>3</v>
      </c>
      <c r="FV19" s="126" t="str">
        <f t="shared" si="65"/>
        <v>B</v>
      </c>
      <c r="FW19" s="10">
        <f t="shared" si="66"/>
        <v>3</v>
      </c>
      <c r="FX19" s="126" t="str">
        <f t="shared" si="67"/>
        <v>C</v>
      </c>
      <c r="FY19" s="10">
        <f t="shared" si="68"/>
        <v>2</v>
      </c>
      <c r="FZ19" s="126" t="str">
        <f t="shared" si="69"/>
        <v>C</v>
      </c>
      <c r="GA19" s="10">
        <f t="shared" si="70"/>
        <v>2</v>
      </c>
      <c r="GB19" s="126" t="str">
        <f t="shared" si="71"/>
        <v>C</v>
      </c>
      <c r="GC19" s="10">
        <f t="shared" si="72"/>
        <v>2</v>
      </c>
      <c r="GD19" s="126" t="str">
        <f t="shared" si="73"/>
        <v>C</v>
      </c>
      <c r="GE19" s="10">
        <f t="shared" si="74"/>
        <v>2</v>
      </c>
      <c r="GF19" s="126" t="str">
        <f t="shared" si="75"/>
        <v>B</v>
      </c>
      <c r="GG19" s="10">
        <f t="shared" si="76"/>
        <v>3</v>
      </c>
      <c r="GH19" s="218" t="str">
        <f t="shared" si="77"/>
        <v>B</v>
      </c>
      <c r="GI19" s="217">
        <f t="shared" si="78"/>
        <v>3</v>
      </c>
      <c r="GJ19" s="218" t="str">
        <f t="shared" si="79"/>
        <v>B</v>
      </c>
      <c r="GK19" s="217">
        <f t="shared" si="80"/>
        <v>3</v>
      </c>
      <c r="GL19" s="218" t="str">
        <f t="shared" si="81"/>
        <v>B</v>
      </c>
      <c r="GM19" s="217">
        <f t="shared" si="82"/>
        <v>3</v>
      </c>
      <c r="GN19" s="218" t="str">
        <f t="shared" si="83"/>
        <v>C</v>
      </c>
      <c r="GO19" s="217">
        <f t="shared" si="84"/>
        <v>2</v>
      </c>
      <c r="GP19" s="218" t="str">
        <f t="shared" si="85"/>
        <v>A</v>
      </c>
      <c r="GQ19" s="217">
        <f t="shared" si="86"/>
        <v>4</v>
      </c>
      <c r="GR19" s="218" t="str">
        <f t="shared" si="87"/>
        <v>D</v>
      </c>
      <c r="GS19" s="217">
        <f t="shared" si="88"/>
        <v>1</v>
      </c>
      <c r="GT19" s="218" t="str">
        <f t="shared" si="89"/>
        <v>C</v>
      </c>
      <c r="GU19" s="217">
        <f t="shared" si="90"/>
        <v>2</v>
      </c>
      <c r="GV19" s="218" t="str">
        <f t="shared" si="91"/>
        <v>A</v>
      </c>
      <c r="GW19" s="217">
        <f t="shared" si="92"/>
        <v>4</v>
      </c>
      <c r="GX19" s="218" t="str">
        <f t="shared" si="93"/>
        <v>B</v>
      </c>
      <c r="GY19" s="217">
        <f t="shared" si="94"/>
        <v>3</v>
      </c>
      <c r="GZ19" s="126" t="str">
        <f t="shared" si="95"/>
        <v>C</v>
      </c>
      <c r="HA19" s="10">
        <f t="shared" si="96"/>
        <v>2</v>
      </c>
      <c r="HB19" s="126" t="str">
        <f t="shared" si="97"/>
        <v>C</v>
      </c>
      <c r="HC19" s="10">
        <f t="shared" si="98"/>
        <v>2</v>
      </c>
      <c r="HD19" s="126" t="str">
        <f t="shared" si="99"/>
        <v>C</v>
      </c>
      <c r="HE19" s="10">
        <f t="shared" si="100"/>
        <v>2</v>
      </c>
      <c r="HF19" s="126" t="str">
        <f t="shared" si="101"/>
        <v>C</v>
      </c>
      <c r="HG19" s="10">
        <f t="shared" si="102"/>
        <v>2</v>
      </c>
      <c r="HH19" s="126" t="str">
        <f t="shared" si="103"/>
        <v>C</v>
      </c>
      <c r="HI19" s="10">
        <f t="shared" si="104"/>
        <v>2</v>
      </c>
      <c r="HJ19" s="126" t="str">
        <f t="shared" si="105"/>
        <v>B</v>
      </c>
      <c r="HK19" s="10">
        <f t="shared" si="106"/>
        <v>3</v>
      </c>
      <c r="HL19" s="126" t="str">
        <f t="shared" si="107"/>
        <v>B</v>
      </c>
      <c r="HM19" s="10">
        <f t="shared" si="108"/>
        <v>3</v>
      </c>
      <c r="HN19" s="126" t="str">
        <f t="shared" si="116"/>
        <v>B</v>
      </c>
      <c r="HO19" s="10">
        <f t="shared" si="117"/>
        <v>3</v>
      </c>
      <c r="HP19" s="126" t="str">
        <f t="shared" si="118"/>
        <v>B</v>
      </c>
      <c r="HQ19" s="10">
        <f t="shared" si="119"/>
        <v>3</v>
      </c>
      <c r="HR19" s="126" t="str">
        <f t="shared" si="120"/>
        <v>X</v>
      </c>
      <c r="HS19" s="10">
        <f t="shared" si="121"/>
        <v>0</v>
      </c>
      <c r="HT19" s="72">
        <f t="shared" si="109"/>
        <v>2.5</v>
      </c>
      <c r="HU19" s="72">
        <f t="shared" si="110"/>
        <v>2.5</v>
      </c>
      <c r="HV19" s="72">
        <f t="shared" si="111"/>
        <v>2.33</v>
      </c>
      <c r="HW19" s="72">
        <f t="shared" si="112"/>
        <v>2.75</v>
      </c>
      <c r="HX19" s="72">
        <f t="shared" si="113"/>
        <v>2.2000000000000002</v>
      </c>
      <c r="HY19" s="72">
        <f t="shared" si="122"/>
        <v>3</v>
      </c>
      <c r="HZ19" s="73">
        <f t="shared" si="123"/>
        <v>90</v>
      </c>
      <c r="IA19" s="72">
        <f t="shared" si="124"/>
        <v>2.5099999999999998</v>
      </c>
      <c r="IB19" s="4" t="str">
        <f t="shared" si="114"/>
        <v>Kh¸</v>
      </c>
      <c r="IE19" s="5"/>
      <c r="IJ19" s="3">
        <v>7</v>
      </c>
      <c r="IK19" s="3">
        <v>6</v>
      </c>
      <c r="IM19" s="3">
        <v>7</v>
      </c>
      <c r="IN19" s="3">
        <v>7</v>
      </c>
      <c r="IP19" s="3">
        <v>7.5</v>
      </c>
      <c r="IQ19" s="3">
        <v>5</v>
      </c>
      <c r="IR19" s="3">
        <v>7.5</v>
      </c>
    </row>
    <row r="20" spans="1:252" s="66" customFormat="1" ht="24" customHeight="1" x14ac:dyDescent="0.25">
      <c r="A20" s="12">
        <v>14</v>
      </c>
      <c r="B20" s="28" t="s">
        <v>29</v>
      </c>
      <c r="C20" s="60" t="s">
        <v>129</v>
      </c>
      <c r="D20" s="29">
        <v>36146</v>
      </c>
      <c r="E20" s="23">
        <v>6.5</v>
      </c>
      <c r="F20" s="194">
        <v>10</v>
      </c>
      <c r="G20" s="25">
        <v>5</v>
      </c>
      <c r="H20" s="7">
        <f t="shared" si="0"/>
        <v>5.8</v>
      </c>
      <c r="I20" s="23">
        <v>6.5</v>
      </c>
      <c r="J20" s="194">
        <v>7</v>
      </c>
      <c r="K20" s="25">
        <v>6.5</v>
      </c>
      <c r="L20" s="7">
        <f t="shared" si="1"/>
        <v>6.6</v>
      </c>
      <c r="M20" s="23">
        <v>7.5</v>
      </c>
      <c r="N20" s="194">
        <v>8</v>
      </c>
      <c r="O20" s="25">
        <v>8</v>
      </c>
      <c r="P20" s="7">
        <f t="shared" si="2"/>
        <v>7.9</v>
      </c>
      <c r="Q20" s="23">
        <v>7</v>
      </c>
      <c r="R20" s="194">
        <v>8</v>
      </c>
      <c r="S20" s="25">
        <v>6.5</v>
      </c>
      <c r="T20" s="7">
        <f t="shared" si="3"/>
        <v>6.8</v>
      </c>
      <c r="U20" s="23">
        <v>6</v>
      </c>
      <c r="V20" s="194">
        <v>7</v>
      </c>
      <c r="W20" s="101">
        <v>8</v>
      </c>
      <c r="X20" s="7">
        <f t="shared" si="4"/>
        <v>7.5</v>
      </c>
      <c r="Y20" s="23">
        <v>6.7</v>
      </c>
      <c r="Z20" s="194">
        <v>7</v>
      </c>
      <c r="AA20" s="25">
        <v>6</v>
      </c>
      <c r="AB20" s="7">
        <f t="shared" si="5"/>
        <v>6.2</v>
      </c>
      <c r="AC20" s="23">
        <v>9</v>
      </c>
      <c r="AD20" s="194">
        <v>9</v>
      </c>
      <c r="AE20" s="25">
        <v>6.5</v>
      </c>
      <c r="AF20" s="7">
        <f t="shared" si="6"/>
        <v>7.3</v>
      </c>
      <c r="AG20" s="23">
        <v>6.5</v>
      </c>
      <c r="AH20" s="194">
        <v>8</v>
      </c>
      <c r="AI20" s="25">
        <f t="shared" si="7"/>
        <v>7.5</v>
      </c>
      <c r="AJ20" s="7">
        <f t="shared" si="8"/>
        <v>7.4</v>
      </c>
      <c r="AK20" s="23">
        <v>7</v>
      </c>
      <c r="AL20" s="194">
        <v>9</v>
      </c>
      <c r="AM20" s="25">
        <v>5.5</v>
      </c>
      <c r="AN20" s="7">
        <f t="shared" si="9"/>
        <v>6.2</v>
      </c>
      <c r="AO20" s="23">
        <v>7.5</v>
      </c>
      <c r="AP20" s="194">
        <v>8</v>
      </c>
      <c r="AQ20" s="25">
        <v>6.5</v>
      </c>
      <c r="AR20" s="7">
        <f t="shared" si="10"/>
        <v>6.9</v>
      </c>
      <c r="AS20" s="23">
        <v>7.3</v>
      </c>
      <c r="AT20" s="194">
        <v>6</v>
      </c>
      <c r="AU20" s="101">
        <v>7</v>
      </c>
      <c r="AV20" s="7">
        <f t="shared" si="11"/>
        <v>7</v>
      </c>
      <c r="AW20" s="23">
        <v>7</v>
      </c>
      <c r="AX20" s="194">
        <v>7</v>
      </c>
      <c r="AY20" s="25">
        <v>5</v>
      </c>
      <c r="AZ20" s="7">
        <f t="shared" si="12"/>
        <v>5.6</v>
      </c>
      <c r="BA20" s="23">
        <v>7.5</v>
      </c>
      <c r="BB20" s="194">
        <v>9</v>
      </c>
      <c r="BC20" s="25">
        <v>8</v>
      </c>
      <c r="BD20" s="7">
        <f t="shared" si="13"/>
        <v>8</v>
      </c>
      <c r="BE20" s="23">
        <v>5.5</v>
      </c>
      <c r="BF20" s="194">
        <v>9</v>
      </c>
      <c r="BG20" s="25">
        <v>6.5</v>
      </c>
      <c r="BH20" s="7">
        <f t="shared" si="14"/>
        <v>6.6</v>
      </c>
      <c r="BI20" s="23">
        <v>7.3</v>
      </c>
      <c r="BJ20" s="194">
        <v>8</v>
      </c>
      <c r="BK20" s="25">
        <v>7.5</v>
      </c>
      <c r="BL20" s="7">
        <f t="shared" si="15"/>
        <v>7.5</v>
      </c>
      <c r="BM20" s="23">
        <v>7.5</v>
      </c>
      <c r="BN20" s="24">
        <v>8</v>
      </c>
      <c r="BO20" s="25">
        <f t="shared" si="16"/>
        <v>7.5</v>
      </c>
      <c r="BP20" s="7">
        <f t="shared" si="17"/>
        <v>7.6</v>
      </c>
      <c r="BQ20" s="23">
        <v>8</v>
      </c>
      <c r="BR20" s="194">
        <v>9</v>
      </c>
      <c r="BS20" s="101">
        <v>5</v>
      </c>
      <c r="BT20" s="7">
        <f t="shared" si="18"/>
        <v>6</v>
      </c>
      <c r="BU20" s="23">
        <v>6.3</v>
      </c>
      <c r="BV20" s="194">
        <v>7</v>
      </c>
      <c r="BW20" s="25">
        <v>6.5</v>
      </c>
      <c r="BX20" s="7">
        <f t="shared" si="19"/>
        <v>6.5</v>
      </c>
      <c r="BY20" s="104">
        <v>6</v>
      </c>
      <c r="BZ20" s="273">
        <v>7</v>
      </c>
      <c r="CA20" s="74">
        <v>6</v>
      </c>
      <c r="CB20" s="7">
        <f t="shared" si="20"/>
        <v>6.1</v>
      </c>
      <c r="CC20" s="23">
        <v>10</v>
      </c>
      <c r="CD20" s="194">
        <v>10</v>
      </c>
      <c r="CE20" s="25">
        <v>8</v>
      </c>
      <c r="CF20" s="7">
        <f t="shared" si="21"/>
        <v>8.6</v>
      </c>
      <c r="CG20" s="23">
        <v>8.5</v>
      </c>
      <c r="CH20" s="194">
        <v>10</v>
      </c>
      <c r="CI20" s="25">
        <v>8.5</v>
      </c>
      <c r="CJ20" s="7">
        <f t="shared" si="22"/>
        <v>8.6999999999999993</v>
      </c>
      <c r="CK20" s="23">
        <v>9</v>
      </c>
      <c r="CL20" s="194">
        <v>10</v>
      </c>
      <c r="CM20" s="25">
        <v>4</v>
      </c>
      <c r="CN20" s="7">
        <f t="shared" si="23"/>
        <v>5.6</v>
      </c>
      <c r="CO20" s="23">
        <v>7</v>
      </c>
      <c r="CP20" s="194">
        <v>8</v>
      </c>
      <c r="CQ20" s="25">
        <v>7.5</v>
      </c>
      <c r="CR20" s="7">
        <f t="shared" si="24"/>
        <v>7.5</v>
      </c>
      <c r="CS20" s="23">
        <v>7.2</v>
      </c>
      <c r="CT20" s="194">
        <v>8</v>
      </c>
      <c r="CU20" s="25">
        <v>8.5</v>
      </c>
      <c r="CV20" s="7">
        <f t="shared" si="25"/>
        <v>8.1999999999999993</v>
      </c>
      <c r="CW20" s="23">
        <v>6.7</v>
      </c>
      <c r="CX20" s="194">
        <v>10</v>
      </c>
      <c r="CY20" s="25">
        <v>6</v>
      </c>
      <c r="CZ20" s="7">
        <f t="shared" si="26"/>
        <v>6.5</v>
      </c>
      <c r="DA20" s="23">
        <v>8.3000000000000007</v>
      </c>
      <c r="DB20" s="194">
        <v>9</v>
      </c>
      <c r="DC20" s="25">
        <v>8</v>
      </c>
      <c r="DD20" s="7">
        <f t="shared" si="27"/>
        <v>8.1999999999999993</v>
      </c>
      <c r="DE20" s="23">
        <v>8.5</v>
      </c>
      <c r="DF20" s="194">
        <v>9</v>
      </c>
      <c r="DG20" s="25">
        <v>6.5</v>
      </c>
      <c r="DH20" s="7">
        <f t="shared" si="28"/>
        <v>7.2</v>
      </c>
      <c r="DI20" s="23">
        <v>8</v>
      </c>
      <c r="DJ20" s="194">
        <v>10</v>
      </c>
      <c r="DK20" s="119">
        <f t="shared" si="29"/>
        <v>7.3</v>
      </c>
      <c r="DL20" s="7">
        <f t="shared" si="30"/>
        <v>7.7</v>
      </c>
      <c r="DM20" s="23">
        <v>8.5</v>
      </c>
      <c r="DN20" s="194">
        <v>9</v>
      </c>
      <c r="DO20" s="25">
        <v>6</v>
      </c>
      <c r="DP20" s="7">
        <f t="shared" si="31"/>
        <v>6.8</v>
      </c>
      <c r="DQ20" s="23">
        <v>7.3</v>
      </c>
      <c r="DR20" s="194">
        <v>8</v>
      </c>
      <c r="DS20" s="25">
        <v>7</v>
      </c>
      <c r="DT20" s="7">
        <f t="shared" si="32"/>
        <v>7.2</v>
      </c>
      <c r="DU20" s="23">
        <v>5.5</v>
      </c>
      <c r="DV20" s="194">
        <v>9</v>
      </c>
      <c r="DW20" s="25">
        <v>6</v>
      </c>
      <c r="DX20" s="7">
        <f t="shared" si="33"/>
        <v>6.2</v>
      </c>
      <c r="DY20" s="23">
        <v>7</v>
      </c>
      <c r="DZ20" s="194">
        <v>8</v>
      </c>
      <c r="EA20" s="25">
        <v>7.5</v>
      </c>
      <c r="EB20" s="7">
        <f t="shared" si="34"/>
        <v>7.5</v>
      </c>
      <c r="EC20" s="23">
        <v>9</v>
      </c>
      <c r="ED20" s="194">
        <v>9</v>
      </c>
      <c r="EE20" s="25">
        <v>8.5</v>
      </c>
      <c r="EF20" s="7">
        <f t="shared" si="35"/>
        <v>8.6999999999999993</v>
      </c>
      <c r="EG20" s="23">
        <v>6.7</v>
      </c>
      <c r="EH20" s="194">
        <v>7</v>
      </c>
      <c r="EI20" s="25">
        <v>7.5</v>
      </c>
      <c r="EJ20" s="7">
        <f t="shared" si="36"/>
        <v>7.3</v>
      </c>
      <c r="EK20" s="23">
        <v>7.5</v>
      </c>
      <c r="EL20" s="194">
        <v>9</v>
      </c>
      <c r="EM20" s="25">
        <v>7.5</v>
      </c>
      <c r="EN20" s="7">
        <f t="shared" si="37"/>
        <v>7.7</v>
      </c>
      <c r="EO20" s="23"/>
      <c r="EP20" s="194"/>
      <c r="EQ20" s="25"/>
      <c r="ER20" s="7">
        <f t="shared" si="115"/>
        <v>0</v>
      </c>
      <c r="ES20" s="7"/>
      <c r="ET20" s="7">
        <v>7</v>
      </c>
      <c r="EU20" s="8">
        <f t="shared" si="38"/>
        <v>6.84</v>
      </c>
      <c r="EV20" s="126" t="str">
        <f t="shared" si="39"/>
        <v>C</v>
      </c>
      <c r="EW20" s="10">
        <f t="shared" si="40"/>
        <v>2</v>
      </c>
      <c r="EX20" s="126" t="str">
        <f t="shared" si="41"/>
        <v>C</v>
      </c>
      <c r="EY20" s="10">
        <f t="shared" si="42"/>
        <v>2</v>
      </c>
      <c r="EZ20" s="126" t="str">
        <f t="shared" si="43"/>
        <v>B</v>
      </c>
      <c r="FA20" s="10">
        <f t="shared" si="44"/>
        <v>3</v>
      </c>
      <c r="FB20" s="126" t="str">
        <f t="shared" si="45"/>
        <v>C</v>
      </c>
      <c r="FC20" s="10">
        <f t="shared" si="46"/>
        <v>2</v>
      </c>
      <c r="FD20" s="218" t="str">
        <f t="shared" si="47"/>
        <v>B</v>
      </c>
      <c r="FE20" s="217">
        <f t="shared" si="48"/>
        <v>3</v>
      </c>
      <c r="FF20" s="218" t="str">
        <f t="shared" si="49"/>
        <v>C</v>
      </c>
      <c r="FG20" s="217">
        <f t="shared" si="50"/>
        <v>2</v>
      </c>
      <c r="FH20" s="218" t="str">
        <f t="shared" si="51"/>
        <v>B</v>
      </c>
      <c r="FI20" s="217">
        <f t="shared" si="52"/>
        <v>3</v>
      </c>
      <c r="FJ20" s="218" t="str">
        <f t="shared" si="53"/>
        <v>B</v>
      </c>
      <c r="FK20" s="217">
        <f t="shared" si="54"/>
        <v>3</v>
      </c>
      <c r="FL20" s="218" t="str">
        <f t="shared" si="55"/>
        <v>C</v>
      </c>
      <c r="FM20" s="217">
        <f t="shared" si="56"/>
        <v>2</v>
      </c>
      <c r="FN20" s="218" t="str">
        <f t="shared" si="57"/>
        <v>C</v>
      </c>
      <c r="FO20" s="217">
        <f t="shared" si="58"/>
        <v>2</v>
      </c>
      <c r="FP20" s="218" t="str">
        <f t="shared" si="59"/>
        <v>B</v>
      </c>
      <c r="FQ20" s="217">
        <f t="shared" si="60"/>
        <v>3</v>
      </c>
      <c r="FR20" s="218" t="str">
        <f t="shared" si="61"/>
        <v>C</v>
      </c>
      <c r="FS20" s="217">
        <f t="shared" si="62"/>
        <v>2</v>
      </c>
      <c r="FT20" s="126" t="str">
        <f t="shared" si="63"/>
        <v>B</v>
      </c>
      <c r="FU20" s="10">
        <f t="shared" si="64"/>
        <v>3</v>
      </c>
      <c r="FV20" s="126" t="str">
        <f t="shared" si="65"/>
        <v>C</v>
      </c>
      <c r="FW20" s="10">
        <f t="shared" si="66"/>
        <v>2</v>
      </c>
      <c r="FX20" s="126" t="str">
        <f t="shared" si="67"/>
        <v>B</v>
      </c>
      <c r="FY20" s="10">
        <f t="shared" si="68"/>
        <v>3</v>
      </c>
      <c r="FZ20" s="126" t="str">
        <f t="shared" si="69"/>
        <v>B</v>
      </c>
      <c r="GA20" s="10">
        <f t="shared" si="70"/>
        <v>3</v>
      </c>
      <c r="GB20" s="126" t="str">
        <f t="shared" si="71"/>
        <v>C</v>
      </c>
      <c r="GC20" s="10">
        <f t="shared" si="72"/>
        <v>2</v>
      </c>
      <c r="GD20" s="126" t="str">
        <f t="shared" si="73"/>
        <v>C</v>
      </c>
      <c r="GE20" s="10">
        <f t="shared" si="74"/>
        <v>2</v>
      </c>
      <c r="GF20" s="126" t="str">
        <f t="shared" si="75"/>
        <v>C</v>
      </c>
      <c r="GG20" s="10">
        <f t="shared" si="76"/>
        <v>2</v>
      </c>
      <c r="GH20" s="218" t="str">
        <f t="shared" si="77"/>
        <v>A</v>
      </c>
      <c r="GI20" s="217">
        <f t="shared" si="78"/>
        <v>4</v>
      </c>
      <c r="GJ20" s="218" t="str">
        <f t="shared" si="79"/>
        <v>A</v>
      </c>
      <c r="GK20" s="217">
        <f t="shared" si="80"/>
        <v>4</v>
      </c>
      <c r="GL20" s="218" t="str">
        <f t="shared" si="81"/>
        <v>C</v>
      </c>
      <c r="GM20" s="217">
        <f t="shared" si="82"/>
        <v>2</v>
      </c>
      <c r="GN20" s="218" t="str">
        <f t="shared" si="83"/>
        <v>B</v>
      </c>
      <c r="GO20" s="217">
        <f t="shared" si="84"/>
        <v>3</v>
      </c>
      <c r="GP20" s="218" t="str">
        <f t="shared" si="85"/>
        <v>B</v>
      </c>
      <c r="GQ20" s="217">
        <f t="shared" si="86"/>
        <v>3</v>
      </c>
      <c r="GR20" s="218" t="str">
        <f t="shared" si="87"/>
        <v>C</v>
      </c>
      <c r="GS20" s="217">
        <f t="shared" si="88"/>
        <v>2</v>
      </c>
      <c r="GT20" s="218" t="str">
        <f t="shared" si="89"/>
        <v>B</v>
      </c>
      <c r="GU20" s="217">
        <f t="shared" si="90"/>
        <v>3</v>
      </c>
      <c r="GV20" s="218" t="str">
        <f t="shared" si="91"/>
        <v>B</v>
      </c>
      <c r="GW20" s="217">
        <f t="shared" si="92"/>
        <v>3</v>
      </c>
      <c r="GX20" s="218" t="str">
        <f t="shared" si="93"/>
        <v>B</v>
      </c>
      <c r="GY20" s="217">
        <f t="shared" si="94"/>
        <v>3</v>
      </c>
      <c r="GZ20" s="126" t="str">
        <f t="shared" si="95"/>
        <v>C</v>
      </c>
      <c r="HA20" s="10">
        <f t="shared" si="96"/>
        <v>2</v>
      </c>
      <c r="HB20" s="126" t="str">
        <f t="shared" si="97"/>
        <v>B</v>
      </c>
      <c r="HC20" s="10">
        <f t="shared" si="98"/>
        <v>3</v>
      </c>
      <c r="HD20" s="126" t="str">
        <f t="shared" si="99"/>
        <v>C</v>
      </c>
      <c r="HE20" s="10">
        <f t="shared" si="100"/>
        <v>2</v>
      </c>
      <c r="HF20" s="126" t="str">
        <f t="shared" si="101"/>
        <v>B</v>
      </c>
      <c r="HG20" s="10">
        <f t="shared" si="102"/>
        <v>3</v>
      </c>
      <c r="HH20" s="126" t="str">
        <f t="shared" si="103"/>
        <v>A</v>
      </c>
      <c r="HI20" s="10">
        <f t="shared" si="104"/>
        <v>4</v>
      </c>
      <c r="HJ20" s="126" t="str">
        <f t="shared" si="105"/>
        <v>B</v>
      </c>
      <c r="HK20" s="10">
        <f t="shared" si="106"/>
        <v>3</v>
      </c>
      <c r="HL20" s="126" t="str">
        <f t="shared" si="107"/>
        <v>B</v>
      </c>
      <c r="HM20" s="10">
        <f t="shared" si="108"/>
        <v>3</v>
      </c>
      <c r="HN20" s="126" t="str">
        <f t="shared" si="116"/>
        <v>X</v>
      </c>
      <c r="HO20" s="10">
        <f t="shared" si="117"/>
        <v>0</v>
      </c>
      <c r="HP20" s="126" t="str">
        <f t="shared" si="118"/>
        <v>X</v>
      </c>
      <c r="HQ20" s="10">
        <f t="shared" si="119"/>
        <v>0</v>
      </c>
      <c r="HR20" s="126" t="str">
        <f t="shared" si="120"/>
        <v>B</v>
      </c>
      <c r="HS20" s="10">
        <f t="shared" si="121"/>
        <v>3</v>
      </c>
      <c r="HT20" s="82">
        <f t="shared" si="109"/>
        <v>2.25</v>
      </c>
      <c r="HU20" s="82">
        <f t="shared" si="110"/>
        <v>2.65</v>
      </c>
      <c r="HV20" s="72">
        <f t="shared" si="111"/>
        <v>2.44</v>
      </c>
      <c r="HW20" s="72">
        <f t="shared" si="112"/>
        <v>3.04</v>
      </c>
      <c r="HX20" s="72">
        <f t="shared" si="113"/>
        <v>2.87</v>
      </c>
      <c r="HY20" s="72">
        <f t="shared" si="122"/>
        <v>3</v>
      </c>
      <c r="HZ20" s="73">
        <f t="shared" si="123"/>
        <v>90</v>
      </c>
      <c r="IA20" s="72">
        <f t="shared" si="124"/>
        <v>2.73</v>
      </c>
      <c r="IB20" s="84" t="str">
        <f t="shared" si="114"/>
        <v>Kh¸</v>
      </c>
      <c r="IC20" s="86"/>
      <c r="ID20" s="86"/>
      <c r="IE20" s="93"/>
      <c r="IJ20" s="66">
        <v>8</v>
      </c>
      <c r="IK20" s="66">
        <v>7</v>
      </c>
      <c r="IM20" s="66">
        <v>6.5</v>
      </c>
      <c r="IN20" s="66">
        <v>8.5</v>
      </c>
      <c r="IP20" s="66">
        <v>7</v>
      </c>
      <c r="IQ20" s="66">
        <v>6</v>
      </c>
      <c r="IR20" s="66">
        <v>8</v>
      </c>
    </row>
    <row r="21" spans="1:252" ht="21.75" customHeight="1" x14ac:dyDescent="0.25">
      <c r="A21" s="6">
        <v>15</v>
      </c>
      <c r="B21" s="19" t="s">
        <v>29</v>
      </c>
      <c r="C21" s="59" t="s">
        <v>14</v>
      </c>
      <c r="D21" s="16">
        <v>35860</v>
      </c>
      <c r="E21" s="23">
        <v>6.5</v>
      </c>
      <c r="F21" s="194">
        <v>10</v>
      </c>
      <c r="G21" s="25">
        <v>5</v>
      </c>
      <c r="H21" s="7">
        <f t="shared" si="0"/>
        <v>5.8</v>
      </c>
      <c r="I21" s="23">
        <v>7.5</v>
      </c>
      <c r="J21" s="194">
        <v>9</v>
      </c>
      <c r="K21" s="101">
        <v>6</v>
      </c>
      <c r="L21" s="7">
        <f t="shared" si="1"/>
        <v>6.6</v>
      </c>
      <c r="M21" s="23">
        <v>7</v>
      </c>
      <c r="N21" s="194">
        <v>9</v>
      </c>
      <c r="O21" s="74">
        <v>6</v>
      </c>
      <c r="P21" s="7">
        <f t="shared" si="2"/>
        <v>6.5</v>
      </c>
      <c r="Q21" s="23">
        <v>6.5</v>
      </c>
      <c r="R21" s="194">
        <v>9</v>
      </c>
      <c r="S21" s="101">
        <v>6</v>
      </c>
      <c r="T21" s="7">
        <f t="shared" si="3"/>
        <v>6.4</v>
      </c>
      <c r="U21" s="23">
        <v>7</v>
      </c>
      <c r="V21" s="194">
        <v>7</v>
      </c>
      <c r="W21" s="25">
        <v>5</v>
      </c>
      <c r="X21" s="7">
        <f t="shared" si="4"/>
        <v>5.6</v>
      </c>
      <c r="Y21" s="23">
        <v>6.3</v>
      </c>
      <c r="Z21" s="194">
        <v>7</v>
      </c>
      <c r="AA21" s="25">
        <v>7</v>
      </c>
      <c r="AB21" s="7">
        <f t="shared" si="5"/>
        <v>6.9</v>
      </c>
      <c r="AC21" s="23">
        <v>7</v>
      </c>
      <c r="AD21" s="194">
        <v>8</v>
      </c>
      <c r="AE21" s="25">
        <v>6</v>
      </c>
      <c r="AF21" s="7">
        <f t="shared" si="6"/>
        <v>6.4</v>
      </c>
      <c r="AG21" s="23">
        <v>5.5</v>
      </c>
      <c r="AH21" s="194">
        <v>7</v>
      </c>
      <c r="AI21" s="25">
        <f t="shared" si="7"/>
        <v>6.3</v>
      </c>
      <c r="AJ21" s="7">
        <f t="shared" si="8"/>
        <v>6.2</v>
      </c>
      <c r="AK21" s="23">
        <v>7</v>
      </c>
      <c r="AL21" s="194">
        <v>9</v>
      </c>
      <c r="AM21" s="25">
        <v>5</v>
      </c>
      <c r="AN21" s="7">
        <f t="shared" si="9"/>
        <v>5.8</v>
      </c>
      <c r="AO21" s="23">
        <v>6.3</v>
      </c>
      <c r="AP21" s="194">
        <v>7</v>
      </c>
      <c r="AQ21" s="25">
        <v>6.5</v>
      </c>
      <c r="AR21" s="7">
        <f t="shared" si="10"/>
        <v>6.5</v>
      </c>
      <c r="AS21" s="23">
        <v>6.3</v>
      </c>
      <c r="AT21" s="194">
        <v>7</v>
      </c>
      <c r="AU21" s="101">
        <v>5</v>
      </c>
      <c r="AV21" s="7">
        <f t="shared" si="11"/>
        <v>5.5</v>
      </c>
      <c r="AW21" s="23">
        <v>7</v>
      </c>
      <c r="AX21" s="194">
        <v>7</v>
      </c>
      <c r="AY21" s="25">
        <v>5</v>
      </c>
      <c r="AZ21" s="7">
        <f t="shared" si="12"/>
        <v>5.6</v>
      </c>
      <c r="BA21" s="23">
        <v>7.5</v>
      </c>
      <c r="BB21" s="194">
        <v>6</v>
      </c>
      <c r="BC21" s="25">
        <v>6</v>
      </c>
      <c r="BD21" s="7">
        <f t="shared" si="13"/>
        <v>6.3</v>
      </c>
      <c r="BE21" s="23">
        <v>6.5</v>
      </c>
      <c r="BF21" s="194">
        <v>9</v>
      </c>
      <c r="BG21" s="74">
        <v>8</v>
      </c>
      <c r="BH21" s="7">
        <f t="shared" si="14"/>
        <v>7.8</v>
      </c>
      <c r="BI21" s="23">
        <v>6.7</v>
      </c>
      <c r="BJ21" s="194">
        <v>7</v>
      </c>
      <c r="BK21" s="74">
        <v>5</v>
      </c>
      <c r="BL21" s="7">
        <f t="shared" si="15"/>
        <v>5.5</v>
      </c>
      <c r="BM21" s="23">
        <v>7.5</v>
      </c>
      <c r="BN21" s="24">
        <v>8</v>
      </c>
      <c r="BO21" s="25">
        <f t="shared" si="16"/>
        <v>3.5</v>
      </c>
      <c r="BP21" s="7">
        <f t="shared" si="17"/>
        <v>4.8</v>
      </c>
      <c r="BQ21" s="23">
        <v>7</v>
      </c>
      <c r="BR21" s="194">
        <v>7</v>
      </c>
      <c r="BS21" s="25">
        <v>5</v>
      </c>
      <c r="BT21" s="7">
        <f t="shared" si="18"/>
        <v>5.6</v>
      </c>
      <c r="BU21" s="23">
        <v>6.3</v>
      </c>
      <c r="BV21" s="194">
        <v>7</v>
      </c>
      <c r="BW21" s="25">
        <v>5</v>
      </c>
      <c r="BX21" s="7">
        <f t="shared" si="19"/>
        <v>5.5</v>
      </c>
      <c r="BY21" s="23">
        <v>6.7</v>
      </c>
      <c r="BZ21" s="194">
        <v>7</v>
      </c>
      <c r="CA21" s="74">
        <v>5</v>
      </c>
      <c r="CB21" s="7">
        <f t="shared" si="20"/>
        <v>5.5</v>
      </c>
      <c r="CC21" s="23">
        <v>7.5</v>
      </c>
      <c r="CD21" s="194">
        <v>8</v>
      </c>
      <c r="CE21" s="25">
        <v>9</v>
      </c>
      <c r="CF21" s="7">
        <f t="shared" si="21"/>
        <v>8.6</v>
      </c>
      <c r="CG21" s="23">
        <v>5.3</v>
      </c>
      <c r="CH21" s="194">
        <v>5</v>
      </c>
      <c r="CI21" s="265">
        <v>6</v>
      </c>
      <c r="CJ21" s="7">
        <f t="shared" si="22"/>
        <v>5.8</v>
      </c>
      <c r="CK21" s="23">
        <v>8</v>
      </c>
      <c r="CL21" s="194">
        <v>9</v>
      </c>
      <c r="CM21" s="25">
        <v>8.5</v>
      </c>
      <c r="CN21" s="7">
        <f t="shared" si="23"/>
        <v>8.5</v>
      </c>
      <c r="CO21" s="23">
        <v>6.3</v>
      </c>
      <c r="CP21" s="194">
        <v>7</v>
      </c>
      <c r="CQ21" s="25">
        <v>5.5</v>
      </c>
      <c r="CR21" s="7">
        <f t="shared" si="24"/>
        <v>5.8</v>
      </c>
      <c r="CS21" s="23">
        <v>6.2</v>
      </c>
      <c r="CT21" s="194">
        <v>7</v>
      </c>
      <c r="CU21" s="25">
        <v>6</v>
      </c>
      <c r="CV21" s="7">
        <f t="shared" si="25"/>
        <v>6.1</v>
      </c>
      <c r="CW21" s="23">
        <v>5.3</v>
      </c>
      <c r="CX21" s="194">
        <v>9</v>
      </c>
      <c r="CY21" s="25">
        <v>3</v>
      </c>
      <c r="CZ21" s="7">
        <f t="shared" si="26"/>
        <v>4.0999999999999996</v>
      </c>
      <c r="DA21" s="23">
        <v>3.7</v>
      </c>
      <c r="DB21" s="194">
        <v>6</v>
      </c>
      <c r="DC21" s="25">
        <v>6.5</v>
      </c>
      <c r="DD21" s="7">
        <f t="shared" si="27"/>
        <v>5.9</v>
      </c>
      <c r="DE21" s="23">
        <v>5.5</v>
      </c>
      <c r="DF21" s="194">
        <v>7</v>
      </c>
      <c r="DG21" s="25">
        <v>6</v>
      </c>
      <c r="DH21" s="7">
        <f t="shared" si="28"/>
        <v>6</v>
      </c>
      <c r="DI21" s="23">
        <v>6.5</v>
      </c>
      <c r="DJ21" s="194">
        <v>8</v>
      </c>
      <c r="DK21" s="119">
        <f t="shared" si="29"/>
        <v>6.8</v>
      </c>
      <c r="DL21" s="7">
        <f t="shared" si="30"/>
        <v>6.9</v>
      </c>
      <c r="DM21" s="23">
        <v>8</v>
      </c>
      <c r="DN21" s="194">
        <v>9</v>
      </c>
      <c r="DO21" s="25">
        <v>7</v>
      </c>
      <c r="DP21" s="7">
        <f t="shared" si="31"/>
        <v>7.4</v>
      </c>
      <c r="DQ21" s="23">
        <v>7.3</v>
      </c>
      <c r="DR21" s="194">
        <v>8</v>
      </c>
      <c r="DS21" s="25">
        <v>5.5</v>
      </c>
      <c r="DT21" s="7">
        <f t="shared" si="32"/>
        <v>6.1</v>
      </c>
      <c r="DU21" s="23">
        <v>5</v>
      </c>
      <c r="DV21" s="194">
        <v>5</v>
      </c>
      <c r="DW21" s="25">
        <v>6.5</v>
      </c>
      <c r="DX21" s="7">
        <f t="shared" si="33"/>
        <v>6.1</v>
      </c>
      <c r="DY21" s="23">
        <v>7.5</v>
      </c>
      <c r="DZ21" s="194">
        <v>7</v>
      </c>
      <c r="EA21" s="25">
        <v>5.5</v>
      </c>
      <c r="EB21" s="7">
        <f t="shared" si="34"/>
        <v>6.1</v>
      </c>
      <c r="EC21" s="23">
        <v>6.7</v>
      </c>
      <c r="ED21" s="194">
        <v>7</v>
      </c>
      <c r="EE21" s="264">
        <v>7</v>
      </c>
      <c r="EF21" s="7">
        <f t="shared" si="35"/>
        <v>6.9</v>
      </c>
      <c r="EG21" s="23">
        <v>5.7</v>
      </c>
      <c r="EH21" s="194">
        <v>6</v>
      </c>
      <c r="EI21" s="25">
        <v>7</v>
      </c>
      <c r="EJ21" s="7">
        <f t="shared" si="36"/>
        <v>6.6</v>
      </c>
      <c r="EK21" s="23">
        <v>6</v>
      </c>
      <c r="EL21" s="194">
        <v>7</v>
      </c>
      <c r="EM21" s="25">
        <v>6</v>
      </c>
      <c r="EN21" s="7">
        <f t="shared" si="37"/>
        <v>6.1</v>
      </c>
      <c r="EO21" s="419"/>
      <c r="EP21" s="420"/>
      <c r="EQ21" s="421"/>
      <c r="ER21" s="7">
        <f t="shared" si="115"/>
        <v>0</v>
      </c>
      <c r="ES21" s="7">
        <v>5</v>
      </c>
      <c r="ET21" s="7"/>
      <c r="EU21" s="8">
        <f t="shared" si="38"/>
        <v>5.65</v>
      </c>
      <c r="EV21" s="126" t="str">
        <f t="shared" si="39"/>
        <v>C</v>
      </c>
      <c r="EW21" s="10">
        <f t="shared" si="40"/>
        <v>2</v>
      </c>
      <c r="EX21" s="126" t="str">
        <f t="shared" si="41"/>
        <v>C</v>
      </c>
      <c r="EY21" s="10">
        <f t="shared" si="42"/>
        <v>2</v>
      </c>
      <c r="EZ21" s="126" t="str">
        <f t="shared" si="43"/>
        <v>C</v>
      </c>
      <c r="FA21" s="10">
        <f t="shared" si="44"/>
        <v>2</v>
      </c>
      <c r="FB21" s="126" t="str">
        <f t="shared" si="45"/>
        <v>C</v>
      </c>
      <c r="FC21" s="10">
        <f t="shared" si="46"/>
        <v>2</v>
      </c>
      <c r="FD21" s="218" t="str">
        <f t="shared" si="47"/>
        <v>C</v>
      </c>
      <c r="FE21" s="217">
        <f t="shared" si="48"/>
        <v>2</v>
      </c>
      <c r="FF21" s="218" t="str">
        <f t="shared" si="49"/>
        <v>C</v>
      </c>
      <c r="FG21" s="217">
        <f t="shared" si="50"/>
        <v>2</v>
      </c>
      <c r="FH21" s="218" t="str">
        <f t="shared" si="51"/>
        <v>C</v>
      </c>
      <c r="FI21" s="217">
        <f t="shared" si="52"/>
        <v>2</v>
      </c>
      <c r="FJ21" s="218" t="str">
        <f t="shared" si="53"/>
        <v>C</v>
      </c>
      <c r="FK21" s="217">
        <f t="shared" si="54"/>
        <v>2</v>
      </c>
      <c r="FL21" s="218" t="str">
        <f t="shared" si="55"/>
        <v>C</v>
      </c>
      <c r="FM21" s="217">
        <f t="shared" si="56"/>
        <v>2</v>
      </c>
      <c r="FN21" s="218" t="str">
        <f t="shared" si="57"/>
        <v>C</v>
      </c>
      <c r="FO21" s="217">
        <f t="shared" si="58"/>
        <v>2</v>
      </c>
      <c r="FP21" s="218" t="str">
        <f t="shared" si="59"/>
        <v>C</v>
      </c>
      <c r="FQ21" s="217">
        <f t="shared" si="60"/>
        <v>2</v>
      </c>
      <c r="FR21" s="218" t="str">
        <f t="shared" si="61"/>
        <v>C</v>
      </c>
      <c r="FS21" s="217">
        <f t="shared" si="62"/>
        <v>2</v>
      </c>
      <c r="FT21" s="126" t="str">
        <f t="shared" si="63"/>
        <v>C</v>
      </c>
      <c r="FU21" s="10">
        <f t="shared" si="64"/>
        <v>2</v>
      </c>
      <c r="FV21" s="126" t="str">
        <f t="shared" si="65"/>
        <v>B</v>
      </c>
      <c r="FW21" s="10">
        <f t="shared" si="66"/>
        <v>3</v>
      </c>
      <c r="FX21" s="126" t="str">
        <f t="shared" si="67"/>
        <v>C</v>
      </c>
      <c r="FY21" s="10">
        <f t="shared" si="68"/>
        <v>2</v>
      </c>
      <c r="FZ21" s="126" t="str">
        <f t="shared" si="69"/>
        <v>D</v>
      </c>
      <c r="GA21" s="10">
        <f t="shared" si="70"/>
        <v>1</v>
      </c>
      <c r="GB21" s="126" t="str">
        <f t="shared" si="71"/>
        <v>C</v>
      </c>
      <c r="GC21" s="10">
        <f t="shared" si="72"/>
        <v>2</v>
      </c>
      <c r="GD21" s="126" t="str">
        <f t="shared" si="73"/>
        <v>C</v>
      </c>
      <c r="GE21" s="10">
        <f t="shared" si="74"/>
        <v>2</v>
      </c>
      <c r="GF21" s="126" t="str">
        <f t="shared" si="75"/>
        <v>C</v>
      </c>
      <c r="GG21" s="10">
        <f t="shared" si="76"/>
        <v>2</v>
      </c>
      <c r="GH21" s="218" t="str">
        <f t="shared" si="77"/>
        <v>A</v>
      </c>
      <c r="GI21" s="217">
        <f t="shared" si="78"/>
        <v>4</v>
      </c>
      <c r="GJ21" s="218" t="str">
        <f t="shared" si="79"/>
        <v>C</v>
      </c>
      <c r="GK21" s="217">
        <f t="shared" si="80"/>
        <v>2</v>
      </c>
      <c r="GL21" s="218" t="str">
        <f t="shared" si="81"/>
        <v>A</v>
      </c>
      <c r="GM21" s="217">
        <f t="shared" si="82"/>
        <v>4</v>
      </c>
      <c r="GN21" s="218" t="str">
        <f t="shared" si="83"/>
        <v>C</v>
      </c>
      <c r="GO21" s="217">
        <f t="shared" si="84"/>
        <v>2</v>
      </c>
      <c r="GP21" s="218" t="str">
        <f t="shared" si="85"/>
        <v>C</v>
      </c>
      <c r="GQ21" s="217">
        <f t="shared" si="86"/>
        <v>2</v>
      </c>
      <c r="GR21" s="218" t="str">
        <f t="shared" si="87"/>
        <v>D</v>
      </c>
      <c r="GS21" s="217">
        <f t="shared" si="88"/>
        <v>1</v>
      </c>
      <c r="GT21" s="218" t="str">
        <f t="shared" si="89"/>
        <v>C</v>
      </c>
      <c r="GU21" s="217">
        <f t="shared" si="90"/>
        <v>2</v>
      </c>
      <c r="GV21" s="218" t="str">
        <f t="shared" si="91"/>
        <v>C</v>
      </c>
      <c r="GW21" s="217">
        <f t="shared" si="92"/>
        <v>2</v>
      </c>
      <c r="GX21" s="218" t="str">
        <f t="shared" si="93"/>
        <v>C</v>
      </c>
      <c r="GY21" s="217">
        <f t="shared" si="94"/>
        <v>2</v>
      </c>
      <c r="GZ21" s="126" t="str">
        <f t="shared" si="95"/>
        <v>B</v>
      </c>
      <c r="HA21" s="10">
        <f t="shared" si="96"/>
        <v>3</v>
      </c>
      <c r="HB21" s="126" t="str">
        <f t="shared" si="97"/>
        <v>C</v>
      </c>
      <c r="HC21" s="10">
        <f t="shared" si="98"/>
        <v>2</v>
      </c>
      <c r="HD21" s="126" t="str">
        <f t="shared" si="99"/>
        <v>C</v>
      </c>
      <c r="HE21" s="10">
        <f t="shared" si="100"/>
        <v>2</v>
      </c>
      <c r="HF21" s="126" t="str">
        <f t="shared" si="101"/>
        <v>C</v>
      </c>
      <c r="HG21" s="10">
        <f t="shared" si="102"/>
        <v>2</v>
      </c>
      <c r="HH21" s="126" t="str">
        <f t="shared" si="103"/>
        <v>C</v>
      </c>
      <c r="HI21" s="10">
        <f t="shared" si="104"/>
        <v>2</v>
      </c>
      <c r="HJ21" s="126" t="str">
        <f t="shared" si="105"/>
        <v>C</v>
      </c>
      <c r="HK21" s="10">
        <f t="shared" si="106"/>
        <v>2</v>
      </c>
      <c r="HL21" s="126" t="str">
        <f t="shared" si="107"/>
        <v>C</v>
      </c>
      <c r="HM21" s="10">
        <f t="shared" si="108"/>
        <v>2</v>
      </c>
      <c r="HN21" s="126" t="str">
        <f t="shared" si="116"/>
        <v>X</v>
      </c>
      <c r="HO21" s="10">
        <f t="shared" si="117"/>
        <v>0</v>
      </c>
      <c r="HP21" s="126" t="str">
        <f t="shared" si="118"/>
        <v>D</v>
      </c>
      <c r="HQ21" s="10">
        <f t="shared" si="119"/>
        <v>1</v>
      </c>
      <c r="HR21" s="126" t="str">
        <f t="shared" si="120"/>
        <v>X</v>
      </c>
      <c r="HS21" s="10">
        <f t="shared" si="121"/>
        <v>0</v>
      </c>
      <c r="HT21" s="72">
        <f t="shared" si="109"/>
        <v>2</v>
      </c>
      <c r="HU21" s="72">
        <f t="shared" si="110"/>
        <v>2</v>
      </c>
      <c r="HV21" s="72">
        <f t="shared" si="111"/>
        <v>1.94</v>
      </c>
      <c r="HW21" s="72">
        <f t="shared" si="112"/>
        <v>2.21</v>
      </c>
      <c r="HX21" s="72">
        <f t="shared" si="113"/>
        <v>2.2000000000000002</v>
      </c>
      <c r="HY21" s="72">
        <f t="shared" si="122"/>
        <v>0.4</v>
      </c>
      <c r="HZ21" s="73">
        <f t="shared" si="123"/>
        <v>87</v>
      </c>
      <c r="IA21" s="72">
        <f t="shared" si="124"/>
        <v>2.06</v>
      </c>
      <c r="IB21" s="4" t="str">
        <f t="shared" si="114"/>
        <v>Trung b×nh</v>
      </c>
      <c r="IE21" s="5"/>
      <c r="IJ21" s="3">
        <v>6.5</v>
      </c>
      <c r="IK21" s="3">
        <v>6</v>
      </c>
      <c r="IM21" s="3">
        <v>3</v>
      </c>
      <c r="IN21" s="3">
        <v>4</v>
      </c>
      <c r="IP21" s="3">
        <v>6</v>
      </c>
      <c r="IQ21" s="3">
        <v>6</v>
      </c>
      <c r="IR21" s="3">
        <v>8</v>
      </c>
    </row>
    <row r="22" spans="1:252" ht="24" customHeight="1" x14ac:dyDescent="0.25">
      <c r="A22" s="12">
        <v>16</v>
      </c>
      <c r="B22" s="19" t="s">
        <v>29</v>
      </c>
      <c r="C22" s="59" t="s">
        <v>131</v>
      </c>
      <c r="D22" s="16">
        <v>34592</v>
      </c>
      <c r="E22" s="23">
        <v>7.5</v>
      </c>
      <c r="F22" s="194">
        <v>10</v>
      </c>
      <c r="G22" s="25">
        <v>4</v>
      </c>
      <c r="H22" s="7">
        <f t="shared" si="0"/>
        <v>5.3</v>
      </c>
      <c r="I22" s="23">
        <v>8</v>
      </c>
      <c r="J22" s="194">
        <v>9</v>
      </c>
      <c r="K22" s="25">
        <v>7.5</v>
      </c>
      <c r="L22" s="7">
        <f t="shared" si="1"/>
        <v>7.8</v>
      </c>
      <c r="M22" s="23">
        <v>7</v>
      </c>
      <c r="N22" s="194">
        <v>10</v>
      </c>
      <c r="O22" s="25">
        <v>6</v>
      </c>
      <c r="P22" s="7">
        <f t="shared" si="2"/>
        <v>6.6</v>
      </c>
      <c r="Q22" s="23">
        <v>7.6</v>
      </c>
      <c r="R22" s="194">
        <v>9</v>
      </c>
      <c r="S22" s="25">
        <v>7</v>
      </c>
      <c r="T22" s="7">
        <f t="shared" si="3"/>
        <v>7.3</v>
      </c>
      <c r="U22" s="23">
        <v>8</v>
      </c>
      <c r="V22" s="194">
        <v>8</v>
      </c>
      <c r="W22" s="25">
        <v>7</v>
      </c>
      <c r="X22" s="7">
        <f t="shared" si="4"/>
        <v>7.3</v>
      </c>
      <c r="Y22" s="23">
        <v>6.7</v>
      </c>
      <c r="Z22" s="194">
        <v>7</v>
      </c>
      <c r="AA22" s="25">
        <v>6</v>
      </c>
      <c r="AB22" s="7">
        <f t="shared" si="5"/>
        <v>6.2</v>
      </c>
      <c r="AC22" s="23">
        <v>6.7</v>
      </c>
      <c r="AD22" s="194">
        <v>7</v>
      </c>
      <c r="AE22" s="25">
        <v>6.5</v>
      </c>
      <c r="AF22" s="7">
        <f t="shared" si="6"/>
        <v>6.6</v>
      </c>
      <c r="AG22" s="23">
        <v>7</v>
      </c>
      <c r="AH22" s="194">
        <v>8</v>
      </c>
      <c r="AI22" s="25">
        <f t="shared" si="7"/>
        <v>6.3</v>
      </c>
      <c r="AJ22" s="7">
        <f t="shared" si="8"/>
        <v>6.6</v>
      </c>
      <c r="AK22" s="23">
        <v>5</v>
      </c>
      <c r="AL22" s="194">
        <v>7</v>
      </c>
      <c r="AM22" s="101">
        <v>7</v>
      </c>
      <c r="AN22" s="7">
        <f t="shared" si="9"/>
        <v>6.6</v>
      </c>
      <c r="AO22" s="23">
        <v>6</v>
      </c>
      <c r="AP22" s="194">
        <v>8</v>
      </c>
      <c r="AQ22" s="25">
        <v>6</v>
      </c>
      <c r="AR22" s="7">
        <f t="shared" si="10"/>
        <v>6.2</v>
      </c>
      <c r="AS22" s="23">
        <v>7</v>
      </c>
      <c r="AT22" s="194">
        <v>6</v>
      </c>
      <c r="AU22" s="25">
        <v>5.5</v>
      </c>
      <c r="AV22" s="7">
        <f t="shared" si="11"/>
        <v>5.9</v>
      </c>
      <c r="AW22" s="23">
        <v>6.3</v>
      </c>
      <c r="AX22" s="194">
        <v>7</v>
      </c>
      <c r="AY22" s="25">
        <v>6</v>
      </c>
      <c r="AZ22" s="7">
        <f t="shared" si="12"/>
        <v>6.2</v>
      </c>
      <c r="BA22" s="23">
        <v>7.5</v>
      </c>
      <c r="BB22" s="194">
        <v>9</v>
      </c>
      <c r="BC22" s="25">
        <v>7</v>
      </c>
      <c r="BD22" s="7">
        <f t="shared" si="13"/>
        <v>7.3</v>
      </c>
      <c r="BE22" s="23">
        <v>4.5</v>
      </c>
      <c r="BF22" s="194">
        <v>8</v>
      </c>
      <c r="BG22" s="25">
        <v>7.5</v>
      </c>
      <c r="BH22" s="7">
        <f t="shared" si="14"/>
        <v>7</v>
      </c>
      <c r="BI22" s="23">
        <v>7</v>
      </c>
      <c r="BJ22" s="194">
        <v>7</v>
      </c>
      <c r="BK22" s="25">
        <v>5.5</v>
      </c>
      <c r="BL22" s="7">
        <f t="shared" si="15"/>
        <v>6</v>
      </c>
      <c r="BM22" s="23">
        <v>7.5</v>
      </c>
      <c r="BN22" s="24">
        <v>8</v>
      </c>
      <c r="BO22" s="25">
        <f t="shared" si="16"/>
        <v>7</v>
      </c>
      <c r="BP22" s="7">
        <f t="shared" si="17"/>
        <v>7.2</v>
      </c>
      <c r="BQ22" s="23">
        <v>8.5</v>
      </c>
      <c r="BR22" s="194">
        <v>9</v>
      </c>
      <c r="BS22" s="25">
        <v>3</v>
      </c>
      <c r="BT22" s="7">
        <f t="shared" si="18"/>
        <v>4.7</v>
      </c>
      <c r="BU22" s="23">
        <v>5.7</v>
      </c>
      <c r="BV22" s="194">
        <v>6</v>
      </c>
      <c r="BW22" s="25">
        <v>5.5</v>
      </c>
      <c r="BX22" s="7">
        <f t="shared" si="19"/>
        <v>5.6</v>
      </c>
      <c r="BY22" s="23">
        <v>5.2</v>
      </c>
      <c r="BZ22" s="194">
        <v>5</v>
      </c>
      <c r="CA22" s="74">
        <v>5</v>
      </c>
      <c r="CB22" s="7">
        <f t="shared" si="20"/>
        <v>5</v>
      </c>
      <c r="CC22" s="23">
        <v>7</v>
      </c>
      <c r="CD22" s="194">
        <v>8</v>
      </c>
      <c r="CE22" s="25">
        <v>8</v>
      </c>
      <c r="CF22" s="7">
        <f t="shared" si="21"/>
        <v>7.8</v>
      </c>
      <c r="CG22" s="23">
        <v>5.5</v>
      </c>
      <c r="CH22" s="194">
        <v>5</v>
      </c>
      <c r="CI22" s="25">
        <v>6.5</v>
      </c>
      <c r="CJ22" s="7">
        <f t="shared" si="22"/>
        <v>6.2</v>
      </c>
      <c r="CK22" s="23">
        <v>8.6999999999999993</v>
      </c>
      <c r="CL22" s="194">
        <v>9</v>
      </c>
      <c r="CM22" s="25">
        <v>9</v>
      </c>
      <c r="CN22" s="7">
        <f t="shared" si="23"/>
        <v>8.9</v>
      </c>
      <c r="CO22" s="23">
        <v>6.7</v>
      </c>
      <c r="CP22" s="194">
        <v>7</v>
      </c>
      <c r="CQ22" s="25">
        <v>5.5</v>
      </c>
      <c r="CR22" s="7">
        <f t="shared" si="24"/>
        <v>5.9</v>
      </c>
      <c r="CS22" s="23">
        <v>7.3</v>
      </c>
      <c r="CT22" s="194">
        <v>8</v>
      </c>
      <c r="CU22" s="25">
        <v>5.5</v>
      </c>
      <c r="CV22" s="7">
        <f t="shared" si="25"/>
        <v>6.1</v>
      </c>
      <c r="CW22" s="23">
        <v>4</v>
      </c>
      <c r="CX22" s="194">
        <v>7</v>
      </c>
      <c r="CY22" s="25">
        <v>4</v>
      </c>
      <c r="CZ22" s="7">
        <f t="shared" si="26"/>
        <v>4.3</v>
      </c>
      <c r="DA22" s="23">
        <v>5.7</v>
      </c>
      <c r="DB22" s="194">
        <v>6</v>
      </c>
      <c r="DC22" s="265">
        <v>6</v>
      </c>
      <c r="DD22" s="7">
        <f t="shared" si="27"/>
        <v>5.9</v>
      </c>
      <c r="DE22" s="23">
        <v>6</v>
      </c>
      <c r="DF22" s="194">
        <v>6</v>
      </c>
      <c r="DG22" s="265">
        <v>7</v>
      </c>
      <c r="DH22" s="7">
        <f t="shared" si="28"/>
        <v>6.7</v>
      </c>
      <c r="DI22" s="23">
        <v>6.5</v>
      </c>
      <c r="DJ22" s="194">
        <v>8</v>
      </c>
      <c r="DK22" s="119">
        <f t="shared" si="29"/>
        <v>7.3</v>
      </c>
      <c r="DL22" s="7">
        <f t="shared" si="30"/>
        <v>7.2</v>
      </c>
      <c r="DM22" s="23">
        <v>6.5</v>
      </c>
      <c r="DN22" s="194">
        <v>7</v>
      </c>
      <c r="DO22" s="25">
        <v>8</v>
      </c>
      <c r="DP22" s="7">
        <f t="shared" si="31"/>
        <v>7.6</v>
      </c>
      <c r="DQ22" s="23">
        <v>6.3</v>
      </c>
      <c r="DR22" s="194">
        <v>6</v>
      </c>
      <c r="DS22" s="25">
        <v>3</v>
      </c>
      <c r="DT22" s="7">
        <f t="shared" si="32"/>
        <v>4</v>
      </c>
      <c r="DU22" s="23">
        <v>5.5</v>
      </c>
      <c r="DV22" s="194">
        <v>5</v>
      </c>
      <c r="DW22" s="25">
        <v>6</v>
      </c>
      <c r="DX22" s="7">
        <f t="shared" si="33"/>
        <v>5.8</v>
      </c>
      <c r="DY22" s="23">
        <v>7</v>
      </c>
      <c r="DZ22" s="194">
        <v>6</v>
      </c>
      <c r="EA22" s="25">
        <v>7</v>
      </c>
      <c r="EB22" s="7">
        <f t="shared" si="34"/>
        <v>6.9</v>
      </c>
      <c r="EC22" s="23">
        <v>6</v>
      </c>
      <c r="ED22" s="194">
        <v>7</v>
      </c>
      <c r="EE22" s="264">
        <v>7</v>
      </c>
      <c r="EF22" s="7">
        <f t="shared" si="35"/>
        <v>6.8</v>
      </c>
      <c r="EG22" s="23">
        <v>6</v>
      </c>
      <c r="EH22" s="194">
        <v>6</v>
      </c>
      <c r="EI22" s="265">
        <v>5.5</v>
      </c>
      <c r="EJ22" s="7">
        <f t="shared" si="36"/>
        <v>5.7</v>
      </c>
      <c r="EK22" s="23">
        <v>7</v>
      </c>
      <c r="EL22" s="194">
        <v>8</v>
      </c>
      <c r="EM22" s="25">
        <v>7</v>
      </c>
      <c r="EN22" s="7">
        <f t="shared" si="37"/>
        <v>7.1</v>
      </c>
      <c r="EO22" s="23">
        <v>7.7</v>
      </c>
      <c r="EP22" s="194">
        <v>7</v>
      </c>
      <c r="EQ22" s="25">
        <v>6</v>
      </c>
      <c r="ER22" s="7">
        <f t="shared" si="115"/>
        <v>6.4</v>
      </c>
      <c r="ES22" s="7">
        <v>6.5</v>
      </c>
      <c r="ET22" s="7"/>
      <c r="EU22" s="8">
        <f t="shared" si="38"/>
        <v>6.07</v>
      </c>
      <c r="EV22" s="126" t="str">
        <f t="shared" si="39"/>
        <v>D</v>
      </c>
      <c r="EW22" s="10">
        <f t="shared" si="40"/>
        <v>1</v>
      </c>
      <c r="EX22" s="126" t="str">
        <f t="shared" si="41"/>
        <v>B</v>
      </c>
      <c r="EY22" s="10">
        <f t="shared" si="42"/>
        <v>3</v>
      </c>
      <c r="EZ22" s="126" t="str">
        <f t="shared" si="43"/>
        <v>C</v>
      </c>
      <c r="FA22" s="10">
        <f t="shared" si="44"/>
        <v>2</v>
      </c>
      <c r="FB22" s="126" t="str">
        <f t="shared" si="45"/>
        <v>B</v>
      </c>
      <c r="FC22" s="10">
        <f t="shared" si="46"/>
        <v>3</v>
      </c>
      <c r="FD22" s="218" t="str">
        <f t="shared" si="47"/>
        <v>B</v>
      </c>
      <c r="FE22" s="217">
        <f t="shared" si="48"/>
        <v>3</v>
      </c>
      <c r="FF22" s="218" t="str">
        <f t="shared" si="49"/>
        <v>C</v>
      </c>
      <c r="FG22" s="217">
        <f t="shared" si="50"/>
        <v>2</v>
      </c>
      <c r="FH22" s="218" t="str">
        <f t="shared" si="51"/>
        <v>C</v>
      </c>
      <c r="FI22" s="217">
        <f t="shared" si="52"/>
        <v>2</v>
      </c>
      <c r="FJ22" s="218" t="str">
        <f t="shared" si="53"/>
        <v>C</v>
      </c>
      <c r="FK22" s="217">
        <f t="shared" si="54"/>
        <v>2</v>
      </c>
      <c r="FL22" s="218" t="str">
        <f t="shared" si="55"/>
        <v>C</v>
      </c>
      <c r="FM22" s="217">
        <f t="shared" si="56"/>
        <v>2</v>
      </c>
      <c r="FN22" s="218" t="str">
        <f t="shared" si="57"/>
        <v>C</v>
      </c>
      <c r="FO22" s="217">
        <f t="shared" si="58"/>
        <v>2</v>
      </c>
      <c r="FP22" s="218" t="str">
        <f t="shared" si="59"/>
        <v>C</v>
      </c>
      <c r="FQ22" s="217">
        <f t="shared" si="60"/>
        <v>2</v>
      </c>
      <c r="FR22" s="218" t="str">
        <f t="shared" si="61"/>
        <v>C</v>
      </c>
      <c r="FS22" s="217">
        <f t="shared" si="62"/>
        <v>2</v>
      </c>
      <c r="FT22" s="126" t="str">
        <f t="shared" si="63"/>
        <v>B</v>
      </c>
      <c r="FU22" s="10">
        <f t="shared" si="64"/>
        <v>3</v>
      </c>
      <c r="FV22" s="126" t="str">
        <f t="shared" si="65"/>
        <v>B</v>
      </c>
      <c r="FW22" s="10">
        <f t="shared" si="66"/>
        <v>3</v>
      </c>
      <c r="FX22" s="126" t="str">
        <f t="shared" si="67"/>
        <v>C</v>
      </c>
      <c r="FY22" s="10">
        <f t="shared" si="68"/>
        <v>2</v>
      </c>
      <c r="FZ22" s="126" t="str">
        <f t="shared" si="69"/>
        <v>B</v>
      </c>
      <c r="GA22" s="10">
        <f t="shared" si="70"/>
        <v>3</v>
      </c>
      <c r="GB22" s="126" t="str">
        <f t="shared" si="71"/>
        <v>D</v>
      </c>
      <c r="GC22" s="10">
        <f t="shared" si="72"/>
        <v>1</v>
      </c>
      <c r="GD22" s="126" t="str">
        <f t="shared" si="73"/>
        <v>C</v>
      </c>
      <c r="GE22" s="10">
        <f t="shared" si="74"/>
        <v>2</v>
      </c>
      <c r="GF22" s="126" t="str">
        <f t="shared" si="75"/>
        <v>D</v>
      </c>
      <c r="GG22" s="10">
        <f t="shared" si="76"/>
        <v>1</v>
      </c>
      <c r="GH22" s="218" t="str">
        <f t="shared" si="77"/>
        <v>B</v>
      </c>
      <c r="GI22" s="217">
        <f t="shared" si="78"/>
        <v>3</v>
      </c>
      <c r="GJ22" s="218" t="str">
        <f t="shared" si="79"/>
        <v>C</v>
      </c>
      <c r="GK22" s="217">
        <f t="shared" si="80"/>
        <v>2</v>
      </c>
      <c r="GL22" s="218" t="str">
        <f t="shared" si="81"/>
        <v>A</v>
      </c>
      <c r="GM22" s="217">
        <f t="shared" si="82"/>
        <v>4</v>
      </c>
      <c r="GN22" s="218" t="str">
        <f t="shared" si="83"/>
        <v>C</v>
      </c>
      <c r="GO22" s="217">
        <f t="shared" si="84"/>
        <v>2</v>
      </c>
      <c r="GP22" s="218" t="str">
        <f t="shared" si="85"/>
        <v>C</v>
      </c>
      <c r="GQ22" s="217">
        <f t="shared" si="86"/>
        <v>2</v>
      </c>
      <c r="GR22" s="218" t="str">
        <f t="shared" si="87"/>
        <v>D</v>
      </c>
      <c r="GS22" s="217">
        <f t="shared" si="88"/>
        <v>1</v>
      </c>
      <c r="GT22" s="218" t="str">
        <f t="shared" si="89"/>
        <v>C</v>
      </c>
      <c r="GU22" s="217">
        <f t="shared" si="90"/>
        <v>2</v>
      </c>
      <c r="GV22" s="218" t="str">
        <f t="shared" si="91"/>
        <v>C</v>
      </c>
      <c r="GW22" s="217">
        <f t="shared" si="92"/>
        <v>2</v>
      </c>
      <c r="GX22" s="218" t="str">
        <f t="shared" si="93"/>
        <v>B</v>
      </c>
      <c r="GY22" s="217">
        <f t="shared" si="94"/>
        <v>3</v>
      </c>
      <c r="GZ22" s="126" t="str">
        <f t="shared" si="95"/>
        <v>B</v>
      </c>
      <c r="HA22" s="10">
        <f t="shared" si="96"/>
        <v>3</v>
      </c>
      <c r="HB22" s="126" t="str">
        <f t="shared" si="97"/>
        <v>D</v>
      </c>
      <c r="HC22" s="10">
        <f t="shared" si="98"/>
        <v>1</v>
      </c>
      <c r="HD22" s="126" t="str">
        <f t="shared" si="99"/>
        <v>C</v>
      </c>
      <c r="HE22" s="10">
        <f t="shared" si="100"/>
        <v>2</v>
      </c>
      <c r="HF22" s="126" t="str">
        <f t="shared" si="101"/>
        <v>C</v>
      </c>
      <c r="HG22" s="10">
        <f t="shared" si="102"/>
        <v>2</v>
      </c>
      <c r="HH22" s="126" t="str">
        <f t="shared" si="103"/>
        <v>C</v>
      </c>
      <c r="HI22" s="10">
        <f t="shared" si="104"/>
        <v>2</v>
      </c>
      <c r="HJ22" s="126" t="str">
        <f t="shared" si="105"/>
        <v>C</v>
      </c>
      <c r="HK22" s="10">
        <f t="shared" si="106"/>
        <v>2</v>
      </c>
      <c r="HL22" s="126" t="str">
        <f t="shared" si="107"/>
        <v>B</v>
      </c>
      <c r="HM22" s="10">
        <f t="shared" si="108"/>
        <v>3</v>
      </c>
      <c r="HN22" s="126" t="str">
        <f t="shared" si="116"/>
        <v>C</v>
      </c>
      <c r="HO22" s="10">
        <f t="shared" si="117"/>
        <v>2</v>
      </c>
      <c r="HP22" s="126" t="str">
        <f t="shared" si="118"/>
        <v>C</v>
      </c>
      <c r="HQ22" s="10">
        <f t="shared" si="119"/>
        <v>2</v>
      </c>
      <c r="HR22" s="126" t="str">
        <f t="shared" si="120"/>
        <v>X</v>
      </c>
      <c r="HS22" s="10">
        <f t="shared" si="121"/>
        <v>0</v>
      </c>
      <c r="HT22" s="72">
        <f t="shared" si="109"/>
        <v>2.25</v>
      </c>
      <c r="HU22" s="72">
        <f t="shared" si="110"/>
        <v>2.15</v>
      </c>
      <c r="HV22" s="72">
        <f t="shared" si="111"/>
        <v>2.17</v>
      </c>
      <c r="HW22" s="72">
        <f t="shared" si="112"/>
        <v>2.25</v>
      </c>
      <c r="HX22" s="72">
        <f t="shared" si="113"/>
        <v>2.0699999999999998</v>
      </c>
      <c r="HY22" s="72">
        <f t="shared" si="122"/>
        <v>2</v>
      </c>
      <c r="HZ22" s="73">
        <f t="shared" si="123"/>
        <v>90</v>
      </c>
      <c r="IA22" s="72">
        <f t="shared" si="124"/>
        <v>2.17</v>
      </c>
      <c r="IB22" s="4" t="str">
        <f t="shared" si="114"/>
        <v>Trung b×nh</v>
      </c>
      <c r="IE22" s="5"/>
      <c r="IJ22" s="3">
        <v>5.5</v>
      </c>
      <c r="IK22" s="3">
        <v>7</v>
      </c>
      <c r="IM22" s="3">
        <v>7</v>
      </c>
      <c r="IN22" s="3">
        <v>7</v>
      </c>
      <c r="IP22" s="3">
        <v>7</v>
      </c>
      <c r="IQ22" s="3">
        <v>6</v>
      </c>
      <c r="IR22" s="3">
        <v>8</v>
      </c>
    </row>
    <row r="23" spans="1:252" ht="24" customHeight="1" x14ac:dyDescent="0.25">
      <c r="A23" s="6">
        <v>17</v>
      </c>
      <c r="B23" s="15" t="s">
        <v>56</v>
      </c>
      <c r="C23" s="59" t="s">
        <v>132</v>
      </c>
      <c r="D23" s="16">
        <v>35924</v>
      </c>
      <c r="E23" s="23">
        <v>7</v>
      </c>
      <c r="F23" s="194">
        <v>10</v>
      </c>
      <c r="G23" s="25">
        <v>6</v>
      </c>
      <c r="H23" s="7">
        <f t="shared" si="0"/>
        <v>6.6</v>
      </c>
      <c r="I23" s="23">
        <v>7</v>
      </c>
      <c r="J23" s="194">
        <v>9</v>
      </c>
      <c r="K23" s="25">
        <v>7</v>
      </c>
      <c r="L23" s="7">
        <f t="shared" si="1"/>
        <v>7.2</v>
      </c>
      <c r="M23" s="23">
        <v>7</v>
      </c>
      <c r="N23" s="194">
        <v>10</v>
      </c>
      <c r="O23" s="101">
        <v>6</v>
      </c>
      <c r="P23" s="7">
        <f t="shared" si="2"/>
        <v>6.6</v>
      </c>
      <c r="Q23" s="23">
        <v>6.5</v>
      </c>
      <c r="R23" s="194">
        <v>8</v>
      </c>
      <c r="S23" s="25">
        <v>6</v>
      </c>
      <c r="T23" s="7">
        <f t="shared" si="3"/>
        <v>6.3</v>
      </c>
      <c r="U23" s="23">
        <v>7</v>
      </c>
      <c r="V23" s="194">
        <v>8</v>
      </c>
      <c r="W23" s="25">
        <v>5</v>
      </c>
      <c r="X23" s="7">
        <f t="shared" si="4"/>
        <v>5.7</v>
      </c>
      <c r="Y23" s="23">
        <v>6.7</v>
      </c>
      <c r="Z23" s="194">
        <v>7</v>
      </c>
      <c r="AA23" s="25">
        <v>7</v>
      </c>
      <c r="AB23" s="7">
        <f t="shared" si="5"/>
        <v>6.9</v>
      </c>
      <c r="AC23" s="23">
        <v>7</v>
      </c>
      <c r="AD23" s="194">
        <v>8</v>
      </c>
      <c r="AE23" s="25">
        <v>6.5</v>
      </c>
      <c r="AF23" s="7">
        <f t="shared" si="6"/>
        <v>6.8</v>
      </c>
      <c r="AG23" s="23">
        <v>6</v>
      </c>
      <c r="AH23" s="194">
        <v>8</v>
      </c>
      <c r="AI23" s="25">
        <f t="shared" si="7"/>
        <v>6</v>
      </c>
      <c r="AJ23" s="7">
        <f t="shared" si="8"/>
        <v>6.2</v>
      </c>
      <c r="AK23" s="23">
        <v>6</v>
      </c>
      <c r="AL23" s="194">
        <v>9</v>
      </c>
      <c r="AM23" s="101">
        <v>7.5</v>
      </c>
      <c r="AN23" s="7">
        <f t="shared" si="9"/>
        <v>7.4</v>
      </c>
      <c r="AO23" s="23">
        <v>6.3</v>
      </c>
      <c r="AP23" s="194">
        <v>7</v>
      </c>
      <c r="AQ23" s="25">
        <v>7</v>
      </c>
      <c r="AR23" s="7">
        <f t="shared" si="10"/>
        <v>6.9</v>
      </c>
      <c r="AS23" s="23">
        <v>6.8</v>
      </c>
      <c r="AT23" s="194">
        <v>7</v>
      </c>
      <c r="AU23" s="101">
        <v>3.5</v>
      </c>
      <c r="AV23" s="7">
        <f t="shared" si="11"/>
        <v>4.5</v>
      </c>
      <c r="AW23" s="23">
        <v>7.3</v>
      </c>
      <c r="AX23" s="194">
        <v>9</v>
      </c>
      <c r="AY23" s="25">
        <v>8</v>
      </c>
      <c r="AZ23" s="7">
        <f t="shared" si="12"/>
        <v>8</v>
      </c>
      <c r="BA23" s="23">
        <v>7</v>
      </c>
      <c r="BB23" s="194">
        <v>9</v>
      </c>
      <c r="BC23" s="25">
        <v>5</v>
      </c>
      <c r="BD23" s="7">
        <f t="shared" si="13"/>
        <v>5.8</v>
      </c>
      <c r="BE23" s="23">
        <v>6.5</v>
      </c>
      <c r="BF23" s="194">
        <v>9</v>
      </c>
      <c r="BG23" s="101">
        <v>8</v>
      </c>
      <c r="BH23" s="7">
        <f t="shared" si="14"/>
        <v>7.8</v>
      </c>
      <c r="BI23" s="23">
        <v>7.3</v>
      </c>
      <c r="BJ23" s="194">
        <v>8</v>
      </c>
      <c r="BK23" s="25">
        <v>5</v>
      </c>
      <c r="BL23" s="7">
        <f t="shared" si="15"/>
        <v>5.8</v>
      </c>
      <c r="BM23" s="23">
        <v>7</v>
      </c>
      <c r="BN23" s="24">
        <v>8</v>
      </c>
      <c r="BO23" s="25">
        <f t="shared" si="16"/>
        <v>5</v>
      </c>
      <c r="BP23" s="7">
        <f t="shared" si="17"/>
        <v>5.7</v>
      </c>
      <c r="BQ23" s="23">
        <v>7</v>
      </c>
      <c r="BR23" s="194">
        <v>7</v>
      </c>
      <c r="BS23" s="25">
        <v>8.5</v>
      </c>
      <c r="BT23" s="7">
        <f t="shared" si="18"/>
        <v>8.1</v>
      </c>
      <c r="BU23" s="23">
        <v>7</v>
      </c>
      <c r="BV23" s="194">
        <v>8</v>
      </c>
      <c r="BW23" s="25">
        <v>7.5</v>
      </c>
      <c r="BX23" s="7">
        <f t="shared" si="19"/>
        <v>7.5</v>
      </c>
      <c r="BY23" s="104">
        <v>6</v>
      </c>
      <c r="BZ23" s="273">
        <v>8</v>
      </c>
      <c r="CA23" s="74">
        <v>6</v>
      </c>
      <c r="CB23" s="7">
        <f t="shared" si="20"/>
        <v>6.2</v>
      </c>
      <c r="CC23" s="23">
        <v>10</v>
      </c>
      <c r="CD23" s="194">
        <v>10</v>
      </c>
      <c r="CE23" s="25">
        <v>7.5</v>
      </c>
      <c r="CF23" s="7">
        <f t="shared" si="21"/>
        <v>8.3000000000000007</v>
      </c>
      <c r="CG23" s="23">
        <v>5</v>
      </c>
      <c r="CH23" s="194">
        <v>7</v>
      </c>
      <c r="CI23" s="25">
        <v>8</v>
      </c>
      <c r="CJ23" s="7">
        <f t="shared" si="22"/>
        <v>7.3</v>
      </c>
      <c r="CK23" s="23">
        <v>8</v>
      </c>
      <c r="CL23" s="194">
        <v>9</v>
      </c>
      <c r="CM23" s="25">
        <v>6</v>
      </c>
      <c r="CN23" s="7">
        <f t="shared" si="23"/>
        <v>6.7</v>
      </c>
      <c r="CO23" s="23">
        <v>6.7</v>
      </c>
      <c r="CP23" s="194">
        <v>7</v>
      </c>
      <c r="CQ23" s="25">
        <v>7</v>
      </c>
      <c r="CR23" s="7">
        <f t="shared" si="24"/>
        <v>6.9</v>
      </c>
      <c r="CS23" s="23">
        <v>5.2</v>
      </c>
      <c r="CT23" s="194">
        <v>7</v>
      </c>
      <c r="CU23" s="264">
        <v>6.5</v>
      </c>
      <c r="CV23" s="7">
        <f t="shared" si="25"/>
        <v>6.3</v>
      </c>
      <c r="CW23" s="23">
        <v>4.7</v>
      </c>
      <c r="CX23" s="194">
        <v>9</v>
      </c>
      <c r="CY23" s="264">
        <v>5</v>
      </c>
      <c r="CZ23" s="7">
        <f t="shared" si="26"/>
        <v>5.3</v>
      </c>
      <c r="DA23" s="23">
        <v>7</v>
      </c>
      <c r="DB23" s="194">
        <v>8</v>
      </c>
      <c r="DC23" s="25">
        <v>6</v>
      </c>
      <c r="DD23" s="7">
        <f t="shared" si="27"/>
        <v>6.4</v>
      </c>
      <c r="DE23" s="23">
        <v>5</v>
      </c>
      <c r="DF23" s="194">
        <v>4</v>
      </c>
      <c r="DG23" s="265">
        <v>7.5</v>
      </c>
      <c r="DH23" s="7">
        <f t="shared" si="28"/>
        <v>6.7</v>
      </c>
      <c r="DI23" s="23">
        <v>7</v>
      </c>
      <c r="DJ23" s="194">
        <v>9</v>
      </c>
      <c r="DK23" s="119">
        <f t="shared" si="29"/>
        <v>6.6</v>
      </c>
      <c r="DL23" s="7">
        <f t="shared" si="30"/>
        <v>6.9</v>
      </c>
      <c r="DM23" s="23">
        <v>8</v>
      </c>
      <c r="DN23" s="194">
        <v>9</v>
      </c>
      <c r="DO23" s="25">
        <v>9</v>
      </c>
      <c r="DP23" s="7">
        <f t="shared" si="31"/>
        <v>8.8000000000000007</v>
      </c>
      <c r="DQ23" s="23">
        <v>6</v>
      </c>
      <c r="DR23" s="194">
        <v>7</v>
      </c>
      <c r="DS23" s="25">
        <v>6.5</v>
      </c>
      <c r="DT23" s="7">
        <f t="shared" si="32"/>
        <v>6.5</v>
      </c>
      <c r="DU23" s="23">
        <v>5</v>
      </c>
      <c r="DV23" s="194">
        <v>7</v>
      </c>
      <c r="DW23" s="25">
        <v>6.5</v>
      </c>
      <c r="DX23" s="7">
        <f t="shared" si="33"/>
        <v>6.3</v>
      </c>
      <c r="DY23" s="23">
        <v>6.5</v>
      </c>
      <c r="DZ23" s="194">
        <v>6</v>
      </c>
      <c r="EA23" s="25">
        <v>6</v>
      </c>
      <c r="EB23" s="7">
        <f t="shared" si="34"/>
        <v>6.1</v>
      </c>
      <c r="EC23" s="23">
        <v>6.3</v>
      </c>
      <c r="ED23" s="194">
        <v>7</v>
      </c>
      <c r="EE23" s="264">
        <v>6</v>
      </c>
      <c r="EF23" s="7">
        <f t="shared" si="35"/>
        <v>6.2</v>
      </c>
      <c r="EG23" s="23">
        <v>5.7</v>
      </c>
      <c r="EH23" s="194">
        <v>6</v>
      </c>
      <c r="EI23" s="25">
        <v>7</v>
      </c>
      <c r="EJ23" s="7">
        <f t="shared" si="36"/>
        <v>6.6</v>
      </c>
      <c r="EK23" s="23">
        <v>7</v>
      </c>
      <c r="EL23" s="194">
        <v>8</v>
      </c>
      <c r="EM23" s="25">
        <v>7</v>
      </c>
      <c r="EN23" s="7">
        <f t="shared" si="37"/>
        <v>7.1</v>
      </c>
      <c r="EO23" s="23">
        <v>7.3</v>
      </c>
      <c r="EP23" s="194">
        <v>8</v>
      </c>
      <c r="EQ23" s="25">
        <v>7</v>
      </c>
      <c r="ER23" s="7">
        <f t="shared" si="115"/>
        <v>7.2</v>
      </c>
      <c r="ES23" s="7">
        <v>6</v>
      </c>
      <c r="ET23" s="7"/>
      <c r="EU23" s="8">
        <f t="shared" si="38"/>
        <v>6.29</v>
      </c>
      <c r="EV23" s="126" t="str">
        <f t="shared" si="39"/>
        <v>C</v>
      </c>
      <c r="EW23" s="10">
        <f t="shared" si="40"/>
        <v>2</v>
      </c>
      <c r="EX23" s="126" t="str">
        <f t="shared" si="41"/>
        <v>B</v>
      </c>
      <c r="EY23" s="10">
        <f t="shared" si="42"/>
        <v>3</v>
      </c>
      <c r="EZ23" s="126" t="str">
        <f t="shared" si="43"/>
        <v>C</v>
      </c>
      <c r="FA23" s="10">
        <f t="shared" si="44"/>
        <v>2</v>
      </c>
      <c r="FB23" s="126" t="str">
        <f t="shared" si="45"/>
        <v>C</v>
      </c>
      <c r="FC23" s="10">
        <f t="shared" si="46"/>
        <v>2</v>
      </c>
      <c r="FD23" s="218" t="str">
        <f t="shared" si="47"/>
        <v>C</v>
      </c>
      <c r="FE23" s="217">
        <f t="shared" si="48"/>
        <v>2</v>
      </c>
      <c r="FF23" s="218" t="str">
        <f t="shared" si="49"/>
        <v>C</v>
      </c>
      <c r="FG23" s="217">
        <f t="shared" si="50"/>
        <v>2</v>
      </c>
      <c r="FH23" s="218" t="str">
        <f t="shared" si="51"/>
        <v>C</v>
      </c>
      <c r="FI23" s="217">
        <f t="shared" si="52"/>
        <v>2</v>
      </c>
      <c r="FJ23" s="218" t="str">
        <f t="shared" si="53"/>
        <v>C</v>
      </c>
      <c r="FK23" s="217">
        <f t="shared" si="54"/>
        <v>2</v>
      </c>
      <c r="FL23" s="218" t="str">
        <f t="shared" si="55"/>
        <v>B</v>
      </c>
      <c r="FM23" s="217">
        <f t="shared" si="56"/>
        <v>3</v>
      </c>
      <c r="FN23" s="218" t="str">
        <f t="shared" si="57"/>
        <v>C</v>
      </c>
      <c r="FO23" s="217">
        <f t="shared" si="58"/>
        <v>2</v>
      </c>
      <c r="FP23" s="218" t="str">
        <f t="shared" si="59"/>
        <v>D</v>
      </c>
      <c r="FQ23" s="217">
        <f t="shared" si="60"/>
        <v>1</v>
      </c>
      <c r="FR23" s="218" t="str">
        <f t="shared" si="61"/>
        <v>B</v>
      </c>
      <c r="FS23" s="217">
        <f t="shared" si="62"/>
        <v>3</v>
      </c>
      <c r="FT23" s="126" t="str">
        <f t="shared" si="63"/>
        <v>C</v>
      </c>
      <c r="FU23" s="10">
        <f t="shared" si="64"/>
        <v>2</v>
      </c>
      <c r="FV23" s="126" t="str">
        <f t="shared" si="65"/>
        <v>B</v>
      </c>
      <c r="FW23" s="10">
        <f t="shared" si="66"/>
        <v>3</v>
      </c>
      <c r="FX23" s="126" t="str">
        <f t="shared" si="67"/>
        <v>C</v>
      </c>
      <c r="FY23" s="10">
        <f t="shared" si="68"/>
        <v>2</v>
      </c>
      <c r="FZ23" s="126" t="str">
        <f t="shared" si="69"/>
        <v>C</v>
      </c>
      <c r="GA23" s="10">
        <f t="shared" si="70"/>
        <v>2</v>
      </c>
      <c r="GB23" s="126" t="str">
        <f t="shared" si="71"/>
        <v>B</v>
      </c>
      <c r="GC23" s="10">
        <f t="shared" si="72"/>
        <v>3</v>
      </c>
      <c r="GD23" s="126" t="str">
        <f t="shared" si="73"/>
        <v>B</v>
      </c>
      <c r="GE23" s="10">
        <f t="shared" si="74"/>
        <v>3</v>
      </c>
      <c r="GF23" s="126" t="str">
        <f t="shared" si="75"/>
        <v>C</v>
      </c>
      <c r="GG23" s="10">
        <f t="shared" si="76"/>
        <v>2</v>
      </c>
      <c r="GH23" s="218" t="str">
        <f t="shared" si="77"/>
        <v>B</v>
      </c>
      <c r="GI23" s="217">
        <f t="shared" si="78"/>
        <v>3</v>
      </c>
      <c r="GJ23" s="218" t="str">
        <f t="shared" si="79"/>
        <v>B</v>
      </c>
      <c r="GK23" s="217">
        <f t="shared" si="80"/>
        <v>3</v>
      </c>
      <c r="GL23" s="218" t="str">
        <f t="shared" si="81"/>
        <v>C</v>
      </c>
      <c r="GM23" s="217">
        <f t="shared" si="82"/>
        <v>2</v>
      </c>
      <c r="GN23" s="218" t="str">
        <f t="shared" si="83"/>
        <v>C</v>
      </c>
      <c r="GO23" s="217">
        <f t="shared" si="84"/>
        <v>2</v>
      </c>
      <c r="GP23" s="218" t="str">
        <f t="shared" si="85"/>
        <v>C</v>
      </c>
      <c r="GQ23" s="217">
        <f t="shared" si="86"/>
        <v>2</v>
      </c>
      <c r="GR23" s="218" t="str">
        <f t="shared" si="87"/>
        <v>D</v>
      </c>
      <c r="GS23" s="217">
        <f t="shared" si="88"/>
        <v>1</v>
      </c>
      <c r="GT23" s="218" t="str">
        <f t="shared" si="89"/>
        <v>C</v>
      </c>
      <c r="GU23" s="217">
        <f t="shared" si="90"/>
        <v>2</v>
      </c>
      <c r="GV23" s="218" t="str">
        <f t="shared" si="91"/>
        <v>C</v>
      </c>
      <c r="GW23" s="217">
        <f t="shared" si="92"/>
        <v>2</v>
      </c>
      <c r="GX23" s="218" t="str">
        <f t="shared" si="93"/>
        <v>C</v>
      </c>
      <c r="GY23" s="217">
        <f t="shared" si="94"/>
        <v>2</v>
      </c>
      <c r="GZ23" s="126" t="str">
        <f t="shared" si="95"/>
        <v>A</v>
      </c>
      <c r="HA23" s="10">
        <f t="shared" si="96"/>
        <v>4</v>
      </c>
      <c r="HB23" s="126" t="str">
        <f t="shared" si="97"/>
        <v>C</v>
      </c>
      <c r="HC23" s="10">
        <f t="shared" si="98"/>
        <v>2</v>
      </c>
      <c r="HD23" s="126" t="str">
        <f t="shared" si="99"/>
        <v>C</v>
      </c>
      <c r="HE23" s="10">
        <f t="shared" si="100"/>
        <v>2</v>
      </c>
      <c r="HF23" s="126" t="str">
        <f t="shared" si="101"/>
        <v>C</v>
      </c>
      <c r="HG23" s="10">
        <f t="shared" si="102"/>
        <v>2</v>
      </c>
      <c r="HH23" s="126" t="str">
        <f t="shared" si="103"/>
        <v>C</v>
      </c>
      <c r="HI23" s="10">
        <f t="shared" si="104"/>
        <v>2</v>
      </c>
      <c r="HJ23" s="126" t="str">
        <f t="shared" si="105"/>
        <v>C</v>
      </c>
      <c r="HK23" s="10">
        <f t="shared" si="106"/>
        <v>2</v>
      </c>
      <c r="HL23" s="126" t="str">
        <f t="shared" si="107"/>
        <v>B</v>
      </c>
      <c r="HM23" s="10">
        <f t="shared" si="108"/>
        <v>3</v>
      </c>
      <c r="HN23" s="126" t="str">
        <f t="shared" si="116"/>
        <v>B</v>
      </c>
      <c r="HO23" s="10">
        <f t="shared" si="117"/>
        <v>3</v>
      </c>
      <c r="HP23" s="126" t="str">
        <f t="shared" si="118"/>
        <v>C</v>
      </c>
      <c r="HQ23" s="10">
        <f t="shared" si="119"/>
        <v>2</v>
      </c>
      <c r="HR23" s="126" t="str">
        <f t="shared" si="120"/>
        <v>X</v>
      </c>
      <c r="HS23" s="10">
        <f t="shared" si="121"/>
        <v>0</v>
      </c>
      <c r="HT23" s="72">
        <f t="shared" si="109"/>
        <v>2.25</v>
      </c>
      <c r="HU23" s="72">
        <f t="shared" si="110"/>
        <v>1.9</v>
      </c>
      <c r="HV23" s="72">
        <f t="shared" si="111"/>
        <v>2.44</v>
      </c>
      <c r="HW23" s="72">
        <f t="shared" si="112"/>
        <v>2.13</v>
      </c>
      <c r="HX23" s="72">
        <f t="shared" si="113"/>
        <v>2.4</v>
      </c>
      <c r="HY23" s="72">
        <f t="shared" si="122"/>
        <v>2.6</v>
      </c>
      <c r="HZ23" s="73">
        <f t="shared" si="123"/>
        <v>90</v>
      </c>
      <c r="IA23" s="72">
        <f t="shared" si="124"/>
        <v>2.2200000000000002</v>
      </c>
      <c r="IB23" s="4" t="str">
        <f t="shared" si="114"/>
        <v>Trung b×nh</v>
      </c>
      <c r="IE23" s="5"/>
      <c r="IJ23" s="3">
        <v>6</v>
      </c>
      <c r="IK23" s="3">
        <v>6</v>
      </c>
      <c r="IM23" s="3">
        <v>3</v>
      </c>
      <c r="IN23" s="3">
        <v>7</v>
      </c>
      <c r="IP23" s="3">
        <v>6</v>
      </c>
      <c r="IQ23" s="3">
        <v>6</v>
      </c>
      <c r="IR23" s="3">
        <v>7.5</v>
      </c>
    </row>
    <row r="24" spans="1:252" s="66" customFormat="1" ht="24" customHeight="1" x14ac:dyDescent="0.25">
      <c r="A24" s="12">
        <v>18</v>
      </c>
      <c r="B24" s="28" t="s">
        <v>29</v>
      </c>
      <c r="C24" s="60" t="s">
        <v>112</v>
      </c>
      <c r="D24" s="29">
        <v>36090</v>
      </c>
      <c r="E24" s="23">
        <v>6.5</v>
      </c>
      <c r="F24" s="194">
        <v>10</v>
      </c>
      <c r="G24" s="25">
        <v>5</v>
      </c>
      <c r="H24" s="7">
        <f t="shared" si="0"/>
        <v>5.8</v>
      </c>
      <c r="I24" s="23">
        <v>5</v>
      </c>
      <c r="J24" s="194">
        <v>7</v>
      </c>
      <c r="K24" s="101">
        <v>6</v>
      </c>
      <c r="L24" s="7">
        <f t="shared" si="1"/>
        <v>5.9</v>
      </c>
      <c r="M24" s="500">
        <v>8</v>
      </c>
      <c r="N24" s="501">
        <v>9</v>
      </c>
      <c r="O24" s="446">
        <v>7</v>
      </c>
      <c r="P24" s="7">
        <f t="shared" si="2"/>
        <v>7.4</v>
      </c>
      <c r="Q24" s="23">
        <v>7</v>
      </c>
      <c r="R24" s="194">
        <v>9</v>
      </c>
      <c r="S24" s="101">
        <v>7.5</v>
      </c>
      <c r="T24" s="7">
        <f t="shared" si="3"/>
        <v>7.6</v>
      </c>
      <c r="U24" s="104">
        <v>7.7</v>
      </c>
      <c r="V24" s="273">
        <v>9</v>
      </c>
      <c r="W24" s="74">
        <v>8</v>
      </c>
      <c r="X24" s="7">
        <f t="shared" si="4"/>
        <v>8</v>
      </c>
      <c r="Y24" s="520">
        <v>8</v>
      </c>
      <c r="Z24" s="521">
        <v>9</v>
      </c>
      <c r="AA24" s="522">
        <v>7</v>
      </c>
      <c r="AB24" s="7">
        <f t="shared" si="5"/>
        <v>7.4</v>
      </c>
      <c r="AC24" s="23">
        <v>7</v>
      </c>
      <c r="AD24" s="194">
        <v>6</v>
      </c>
      <c r="AE24" s="25">
        <v>6</v>
      </c>
      <c r="AF24" s="7">
        <f t="shared" si="6"/>
        <v>6.2</v>
      </c>
      <c r="AG24" s="23">
        <v>7</v>
      </c>
      <c r="AH24" s="194">
        <v>8</v>
      </c>
      <c r="AI24" s="25">
        <f t="shared" si="7"/>
        <v>6</v>
      </c>
      <c r="AJ24" s="7">
        <f t="shared" si="8"/>
        <v>6.4</v>
      </c>
      <c r="AK24" s="23">
        <v>5.5</v>
      </c>
      <c r="AL24" s="194">
        <v>8</v>
      </c>
      <c r="AM24" s="25">
        <v>5.5</v>
      </c>
      <c r="AN24" s="7">
        <f t="shared" si="9"/>
        <v>5.8</v>
      </c>
      <c r="AO24" s="23">
        <v>6.3</v>
      </c>
      <c r="AP24" s="194">
        <v>8</v>
      </c>
      <c r="AQ24" s="25">
        <v>6</v>
      </c>
      <c r="AR24" s="7">
        <f t="shared" si="10"/>
        <v>6.3</v>
      </c>
      <c r="AS24" s="23">
        <v>6.3</v>
      </c>
      <c r="AT24" s="194">
        <v>7</v>
      </c>
      <c r="AU24" s="101">
        <v>5</v>
      </c>
      <c r="AV24" s="7">
        <f t="shared" si="11"/>
        <v>5.5</v>
      </c>
      <c r="AW24" s="23">
        <v>6</v>
      </c>
      <c r="AX24" s="194">
        <v>7</v>
      </c>
      <c r="AY24" s="25">
        <v>8</v>
      </c>
      <c r="AZ24" s="7">
        <f t="shared" si="12"/>
        <v>7.5</v>
      </c>
      <c r="BA24" s="523">
        <v>7</v>
      </c>
      <c r="BB24" s="524">
        <v>8</v>
      </c>
      <c r="BC24" s="445">
        <v>7</v>
      </c>
      <c r="BD24" s="7">
        <f t="shared" si="13"/>
        <v>7.1</v>
      </c>
      <c r="BE24" s="505">
        <v>7.5</v>
      </c>
      <c r="BF24" s="506">
        <v>8</v>
      </c>
      <c r="BG24" s="507">
        <v>7</v>
      </c>
      <c r="BH24" s="7">
        <f t="shared" si="14"/>
        <v>7.2</v>
      </c>
      <c r="BI24" s="23">
        <v>7</v>
      </c>
      <c r="BJ24" s="194">
        <v>7</v>
      </c>
      <c r="BK24" s="74">
        <v>6.5</v>
      </c>
      <c r="BL24" s="7">
        <f t="shared" si="15"/>
        <v>6.7</v>
      </c>
      <c r="BM24" s="23">
        <v>5.5</v>
      </c>
      <c r="BN24" s="24">
        <v>7</v>
      </c>
      <c r="BO24" s="25">
        <f t="shared" si="16"/>
        <v>5.5</v>
      </c>
      <c r="BP24" s="7">
        <f t="shared" si="17"/>
        <v>5.7</v>
      </c>
      <c r="BQ24" s="23">
        <v>6.5</v>
      </c>
      <c r="BR24" s="194">
        <v>7</v>
      </c>
      <c r="BS24" s="25">
        <v>6.5</v>
      </c>
      <c r="BT24" s="7">
        <f t="shared" si="18"/>
        <v>6.6</v>
      </c>
      <c r="BU24" s="23">
        <v>4.3</v>
      </c>
      <c r="BV24" s="194">
        <v>5</v>
      </c>
      <c r="BW24" s="74">
        <v>7.5</v>
      </c>
      <c r="BX24" s="7">
        <f t="shared" si="19"/>
        <v>6.6</v>
      </c>
      <c r="BY24" s="104">
        <v>5</v>
      </c>
      <c r="BZ24" s="273">
        <v>7</v>
      </c>
      <c r="CA24" s="74">
        <v>7</v>
      </c>
      <c r="CB24" s="7">
        <f t="shared" si="20"/>
        <v>6.6</v>
      </c>
      <c r="CC24" s="23">
        <v>5</v>
      </c>
      <c r="CD24" s="194">
        <v>5</v>
      </c>
      <c r="CE24" s="25">
        <v>4</v>
      </c>
      <c r="CF24" s="7">
        <f t="shared" si="21"/>
        <v>4.3</v>
      </c>
      <c r="CG24" s="23">
        <v>5</v>
      </c>
      <c r="CH24" s="194">
        <v>7</v>
      </c>
      <c r="CI24" s="265">
        <v>5.5</v>
      </c>
      <c r="CJ24" s="7">
        <f t="shared" si="22"/>
        <v>5.6</v>
      </c>
      <c r="CK24" s="23">
        <v>5</v>
      </c>
      <c r="CL24" s="194">
        <v>6</v>
      </c>
      <c r="CM24" s="265">
        <v>8</v>
      </c>
      <c r="CN24" s="7">
        <f t="shared" si="23"/>
        <v>7.2</v>
      </c>
      <c r="CO24" s="23">
        <v>5.7</v>
      </c>
      <c r="CP24" s="194">
        <v>6</v>
      </c>
      <c r="CQ24" s="25">
        <v>5.5</v>
      </c>
      <c r="CR24" s="7">
        <f t="shared" si="24"/>
        <v>5.6</v>
      </c>
      <c r="CS24" s="23">
        <v>4</v>
      </c>
      <c r="CT24" s="194">
        <v>6</v>
      </c>
      <c r="CU24" s="264">
        <v>6.5</v>
      </c>
      <c r="CV24" s="7">
        <f t="shared" si="25"/>
        <v>6</v>
      </c>
      <c r="CW24" s="23">
        <v>3.7</v>
      </c>
      <c r="CX24" s="194">
        <v>9</v>
      </c>
      <c r="CY24" s="264">
        <v>5</v>
      </c>
      <c r="CZ24" s="7">
        <f t="shared" si="26"/>
        <v>5.0999999999999996</v>
      </c>
      <c r="DA24" s="520">
        <v>7.5</v>
      </c>
      <c r="DB24" s="521">
        <v>8</v>
      </c>
      <c r="DC24" s="522">
        <v>5.5</v>
      </c>
      <c r="DD24" s="7">
        <f t="shared" si="27"/>
        <v>6.2</v>
      </c>
      <c r="DE24" s="23">
        <v>4</v>
      </c>
      <c r="DF24" s="194">
        <v>6</v>
      </c>
      <c r="DG24" s="264">
        <v>7</v>
      </c>
      <c r="DH24" s="7">
        <f t="shared" si="28"/>
        <v>6.3</v>
      </c>
      <c r="DI24" s="23">
        <v>6</v>
      </c>
      <c r="DJ24" s="194">
        <v>9</v>
      </c>
      <c r="DK24" s="119">
        <f t="shared" si="29"/>
        <v>6.1</v>
      </c>
      <c r="DL24" s="7">
        <f t="shared" si="30"/>
        <v>6.4</v>
      </c>
      <c r="DM24" s="23">
        <v>7.5</v>
      </c>
      <c r="DN24" s="194">
        <v>8</v>
      </c>
      <c r="DO24" s="25">
        <v>6</v>
      </c>
      <c r="DP24" s="7">
        <f t="shared" si="31"/>
        <v>6.5</v>
      </c>
      <c r="DQ24" s="23">
        <v>6.7</v>
      </c>
      <c r="DR24" s="194">
        <v>7</v>
      </c>
      <c r="DS24" s="25">
        <v>5</v>
      </c>
      <c r="DT24" s="7">
        <f t="shared" si="32"/>
        <v>5.5</v>
      </c>
      <c r="DU24" s="23">
        <v>3</v>
      </c>
      <c r="DV24" s="194">
        <v>8</v>
      </c>
      <c r="DW24" s="25">
        <v>6</v>
      </c>
      <c r="DX24" s="7">
        <f t="shared" si="33"/>
        <v>5.6</v>
      </c>
      <c r="DY24" s="23">
        <v>7</v>
      </c>
      <c r="DZ24" s="194">
        <v>6</v>
      </c>
      <c r="EA24" s="25">
        <v>7</v>
      </c>
      <c r="EB24" s="7">
        <f t="shared" si="34"/>
        <v>6.9</v>
      </c>
      <c r="EC24" s="23">
        <v>6.3</v>
      </c>
      <c r="ED24" s="194">
        <v>7</v>
      </c>
      <c r="EE24" s="264">
        <v>7</v>
      </c>
      <c r="EF24" s="7">
        <f t="shared" si="35"/>
        <v>6.9</v>
      </c>
      <c r="EG24" s="23">
        <v>6.3</v>
      </c>
      <c r="EH24" s="194">
        <v>7</v>
      </c>
      <c r="EI24" s="265">
        <v>5.5</v>
      </c>
      <c r="EJ24" s="7">
        <f t="shared" si="36"/>
        <v>5.8</v>
      </c>
      <c r="EK24" s="23">
        <v>7</v>
      </c>
      <c r="EL24" s="194">
        <v>7</v>
      </c>
      <c r="EM24" s="25">
        <v>7</v>
      </c>
      <c r="EN24" s="7">
        <f t="shared" si="37"/>
        <v>7</v>
      </c>
      <c r="EO24" s="23">
        <v>7.7</v>
      </c>
      <c r="EP24" s="194">
        <v>9</v>
      </c>
      <c r="EQ24" s="25">
        <v>6.5</v>
      </c>
      <c r="ER24" s="7">
        <f t="shared" si="115"/>
        <v>7</v>
      </c>
      <c r="ES24" s="7">
        <v>7</v>
      </c>
      <c r="ET24" s="7"/>
      <c r="EU24" s="8">
        <f t="shared" si="38"/>
        <v>6.04</v>
      </c>
      <c r="EV24" s="126" t="str">
        <f t="shared" si="39"/>
        <v>C</v>
      </c>
      <c r="EW24" s="10">
        <f t="shared" si="40"/>
        <v>2</v>
      </c>
      <c r="EX24" s="126" t="str">
        <f t="shared" si="41"/>
        <v>C</v>
      </c>
      <c r="EY24" s="10">
        <f t="shared" si="42"/>
        <v>2</v>
      </c>
      <c r="EZ24" s="126" t="str">
        <f t="shared" si="43"/>
        <v>B</v>
      </c>
      <c r="FA24" s="10">
        <f t="shared" si="44"/>
        <v>3</v>
      </c>
      <c r="FB24" s="126" t="str">
        <f t="shared" si="45"/>
        <v>B</v>
      </c>
      <c r="FC24" s="10">
        <f t="shared" si="46"/>
        <v>3</v>
      </c>
      <c r="FD24" s="218" t="str">
        <f t="shared" si="47"/>
        <v>B</v>
      </c>
      <c r="FE24" s="217">
        <f t="shared" si="48"/>
        <v>3</v>
      </c>
      <c r="FF24" s="218" t="str">
        <f t="shared" si="49"/>
        <v>B</v>
      </c>
      <c r="FG24" s="217">
        <f t="shared" si="50"/>
        <v>3</v>
      </c>
      <c r="FH24" s="218" t="str">
        <f t="shared" si="51"/>
        <v>C</v>
      </c>
      <c r="FI24" s="217">
        <f t="shared" si="52"/>
        <v>2</v>
      </c>
      <c r="FJ24" s="218" t="str">
        <f t="shared" si="53"/>
        <v>C</v>
      </c>
      <c r="FK24" s="217">
        <f t="shared" si="54"/>
        <v>2</v>
      </c>
      <c r="FL24" s="218" t="str">
        <f t="shared" si="55"/>
        <v>C</v>
      </c>
      <c r="FM24" s="217">
        <f t="shared" si="56"/>
        <v>2</v>
      </c>
      <c r="FN24" s="218" t="str">
        <f t="shared" si="57"/>
        <v>C</v>
      </c>
      <c r="FO24" s="217">
        <f t="shared" si="58"/>
        <v>2</v>
      </c>
      <c r="FP24" s="218" t="str">
        <f t="shared" si="59"/>
        <v>C</v>
      </c>
      <c r="FQ24" s="217">
        <f t="shared" si="60"/>
        <v>2</v>
      </c>
      <c r="FR24" s="218" t="str">
        <f t="shared" si="61"/>
        <v>B</v>
      </c>
      <c r="FS24" s="217">
        <f t="shared" si="62"/>
        <v>3</v>
      </c>
      <c r="FT24" s="126" t="str">
        <f t="shared" si="63"/>
        <v>B</v>
      </c>
      <c r="FU24" s="10">
        <f t="shared" si="64"/>
        <v>3</v>
      </c>
      <c r="FV24" s="126" t="str">
        <f t="shared" si="65"/>
        <v>B</v>
      </c>
      <c r="FW24" s="10">
        <f t="shared" si="66"/>
        <v>3</v>
      </c>
      <c r="FX24" s="126" t="str">
        <f t="shared" si="67"/>
        <v>C</v>
      </c>
      <c r="FY24" s="10">
        <f t="shared" si="68"/>
        <v>2</v>
      </c>
      <c r="FZ24" s="126" t="str">
        <f t="shared" si="69"/>
        <v>C</v>
      </c>
      <c r="GA24" s="10">
        <f t="shared" si="70"/>
        <v>2</v>
      </c>
      <c r="GB24" s="126" t="str">
        <f t="shared" si="71"/>
        <v>C</v>
      </c>
      <c r="GC24" s="10">
        <f t="shared" si="72"/>
        <v>2</v>
      </c>
      <c r="GD24" s="126" t="str">
        <f t="shared" si="73"/>
        <v>C</v>
      </c>
      <c r="GE24" s="10">
        <f t="shared" si="74"/>
        <v>2</v>
      </c>
      <c r="GF24" s="126" t="str">
        <f t="shared" si="75"/>
        <v>C</v>
      </c>
      <c r="GG24" s="10">
        <f t="shared" si="76"/>
        <v>2</v>
      </c>
      <c r="GH24" s="218" t="str">
        <f t="shared" si="77"/>
        <v>D</v>
      </c>
      <c r="GI24" s="217">
        <f t="shared" si="78"/>
        <v>1</v>
      </c>
      <c r="GJ24" s="218" t="str">
        <f t="shared" si="79"/>
        <v>C</v>
      </c>
      <c r="GK24" s="217">
        <f t="shared" si="80"/>
        <v>2</v>
      </c>
      <c r="GL24" s="218" t="str">
        <f t="shared" si="81"/>
        <v>B</v>
      </c>
      <c r="GM24" s="217">
        <f t="shared" si="82"/>
        <v>3</v>
      </c>
      <c r="GN24" s="218" t="str">
        <f t="shared" si="83"/>
        <v>C</v>
      </c>
      <c r="GO24" s="217">
        <f t="shared" si="84"/>
        <v>2</v>
      </c>
      <c r="GP24" s="218" t="str">
        <f t="shared" si="85"/>
        <v>C</v>
      </c>
      <c r="GQ24" s="217">
        <f t="shared" si="86"/>
        <v>2</v>
      </c>
      <c r="GR24" s="218" t="str">
        <f t="shared" si="87"/>
        <v>D</v>
      </c>
      <c r="GS24" s="217">
        <f t="shared" si="88"/>
        <v>1</v>
      </c>
      <c r="GT24" s="218" t="str">
        <f t="shared" si="89"/>
        <v>C</v>
      </c>
      <c r="GU24" s="217">
        <f t="shared" si="90"/>
        <v>2</v>
      </c>
      <c r="GV24" s="218" t="str">
        <f t="shared" si="91"/>
        <v>C</v>
      </c>
      <c r="GW24" s="217">
        <f t="shared" si="92"/>
        <v>2</v>
      </c>
      <c r="GX24" s="218" t="str">
        <f t="shared" si="93"/>
        <v>C</v>
      </c>
      <c r="GY24" s="217">
        <f t="shared" si="94"/>
        <v>2</v>
      </c>
      <c r="GZ24" s="126" t="str">
        <f t="shared" si="95"/>
        <v>C</v>
      </c>
      <c r="HA24" s="10">
        <f t="shared" si="96"/>
        <v>2</v>
      </c>
      <c r="HB24" s="126" t="str">
        <f t="shared" si="97"/>
        <v>C</v>
      </c>
      <c r="HC24" s="10">
        <f t="shared" si="98"/>
        <v>2</v>
      </c>
      <c r="HD24" s="126" t="str">
        <f t="shared" si="99"/>
        <v>C</v>
      </c>
      <c r="HE24" s="10">
        <f t="shared" si="100"/>
        <v>2</v>
      </c>
      <c r="HF24" s="126" t="str">
        <f t="shared" si="101"/>
        <v>C</v>
      </c>
      <c r="HG24" s="10">
        <f t="shared" si="102"/>
        <v>2</v>
      </c>
      <c r="HH24" s="126" t="str">
        <f t="shared" si="103"/>
        <v>C</v>
      </c>
      <c r="HI24" s="10">
        <f t="shared" si="104"/>
        <v>2</v>
      </c>
      <c r="HJ24" s="126" t="str">
        <f t="shared" si="105"/>
        <v>C</v>
      </c>
      <c r="HK24" s="10">
        <f t="shared" si="106"/>
        <v>2</v>
      </c>
      <c r="HL24" s="126" t="str">
        <f t="shared" si="107"/>
        <v>B</v>
      </c>
      <c r="HM24" s="10">
        <f t="shared" si="108"/>
        <v>3</v>
      </c>
      <c r="HN24" s="126" t="str">
        <f t="shared" si="116"/>
        <v>B</v>
      </c>
      <c r="HO24" s="10">
        <f t="shared" si="117"/>
        <v>3</v>
      </c>
      <c r="HP24" s="126" t="str">
        <f t="shared" si="118"/>
        <v>B</v>
      </c>
      <c r="HQ24" s="10">
        <f t="shared" si="119"/>
        <v>3</v>
      </c>
      <c r="HR24" s="126" t="str">
        <f t="shared" si="120"/>
        <v>X</v>
      </c>
      <c r="HS24" s="10">
        <f t="shared" si="121"/>
        <v>0</v>
      </c>
      <c r="HT24" s="82">
        <f t="shared" si="109"/>
        <v>2.5</v>
      </c>
      <c r="HU24" s="82">
        <f t="shared" si="110"/>
        <v>2.2999999999999998</v>
      </c>
      <c r="HV24" s="72">
        <f t="shared" si="111"/>
        <v>2.2200000000000002</v>
      </c>
      <c r="HW24" s="72">
        <f t="shared" si="112"/>
        <v>1.88</v>
      </c>
      <c r="HX24" s="72">
        <f t="shared" si="113"/>
        <v>2</v>
      </c>
      <c r="HY24" s="72">
        <f t="shared" si="122"/>
        <v>3</v>
      </c>
      <c r="HZ24" s="73">
        <f t="shared" si="123"/>
        <v>90</v>
      </c>
      <c r="IA24" s="72">
        <f t="shared" si="124"/>
        <v>2.1800000000000002</v>
      </c>
      <c r="IB24" s="84" t="str">
        <f t="shared" si="114"/>
        <v>Trung b×nh</v>
      </c>
      <c r="IC24" s="86"/>
      <c r="ID24" s="86"/>
      <c r="IE24" s="93"/>
      <c r="IJ24" s="66">
        <v>7</v>
      </c>
      <c r="IK24" s="66">
        <v>5</v>
      </c>
      <c r="IM24" s="66">
        <v>6</v>
      </c>
      <c r="IN24" s="66">
        <v>5</v>
      </c>
      <c r="IP24" s="66">
        <v>5</v>
      </c>
      <c r="IQ24" s="66">
        <v>6</v>
      </c>
      <c r="IR24" s="66">
        <v>7.5</v>
      </c>
    </row>
    <row r="25" spans="1:252" ht="22.5" customHeight="1" x14ac:dyDescent="0.25">
      <c r="A25" s="6">
        <v>19</v>
      </c>
      <c r="B25" s="15" t="s">
        <v>75</v>
      </c>
      <c r="C25" s="59" t="s">
        <v>133</v>
      </c>
      <c r="D25" s="16">
        <v>35864</v>
      </c>
      <c r="E25" s="23">
        <v>7</v>
      </c>
      <c r="F25" s="194">
        <v>9</v>
      </c>
      <c r="G25" s="101">
        <v>5</v>
      </c>
      <c r="H25" s="7">
        <f t="shared" si="0"/>
        <v>5.8</v>
      </c>
      <c r="I25" s="23">
        <v>7.5</v>
      </c>
      <c r="J25" s="194">
        <v>9</v>
      </c>
      <c r="K25" s="25">
        <v>6</v>
      </c>
      <c r="L25" s="7">
        <f t="shared" si="1"/>
        <v>6.6</v>
      </c>
      <c r="M25" s="23">
        <v>8</v>
      </c>
      <c r="N25" s="194">
        <v>10</v>
      </c>
      <c r="O25" s="25">
        <v>5</v>
      </c>
      <c r="P25" s="7">
        <f t="shared" si="2"/>
        <v>6.1</v>
      </c>
      <c r="Q25" s="23">
        <v>6.5</v>
      </c>
      <c r="R25" s="194">
        <v>9</v>
      </c>
      <c r="S25" s="25">
        <v>7</v>
      </c>
      <c r="T25" s="7">
        <f t="shared" si="3"/>
        <v>7.1</v>
      </c>
      <c r="U25" s="23">
        <v>8</v>
      </c>
      <c r="V25" s="194">
        <v>9</v>
      </c>
      <c r="W25" s="25">
        <v>5</v>
      </c>
      <c r="X25" s="7">
        <f t="shared" si="4"/>
        <v>6</v>
      </c>
      <c r="Y25" s="23">
        <v>7</v>
      </c>
      <c r="Z25" s="194">
        <v>7</v>
      </c>
      <c r="AA25" s="25">
        <v>5</v>
      </c>
      <c r="AB25" s="7">
        <f t="shared" si="5"/>
        <v>5.6</v>
      </c>
      <c r="AC25" s="23">
        <v>6.7</v>
      </c>
      <c r="AD25" s="194">
        <v>10</v>
      </c>
      <c r="AE25" s="25">
        <v>6</v>
      </c>
      <c r="AF25" s="7">
        <f t="shared" si="6"/>
        <v>6.5</v>
      </c>
      <c r="AG25" s="23">
        <v>8.5</v>
      </c>
      <c r="AH25" s="194">
        <v>10</v>
      </c>
      <c r="AI25" s="25">
        <f t="shared" si="7"/>
        <v>7.5</v>
      </c>
      <c r="AJ25" s="7">
        <f t="shared" si="8"/>
        <v>8</v>
      </c>
      <c r="AK25" s="23">
        <v>7</v>
      </c>
      <c r="AL25" s="194">
        <v>9</v>
      </c>
      <c r="AM25" s="25">
        <v>6</v>
      </c>
      <c r="AN25" s="7">
        <f t="shared" si="9"/>
        <v>6.5</v>
      </c>
      <c r="AO25" s="23">
        <v>7</v>
      </c>
      <c r="AP25" s="194">
        <v>7</v>
      </c>
      <c r="AQ25" s="25">
        <v>6.5</v>
      </c>
      <c r="AR25" s="7">
        <f t="shared" si="10"/>
        <v>6.7</v>
      </c>
      <c r="AS25" s="23">
        <v>7</v>
      </c>
      <c r="AT25" s="194">
        <v>8</v>
      </c>
      <c r="AU25" s="25">
        <v>6</v>
      </c>
      <c r="AV25" s="7">
        <f t="shared" si="11"/>
        <v>6.4</v>
      </c>
      <c r="AW25" s="23">
        <v>6.3</v>
      </c>
      <c r="AX25" s="194">
        <v>8</v>
      </c>
      <c r="AY25" s="25">
        <v>7</v>
      </c>
      <c r="AZ25" s="7">
        <f t="shared" si="12"/>
        <v>7</v>
      </c>
      <c r="BA25" s="23">
        <v>6.5</v>
      </c>
      <c r="BB25" s="194">
        <v>7</v>
      </c>
      <c r="BC25" s="25">
        <v>6</v>
      </c>
      <c r="BD25" s="7">
        <f t="shared" si="13"/>
        <v>6.2</v>
      </c>
      <c r="BE25" s="23">
        <v>7.3</v>
      </c>
      <c r="BF25" s="194">
        <v>10</v>
      </c>
      <c r="BG25" s="25">
        <v>7.5</v>
      </c>
      <c r="BH25" s="7">
        <f t="shared" si="14"/>
        <v>7.7</v>
      </c>
      <c r="BI25" s="23">
        <v>7</v>
      </c>
      <c r="BJ25" s="194">
        <v>7</v>
      </c>
      <c r="BK25" s="25">
        <v>8</v>
      </c>
      <c r="BL25" s="7">
        <f t="shared" si="15"/>
        <v>7.7</v>
      </c>
      <c r="BM25" s="23">
        <v>7.5</v>
      </c>
      <c r="BN25" s="24">
        <v>9</v>
      </c>
      <c r="BO25" s="25">
        <f t="shared" si="16"/>
        <v>8</v>
      </c>
      <c r="BP25" s="7">
        <f t="shared" si="17"/>
        <v>8</v>
      </c>
      <c r="BQ25" s="23">
        <v>7.5</v>
      </c>
      <c r="BR25" s="194">
        <v>9</v>
      </c>
      <c r="BS25" s="25">
        <v>5</v>
      </c>
      <c r="BT25" s="7">
        <f t="shared" si="18"/>
        <v>5.9</v>
      </c>
      <c r="BU25" s="23">
        <v>7.3</v>
      </c>
      <c r="BV25" s="194">
        <v>8</v>
      </c>
      <c r="BW25" s="25">
        <v>8.5</v>
      </c>
      <c r="BX25" s="7">
        <f t="shared" si="19"/>
        <v>8.1999999999999993</v>
      </c>
      <c r="BY25" s="23">
        <v>7</v>
      </c>
      <c r="BZ25" s="194">
        <v>8</v>
      </c>
      <c r="CA25" s="74">
        <v>5</v>
      </c>
      <c r="CB25" s="7">
        <f t="shared" si="20"/>
        <v>5.7</v>
      </c>
      <c r="CC25" s="23">
        <v>9.5</v>
      </c>
      <c r="CD25" s="194">
        <v>10</v>
      </c>
      <c r="CE25" s="25">
        <v>4.5</v>
      </c>
      <c r="CF25" s="7">
        <f t="shared" si="21"/>
        <v>6.1</v>
      </c>
      <c r="CG25" s="23">
        <v>8.5</v>
      </c>
      <c r="CH25" s="194">
        <v>10</v>
      </c>
      <c r="CI25" s="25">
        <v>8.5</v>
      </c>
      <c r="CJ25" s="7">
        <f t="shared" si="22"/>
        <v>8.6999999999999993</v>
      </c>
      <c r="CK25" s="23">
        <v>9.3000000000000007</v>
      </c>
      <c r="CL25" s="194">
        <v>10</v>
      </c>
      <c r="CM25" s="25">
        <v>6</v>
      </c>
      <c r="CN25" s="7">
        <f t="shared" si="23"/>
        <v>7.1</v>
      </c>
      <c r="CO25" s="23">
        <v>6</v>
      </c>
      <c r="CP25" s="194">
        <v>7</v>
      </c>
      <c r="CQ25" s="25">
        <v>6.5</v>
      </c>
      <c r="CR25" s="7">
        <f t="shared" si="24"/>
        <v>6.5</v>
      </c>
      <c r="CS25" s="23">
        <v>7.7</v>
      </c>
      <c r="CT25" s="194">
        <v>8</v>
      </c>
      <c r="CU25" s="25">
        <v>9</v>
      </c>
      <c r="CV25" s="7">
        <f t="shared" si="25"/>
        <v>8.6</v>
      </c>
      <c r="CW25" s="23">
        <v>6.7</v>
      </c>
      <c r="CX25" s="194">
        <v>9</v>
      </c>
      <c r="CY25" s="25">
        <v>5</v>
      </c>
      <c r="CZ25" s="7">
        <f t="shared" si="26"/>
        <v>5.7</v>
      </c>
      <c r="DA25" s="23">
        <v>7.7</v>
      </c>
      <c r="DB25" s="194">
        <v>8</v>
      </c>
      <c r="DC25" s="25">
        <v>9</v>
      </c>
      <c r="DD25" s="7">
        <f t="shared" si="27"/>
        <v>8.6</v>
      </c>
      <c r="DE25" s="23">
        <v>7.5</v>
      </c>
      <c r="DF25" s="194">
        <v>7</v>
      </c>
      <c r="DG25" s="25">
        <v>7.5</v>
      </c>
      <c r="DH25" s="7">
        <f t="shared" si="28"/>
        <v>7.5</v>
      </c>
      <c r="DI25" s="23">
        <v>8</v>
      </c>
      <c r="DJ25" s="194">
        <v>10</v>
      </c>
      <c r="DK25" s="119">
        <f t="shared" si="29"/>
        <v>7.7</v>
      </c>
      <c r="DL25" s="7">
        <f t="shared" si="30"/>
        <v>8</v>
      </c>
      <c r="DM25" s="23">
        <v>8.5</v>
      </c>
      <c r="DN25" s="194">
        <v>9</v>
      </c>
      <c r="DO25" s="25">
        <v>7</v>
      </c>
      <c r="DP25" s="7">
        <f t="shared" si="31"/>
        <v>7.5</v>
      </c>
      <c r="DQ25" s="23">
        <v>8.3000000000000007</v>
      </c>
      <c r="DR25" s="194">
        <v>9</v>
      </c>
      <c r="DS25" s="25">
        <v>7</v>
      </c>
      <c r="DT25" s="7">
        <f t="shared" si="32"/>
        <v>7.5</v>
      </c>
      <c r="DU25" s="23">
        <v>6.5</v>
      </c>
      <c r="DV25" s="194">
        <v>9</v>
      </c>
      <c r="DW25" s="25">
        <v>6.5</v>
      </c>
      <c r="DX25" s="7">
        <f t="shared" si="33"/>
        <v>6.8</v>
      </c>
      <c r="DY25" s="23">
        <v>8</v>
      </c>
      <c r="DZ25" s="194">
        <v>8</v>
      </c>
      <c r="EA25" s="25">
        <v>6</v>
      </c>
      <c r="EB25" s="7">
        <f t="shared" si="34"/>
        <v>6.6</v>
      </c>
      <c r="EC25" s="23">
        <v>9.6999999999999993</v>
      </c>
      <c r="ED25" s="194">
        <v>9</v>
      </c>
      <c r="EE25" s="25">
        <v>6</v>
      </c>
      <c r="EF25" s="7">
        <f t="shared" si="35"/>
        <v>7</v>
      </c>
      <c r="EG25" s="23">
        <v>7.7</v>
      </c>
      <c r="EH25" s="194">
        <v>9</v>
      </c>
      <c r="EI25" s="25">
        <v>8.5</v>
      </c>
      <c r="EJ25" s="7">
        <f t="shared" si="36"/>
        <v>8.4</v>
      </c>
      <c r="EK25" s="23">
        <v>8.5</v>
      </c>
      <c r="EL25" s="194">
        <v>9</v>
      </c>
      <c r="EM25" s="25">
        <v>9</v>
      </c>
      <c r="EN25" s="7">
        <f t="shared" si="37"/>
        <v>8.9</v>
      </c>
      <c r="EO25" s="23"/>
      <c r="EP25" s="194"/>
      <c r="EQ25" s="25"/>
      <c r="ER25" s="7">
        <f t="shared" si="115"/>
        <v>0</v>
      </c>
      <c r="ES25" s="7"/>
      <c r="ET25" s="7">
        <v>6.5</v>
      </c>
      <c r="EU25" s="8">
        <f t="shared" si="38"/>
        <v>6.75</v>
      </c>
      <c r="EV25" s="126" t="str">
        <f t="shared" si="39"/>
        <v>C</v>
      </c>
      <c r="EW25" s="10">
        <f t="shared" si="40"/>
        <v>2</v>
      </c>
      <c r="EX25" s="126" t="str">
        <f t="shared" si="41"/>
        <v>C</v>
      </c>
      <c r="EY25" s="10">
        <f t="shared" si="42"/>
        <v>2</v>
      </c>
      <c r="EZ25" s="126" t="str">
        <f t="shared" si="43"/>
        <v>C</v>
      </c>
      <c r="FA25" s="10">
        <f t="shared" si="44"/>
        <v>2</v>
      </c>
      <c r="FB25" s="126" t="str">
        <f t="shared" si="45"/>
        <v>B</v>
      </c>
      <c r="FC25" s="10">
        <f t="shared" si="46"/>
        <v>3</v>
      </c>
      <c r="FD25" s="218" t="str">
        <f t="shared" si="47"/>
        <v>C</v>
      </c>
      <c r="FE25" s="217">
        <f t="shared" si="48"/>
        <v>2</v>
      </c>
      <c r="FF25" s="218" t="str">
        <f t="shared" si="49"/>
        <v>C</v>
      </c>
      <c r="FG25" s="217">
        <f t="shared" si="50"/>
        <v>2</v>
      </c>
      <c r="FH25" s="218" t="str">
        <f t="shared" si="51"/>
        <v>C</v>
      </c>
      <c r="FI25" s="217">
        <f t="shared" si="52"/>
        <v>2</v>
      </c>
      <c r="FJ25" s="218" t="str">
        <f t="shared" si="53"/>
        <v>B</v>
      </c>
      <c r="FK25" s="217">
        <f t="shared" si="54"/>
        <v>3</v>
      </c>
      <c r="FL25" s="218" t="str">
        <f t="shared" si="55"/>
        <v>C</v>
      </c>
      <c r="FM25" s="217">
        <f t="shared" si="56"/>
        <v>2</v>
      </c>
      <c r="FN25" s="218" t="str">
        <f t="shared" si="57"/>
        <v>C</v>
      </c>
      <c r="FO25" s="217">
        <f t="shared" si="58"/>
        <v>2</v>
      </c>
      <c r="FP25" s="218" t="str">
        <f t="shared" si="59"/>
        <v>C</v>
      </c>
      <c r="FQ25" s="217">
        <f t="shared" si="60"/>
        <v>2</v>
      </c>
      <c r="FR25" s="218" t="str">
        <f t="shared" si="61"/>
        <v>B</v>
      </c>
      <c r="FS25" s="217">
        <f t="shared" si="62"/>
        <v>3</v>
      </c>
      <c r="FT25" s="126" t="str">
        <f t="shared" si="63"/>
        <v>C</v>
      </c>
      <c r="FU25" s="10">
        <f t="shared" si="64"/>
        <v>2</v>
      </c>
      <c r="FV25" s="126" t="str">
        <f t="shared" si="65"/>
        <v>B</v>
      </c>
      <c r="FW25" s="10">
        <f t="shared" si="66"/>
        <v>3</v>
      </c>
      <c r="FX25" s="126" t="str">
        <f t="shared" si="67"/>
        <v>B</v>
      </c>
      <c r="FY25" s="10">
        <f t="shared" si="68"/>
        <v>3</v>
      </c>
      <c r="FZ25" s="126" t="str">
        <f t="shared" si="69"/>
        <v>B</v>
      </c>
      <c r="GA25" s="10">
        <f t="shared" si="70"/>
        <v>3</v>
      </c>
      <c r="GB25" s="126" t="str">
        <f t="shared" si="71"/>
        <v>C</v>
      </c>
      <c r="GC25" s="10">
        <f t="shared" si="72"/>
        <v>2</v>
      </c>
      <c r="GD25" s="126" t="str">
        <f t="shared" si="73"/>
        <v>B</v>
      </c>
      <c r="GE25" s="10">
        <f t="shared" si="74"/>
        <v>3</v>
      </c>
      <c r="GF25" s="126" t="str">
        <f t="shared" si="75"/>
        <v>C</v>
      </c>
      <c r="GG25" s="10">
        <f t="shared" si="76"/>
        <v>2</v>
      </c>
      <c r="GH25" s="218" t="str">
        <f t="shared" si="77"/>
        <v>C</v>
      </c>
      <c r="GI25" s="217">
        <f t="shared" si="78"/>
        <v>2</v>
      </c>
      <c r="GJ25" s="218" t="str">
        <f t="shared" si="79"/>
        <v>A</v>
      </c>
      <c r="GK25" s="217">
        <f t="shared" si="80"/>
        <v>4</v>
      </c>
      <c r="GL25" s="218" t="str">
        <f t="shared" si="81"/>
        <v>B</v>
      </c>
      <c r="GM25" s="217">
        <f t="shared" si="82"/>
        <v>3</v>
      </c>
      <c r="GN25" s="218" t="str">
        <f t="shared" si="83"/>
        <v>C</v>
      </c>
      <c r="GO25" s="217">
        <f t="shared" si="84"/>
        <v>2</v>
      </c>
      <c r="GP25" s="218" t="str">
        <f t="shared" si="85"/>
        <v>A</v>
      </c>
      <c r="GQ25" s="217">
        <f t="shared" si="86"/>
        <v>4</v>
      </c>
      <c r="GR25" s="218" t="str">
        <f t="shared" si="87"/>
        <v>C</v>
      </c>
      <c r="GS25" s="217">
        <f t="shared" si="88"/>
        <v>2</v>
      </c>
      <c r="GT25" s="218" t="str">
        <f t="shared" si="89"/>
        <v>A</v>
      </c>
      <c r="GU25" s="217">
        <f t="shared" si="90"/>
        <v>4</v>
      </c>
      <c r="GV25" s="218" t="str">
        <f t="shared" si="91"/>
        <v>B</v>
      </c>
      <c r="GW25" s="217">
        <f t="shared" si="92"/>
        <v>3</v>
      </c>
      <c r="GX25" s="218" t="str">
        <f t="shared" si="93"/>
        <v>B</v>
      </c>
      <c r="GY25" s="217">
        <f t="shared" si="94"/>
        <v>3</v>
      </c>
      <c r="GZ25" s="126" t="str">
        <f t="shared" si="95"/>
        <v>B</v>
      </c>
      <c r="HA25" s="10">
        <f t="shared" si="96"/>
        <v>3</v>
      </c>
      <c r="HB25" s="126" t="str">
        <f t="shared" si="97"/>
        <v>B</v>
      </c>
      <c r="HC25" s="10">
        <f t="shared" si="98"/>
        <v>3</v>
      </c>
      <c r="HD25" s="126" t="str">
        <f t="shared" si="99"/>
        <v>C</v>
      </c>
      <c r="HE25" s="10">
        <f t="shared" si="100"/>
        <v>2</v>
      </c>
      <c r="HF25" s="126" t="str">
        <f t="shared" si="101"/>
        <v>C</v>
      </c>
      <c r="HG25" s="10">
        <f t="shared" si="102"/>
        <v>2</v>
      </c>
      <c r="HH25" s="126" t="str">
        <f t="shared" si="103"/>
        <v>B</v>
      </c>
      <c r="HI25" s="10">
        <f t="shared" si="104"/>
        <v>3</v>
      </c>
      <c r="HJ25" s="126" t="str">
        <f t="shared" si="105"/>
        <v>B</v>
      </c>
      <c r="HK25" s="10">
        <f t="shared" si="106"/>
        <v>3</v>
      </c>
      <c r="HL25" s="126" t="str">
        <f t="shared" si="107"/>
        <v>A</v>
      </c>
      <c r="HM25" s="10">
        <f t="shared" si="108"/>
        <v>4</v>
      </c>
      <c r="HN25" s="126" t="str">
        <f t="shared" si="116"/>
        <v>X</v>
      </c>
      <c r="HO25" s="10">
        <f t="shared" si="117"/>
        <v>0</v>
      </c>
      <c r="HP25" s="126" t="str">
        <f t="shared" si="118"/>
        <v>X</v>
      </c>
      <c r="HQ25" s="10">
        <f t="shared" si="119"/>
        <v>0</v>
      </c>
      <c r="HR25" s="126" t="str">
        <f t="shared" si="120"/>
        <v>C</v>
      </c>
      <c r="HS25" s="10">
        <f t="shared" si="121"/>
        <v>2</v>
      </c>
      <c r="HT25" s="72">
        <f t="shared" si="109"/>
        <v>2.25</v>
      </c>
      <c r="HU25" s="72">
        <f t="shared" si="110"/>
        <v>2.15</v>
      </c>
      <c r="HV25" s="72">
        <f t="shared" si="111"/>
        <v>2.67</v>
      </c>
      <c r="HW25" s="72">
        <f t="shared" si="112"/>
        <v>3.04</v>
      </c>
      <c r="HX25" s="72">
        <f t="shared" si="113"/>
        <v>2.73</v>
      </c>
      <c r="HY25" s="72">
        <f t="shared" si="122"/>
        <v>2</v>
      </c>
      <c r="HZ25" s="73">
        <f t="shared" si="123"/>
        <v>90</v>
      </c>
      <c r="IA25" s="72">
        <f t="shared" si="124"/>
        <v>2.59</v>
      </c>
      <c r="IB25" s="4" t="str">
        <f t="shared" si="114"/>
        <v>Kh¸</v>
      </c>
      <c r="IE25" s="5"/>
      <c r="IJ25" s="3">
        <v>8</v>
      </c>
      <c r="IK25" s="3">
        <v>7</v>
      </c>
      <c r="IM25" s="3">
        <v>8</v>
      </c>
      <c r="IN25" s="3">
        <v>8</v>
      </c>
      <c r="IP25" s="3">
        <v>8</v>
      </c>
      <c r="IQ25" s="3">
        <v>7</v>
      </c>
      <c r="IR25" s="3">
        <v>7.5</v>
      </c>
    </row>
    <row r="26" spans="1:252" ht="21.75" customHeight="1" x14ac:dyDescent="0.25">
      <c r="A26" s="12">
        <v>20</v>
      </c>
      <c r="B26" s="15" t="s">
        <v>40</v>
      </c>
      <c r="C26" s="59" t="s">
        <v>72</v>
      </c>
      <c r="D26" s="16">
        <v>35752</v>
      </c>
      <c r="E26" s="23">
        <v>6.5</v>
      </c>
      <c r="F26" s="194">
        <v>9</v>
      </c>
      <c r="G26" s="101">
        <v>5</v>
      </c>
      <c r="H26" s="7">
        <f t="shared" si="0"/>
        <v>5.7</v>
      </c>
      <c r="I26" s="23">
        <v>6</v>
      </c>
      <c r="J26" s="194">
        <v>8</v>
      </c>
      <c r="K26" s="25">
        <v>7</v>
      </c>
      <c r="L26" s="7">
        <f t="shared" si="1"/>
        <v>6.9</v>
      </c>
      <c r="M26" s="23">
        <v>8</v>
      </c>
      <c r="N26" s="194">
        <v>9</v>
      </c>
      <c r="O26" s="25">
        <v>9</v>
      </c>
      <c r="P26" s="7">
        <f t="shared" si="2"/>
        <v>8.8000000000000007</v>
      </c>
      <c r="Q26" s="23">
        <v>6.5</v>
      </c>
      <c r="R26" s="194">
        <v>8</v>
      </c>
      <c r="S26" s="25">
        <v>7</v>
      </c>
      <c r="T26" s="7">
        <f t="shared" si="3"/>
        <v>7</v>
      </c>
      <c r="U26" s="23">
        <v>7</v>
      </c>
      <c r="V26" s="194">
        <v>8</v>
      </c>
      <c r="W26" s="25">
        <v>6</v>
      </c>
      <c r="X26" s="7">
        <f t="shared" si="4"/>
        <v>6.4</v>
      </c>
      <c r="Y26" s="23">
        <v>7</v>
      </c>
      <c r="Z26" s="194">
        <v>7</v>
      </c>
      <c r="AA26" s="25">
        <v>4</v>
      </c>
      <c r="AB26" s="7">
        <f t="shared" si="5"/>
        <v>4.9000000000000004</v>
      </c>
      <c r="AC26" s="23">
        <v>8</v>
      </c>
      <c r="AD26" s="194">
        <v>10</v>
      </c>
      <c r="AE26" s="25">
        <v>9</v>
      </c>
      <c r="AF26" s="7">
        <f t="shared" si="6"/>
        <v>8.9</v>
      </c>
      <c r="AG26" s="23">
        <v>8.5</v>
      </c>
      <c r="AH26" s="194">
        <v>10</v>
      </c>
      <c r="AI26" s="25">
        <f t="shared" si="7"/>
        <v>8</v>
      </c>
      <c r="AJ26" s="7">
        <f t="shared" si="8"/>
        <v>8.3000000000000007</v>
      </c>
      <c r="AK26" s="23">
        <v>6.5</v>
      </c>
      <c r="AL26" s="194">
        <v>8</v>
      </c>
      <c r="AM26" s="25">
        <v>8</v>
      </c>
      <c r="AN26" s="7">
        <f t="shared" si="9"/>
        <v>7.7</v>
      </c>
      <c r="AO26" s="23">
        <v>7</v>
      </c>
      <c r="AP26" s="194">
        <v>7</v>
      </c>
      <c r="AQ26" s="25">
        <v>7</v>
      </c>
      <c r="AR26" s="7">
        <f t="shared" si="10"/>
        <v>7</v>
      </c>
      <c r="AS26" s="23">
        <v>9</v>
      </c>
      <c r="AT26" s="194">
        <v>9</v>
      </c>
      <c r="AU26" s="25">
        <v>9</v>
      </c>
      <c r="AV26" s="7">
        <f t="shared" si="11"/>
        <v>9</v>
      </c>
      <c r="AW26" s="23">
        <v>5.7</v>
      </c>
      <c r="AX26" s="194">
        <v>6</v>
      </c>
      <c r="AY26" s="25">
        <v>5</v>
      </c>
      <c r="AZ26" s="7">
        <f t="shared" si="12"/>
        <v>5.2</v>
      </c>
      <c r="BA26" s="23">
        <v>7</v>
      </c>
      <c r="BB26" s="194">
        <v>8</v>
      </c>
      <c r="BC26" s="25">
        <v>5</v>
      </c>
      <c r="BD26" s="7">
        <f t="shared" si="13"/>
        <v>5.7</v>
      </c>
      <c r="BE26" s="23">
        <v>5.5</v>
      </c>
      <c r="BF26" s="194">
        <v>5</v>
      </c>
      <c r="BG26" s="25">
        <v>6</v>
      </c>
      <c r="BH26" s="7">
        <f t="shared" si="14"/>
        <v>5.8</v>
      </c>
      <c r="BI26" s="23">
        <v>7</v>
      </c>
      <c r="BJ26" s="194">
        <v>7</v>
      </c>
      <c r="BK26" s="25">
        <v>8</v>
      </c>
      <c r="BL26" s="7">
        <f t="shared" si="15"/>
        <v>7.7</v>
      </c>
      <c r="BM26" s="23">
        <v>8</v>
      </c>
      <c r="BN26" s="24">
        <v>8</v>
      </c>
      <c r="BO26" s="25">
        <f t="shared" si="16"/>
        <v>7.8</v>
      </c>
      <c r="BP26" s="7">
        <f t="shared" si="17"/>
        <v>7.9</v>
      </c>
      <c r="BQ26" s="23">
        <v>7.5</v>
      </c>
      <c r="BR26" s="194">
        <v>8</v>
      </c>
      <c r="BS26" s="25">
        <v>5</v>
      </c>
      <c r="BT26" s="7">
        <f t="shared" si="18"/>
        <v>5.8</v>
      </c>
      <c r="BU26" s="23">
        <v>8.6999999999999993</v>
      </c>
      <c r="BV26" s="194">
        <v>9</v>
      </c>
      <c r="BW26" s="25">
        <v>7</v>
      </c>
      <c r="BX26" s="7">
        <f t="shared" si="19"/>
        <v>7.5</v>
      </c>
      <c r="BY26" s="23">
        <v>6.8</v>
      </c>
      <c r="BZ26" s="194">
        <v>6</v>
      </c>
      <c r="CA26" s="74">
        <v>5</v>
      </c>
      <c r="CB26" s="7">
        <f t="shared" si="20"/>
        <v>5.5</v>
      </c>
      <c r="CC26" s="23">
        <v>9</v>
      </c>
      <c r="CD26" s="194">
        <v>9</v>
      </c>
      <c r="CE26" s="25">
        <v>8</v>
      </c>
      <c r="CF26" s="7">
        <f t="shared" si="21"/>
        <v>8.3000000000000007</v>
      </c>
      <c r="CG26" s="23">
        <v>8.5</v>
      </c>
      <c r="CH26" s="194">
        <v>10</v>
      </c>
      <c r="CI26" s="25">
        <v>9</v>
      </c>
      <c r="CJ26" s="7">
        <f t="shared" si="22"/>
        <v>9</v>
      </c>
      <c r="CK26" s="23">
        <v>9.6999999999999993</v>
      </c>
      <c r="CL26" s="194">
        <v>10</v>
      </c>
      <c r="CM26" s="25">
        <v>8</v>
      </c>
      <c r="CN26" s="7">
        <f t="shared" si="23"/>
        <v>8.5</v>
      </c>
      <c r="CO26" s="23">
        <v>7.7</v>
      </c>
      <c r="CP26" s="194">
        <v>8</v>
      </c>
      <c r="CQ26" s="25">
        <v>8.5</v>
      </c>
      <c r="CR26" s="7">
        <f t="shared" si="24"/>
        <v>8.3000000000000007</v>
      </c>
      <c r="CS26" s="23">
        <v>8.3000000000000007</v>
      </c>
      <c r="CT26" s="194">
        <v>9</v>
      </c>
      <c r="CU26" s="25">
        <v>9</v>
      </c>
      <c r="CV26" s="7">
        <f t="shared" si="25"/>
        <v>8.9</v>
      </c>
      <c r="CW26" s="23">
        <v>5</v>
      </c>
      <c r="CX26" s="194">
        <v>8</v>
      </c>
      <c r="CY26" s="264">
        <v>6</v>
      </c>
      <c r="CZ26" s="7">
        <f t="shared" si="26"/>
        <v>6</v>
      </c>
      <c r="DA26" s="23">
        <v>8.3000000000000007</v>
      </c>
      <c r="DB26" s="194">
        <v>9</v>
      </c>
      <c r="DC26" s="25">
        <v>6</v>
      </c>
      <c r="DD26" s="7">
        <f t="shared" si="27"/>
        <v>6.8</v>
      </c>
      <c r="DE26" s="23">
        <v>8</v>
      </c>
      <c r="DF26" s="194">
        <v>7</v>
      </c>
      <c r="DG26" s="25">
        <v>9</v>
      </c>
      <c r="DH26" s="7">
        <f t="shared" si="28"/>
        <v>8.6</v>
      </c>
      <c r="DI26" s="23">
        <v>8.5</v>
      </c>
      <c r="DJ26" s="194">
        <v>9</v>
      </c>
      <c r="DK26" s="119">
        <f t="shared" si="29"/>
        <v>7.8</v>
      </c>
      <c r="DL26" s="7">
        <f t="shared" si="30"/>
        <v>8.1</v>
      </c>
      <c r="DM26" s="23">
        <v>7</v>
      </c>
      <c r="DN26" s="194">
        <v>8</v>
      </c>
      <c r="DO26" s="25">
        <v>9</v>
      </c>
      <c r="DP26" s="7">
        <f t="shared" si="31"/>
        <v>8.5</v>
      </c>
      <c r="DQ26" s="23">
        <v>7.7</v>
      </c>
      <c r="DR26" s="194">
        <v>7</v>
      </c>
      <c r="DS26" s="25">
        <v>5</v>
      </c>
      <c r="DT26" s="7">
        <f t="shared" si="32"/>
        <v>5.7</v>
      </c>
      <c r="DU26" s="23">
        <v>5.5</v>
      </c>
      <c r="DV26" s="194">
        <v>7</v>
      </c>
      <c r="DW26" s="25">
        <v>6.5</v>
      </c>
      <c r="DX26" s="7">
        <f t="shared" si="33"/>
        <v>6.4</v>
      </c>
      <c r="DY26" s="23">
        <v>7.5</v>
      </c>
      <c r="DZ26" s="194">
        <v>5</v>
      </c>
      <c r="EA26" s="25">
        <v>8</v>
      </c>
      <c r="EB26" s="7">
        <f t="shared" si="34"/>
        <v>7.6</v>
      </c>
      <c r="EC26" s="23">
        <v>5.7</v>
      </c>
      <c r="ED26" s="194">
        <v>5</v>
      </c>
      <c r="EE26" s="264">
        <v>6</v>
      </c>
      <c r="EF26" s="7">
        <f t="shared" si="35"/>
        <v>5.8</v>
      </c>
      <c r="EG26" s="23">
        <v>7.3</v>
      </c>
      <c r="EH26" s="194">
        <v>7</v>
      </c>
      <c r="EI26" s="25">
        <v>5.5</v>
      </c>
      <c r="EJ26" s="7">
        <f t="shared" si="36"/>
        <v>6</v>
      </c>
      <c r="EK26" s="23">
        <v>7</v>
      </c>
      <c r="EL26" s="194">
        <v>7</v>
      </c>
      <c r="EM26" s="25">
        <v>8</v>
      </c>
      <c r="EN26" s="7">
        <f t="shared" si="37"/>
        <v>7.7</v>
      </c>
      <c r="EO26" s="23"/>
      <c r="EP26" s="194"/>
      <c r="EQ26" s="25"/>
      <c r="ER26" s="7">
        <f t="shared" si="115"/>
        <v>0</v>
      </c>
      <c r="ES26" s="7"/>
      <c r="ET26" s="7">
        <v>7.5</v>
      </c>
      <c r="EU26" s="8">
        <f t="shared" si="38"/>
        <v>6.99</v>
      </c>
      <c r="EV26" s="126" t="str">
        <f t="shared" si="39"/>
        <v>C</v>
      </c>
      <c r="EW26" s="10">
        <f t="shared" si="40"/>
        <v>2</v>
      </c>
      <c r="EX26" s="126" t="str">
        <f t="shared" si="41"/>
        <v>C</v>
      </c>
      <c r="EY26" s="10">
        <f t="shared" si="42"/>
        <v>2</v>
      </c>
      <c r="EZ26" s="126" t="str">
        <f t="shared" si="43"/>
        <v>A</v>
      </c>
      <c r="FA26" s="10">
        <f t="shared" si="44"/>
        <v>4</v>
      </c>
      <c r="FB26" s="126" t="str">
        <f t="shared" si="45"/>
        <v>B</v>
      </c>
      <c r="FC26" s="10">
        <f t="shared" si="46"/>
        <v>3</v>
      </c>
      <c r="FD26" s="218" t="str">
        <f t="shared" si="47"/>
        <v>C</v>
      </c>
      <c r="FE26" s="217">
        <f t="shared" si="48"/>
        <v>2</v>
      </c>
      <c r="FF26" s="218" t="str">
        <f t="shared" si="49"/>
        <v>D</v>
      </c>
      <c r="FG26" s="217">
        <f t="shared" si="50"/>
        <v>1</v>
      </c>
      <c r="FH26" s="218" t="str">
        <f t="shared" si="51"/>
        <v>A</v>
      </c>
      <c r="FI26" s="217">
        <f t="shared" si="52"/>
        <v>4</v>
      </c>
      <c r="FJ26" s="218" t="str">
        <f t="shared" si="53"/>
        <v>B</v>
      </c>
      <c r="FK26" s="217">
        <f t="shared" si="54"/>
        <v>3</v>
      </c>
      <c r="FL26" s="218" t="str">
        <f t="shared" si="55"/>
        <v>B</v>
      </c>
      <c r="FM26" s="217">
        <f t="shared" si="56"/>
        <v>3</v>
      </c>
      <c r="FN26" s="218" t="str">
        <f t="shared" si="57"/>
        <v>B</v>
      </c>
      <c r="FO26" s="217">
        <f t="shared" si="58"/>
        <v>3</v>
      </c>
      <c r="FP26" s="218" t="str">
        <f t="shared" si="59"/>
        <v>A</v>
      </c>
      <c r="FQ26" s="217">
        <f t="shared" si="60"/>
        <v>4</v>
      </c>
      <c r="FR26" s="218" t="str">
        <f t="shared" si="61"/>
        <v>D</v>
      </c>
      <c r="FS26" s="217">
        <f t="shared" si="62"/>
        <v>1</v>
      </c>
      <c r="FT26" s="126" t="str">
        <f t="shared" si="63"/>
        <v>C</v>
      </c>
      <c r="FU26" s="10">
        <f t="shared" si="64"/>
        <v>2</v>
      </c>
      <c r="FV26" s="126" t="str">
        <f t="shared" si="65"/>
        <v>C</v>
      </c>
      <c r="FW26" s="10">
        <f t="shared" si="66"/>
        <v>2</v>
      </c>
      <c r="FX26" s="126" t="str">
        <f t="shared" si="67"/>
        <v>B</v>
      </c>
      <c r="FY26" s="10">
        <f t="shared" si="68"/>
        <v>3</v>
      </c>
      <c r="FZ26" s="126" t="str">
        <f t="shared" si="69"/>
        <v>B</v>
      </c>
      <c r="GA26" s="10">
        <f t="shared" si="70"/>
        <v>3</v>
      </c>
      <c r="GB26" s="126" t="str">
        <f t="shared" si="71"/>
        <v>C</v>
      </c>
      <c r="GC26" s="10">
        <f t="shared" si="72"/>
        <v>2</v>
      </c>
      <c r="GD26" s="126" t="str">
        <f t="shared" si="73"/>
        <v>B</v>
      </c>
      <c r="GE26" s="10">
        <f t="shared" si="74"/>
        <v>3</v>
      </c>
      <c r="GF26" s="126" t="str">
        <f t="shared" si="75"/>
        <v>C</v>
      </c>
      <c r="GG26" s="10">
        <f t="shared" si="76"/>
        <v>2</v>
      </c>
      <c r="GH26" s="218" t="str">
        <f t="shared" si="77"/>
        <v>B</v>
      </c>
      <c r="GI26" s="217">
        <f t="shared" si="78"/>
        <v>3</v>
      </c>
      <c r="GJ26" s="218" t="str">
        <f t="shared" si="79"/>
        <v>A</v>
      </c>
      <c r="GK26" s="217">
        <f t="shared" si="80"/>
        <v>4</v>
      </c>
      <c r="GL26" s="218" t="str">
        <f t="shared" si="81"/>
        <v>A</v>
      </c>
      <c r="GM26" s="217">
        <f t="shared" si="82"/>
        <v>4</v>
      </c>
      <c r="GN26" s="218" t="str">
        <f t="shared" si="83"/>
        <v>B</v>
      </c>
      <c r="GO26" s="217">
        <f t="shared" si="84"/>
        <v>3</v>
      </c>
      <c r="GP26" s="218" t="str">
        <f t="shared" si="85"/>
        <v>A</v>
      </c>
      <c r="GQ26" s="217">
        <f t="shared" si="86"/>
        <v>4</v>
      </c>
      <c r="GR26" s="218" t="str">
        <f t="shared" si="87"/>
        <v>C</v>
      </c>
      <c r="GS26" s="217">
        <f t="shared" si="88"/>
        <v>2</v>
      </c>
      <c r="GT26" s="218" t="str">
        <f t="shared" si="89"/>
        <v>C</v>
      </c>
      <c r="GU26" s="217">
        <f t="shared" si="90"/>
        <v>2</v>
      </c>
      <c r="GV26" s="218" t="str">
        <f t="shared" si="91"/>
        <v>A</v>
      </c>
      <c r="GW26" s="217">
        <f t="shared" si="92"/>
        <v>4</v>
      </c>
      <c r="GX26" s="218" t="str">
        <f t="shared" si="93"/>
        <v>B</v>
      </c>
      <c r="GY26" s="217">
        <f t="shared" si="94"/>
        <v>3</v>
      </c>
      <c r="GZ26" s="126" t="str">
        <f t="shared" si="95"/>
        <v>A</v>
      </c>
      <c r="HA26" s="10">
        <f t="shared" si="96"/>
        <v>4</v>
      </c>
      <c r="HB26" s="126" t="str">
        <f t="shared" si="97"/>
        <v>C</v>
      </c>
      <c r="HC26" s="10">
        <f t="shared" si="98"/>
        <v>2</v>
      </c>
      <c r="HD26" s="126" t="str">
        <f t="shared" si="99"/>
        <v>C</v>
      </c>
      <c r="HE26" s="10">
        <f t="shared" si="100"/>
        <v>2</v>
      </c>
      <c r="HF26" s="126" t="str">
        <f t="shared" si="101"/>
        <v>B</v>
      </c>
      <c r="HG26" s="10">
        <f t="shared" si="102"/>
        <v>3</v>
      </c>
      <c r="HH26" s="126" t="str">
        <f t="shared" si="103"/>
        <v>C</v>
      </c>
      <c r="HI26" s="10">
        <f t="shared" si="104"/>
        <v>2</v>
      </c>
      <c r="HJ26" s="126" t="str">
        <f t="shared" si="105"/>
        <v>C</v>
      </c>
      <c r="HK26" s="10">
        <f t="shared" si="106"/>
        <v>2</v>
      </c>
      <c r="HL26" s="126" t="str">
        <f t="shared" si="107"/>
        <v>B</v>
      </c>
      <c r="HM26" s="10">
        <f t="shared" si="108"/>
        <v>3</v>
      </c>
      <c r="HN26" s="126" t="str">
        <f t="shared" si="116"/>
        <v>X</v>
      </c>
      <c r="HO26" s="10">
        <f t="shared" si="117"/>
        <v>0</v>
      </c>
      <c r="HP26" s="126" t="str">
        <f t="shared" si="118"/>
        <v>X</v>
      </c>
      <c r="HQ26" s="10">
        <f t="shared" si="119"/>
        <v>0</v>
      </c>
      <c r="HR26" s="126" t="str">
        <f t="shared" si="120"/>
        <v>B</v>
      </c>
      <c r="HS26" s="10">
        <f t="shared" si="121"/>
        <v>3</v>
      </c>
      <c r="HT26" s="72">
        <f t="shared" si="109"/>
        <v>2.75</v>
      </c>
      <c r="HU26" s="72">
        <f t="shared" si="110"/>
        <v>2.9</v>
      </c>
      <c r="HV26" s="72">
        <f t="shared" si="111"/>
        <v>2.56</v>
      </c>
      <c r="HW26" s="72">
        <f t="shared" si="112"/>
        <v>3.25</v>
      </c>
      <c r="HX26" s="72">
        <f t="shared" si="113"/>
        <v>2.5299999999999998</v>
      </c>
      <c r="HY26" s="72">
        <f t="shared" si="122"/>
        <v>3</v>
      </c>
      <c r="HZ26" s="73">
        <f t="shared" si="123"/>
        <v>90</v>
      </c>
      <c r="IA26" s="72">
        <f t="shared" si="124"/>
        <v>2.86</v>
      </c>
      <c r="IB26" s="4" t="str">
        <f t="shared" si="114"/>
        <v>Kh¸</v>
      </c>
      <c r="IE26" s="5"/>
      <c r="IJ26" s="3">
        <v>8</v>
      </c>
      <c r="IK26" s="3">
        <v>8</v>
      </c>
      <c r="IM26" s="3">
        <v>7</v>
      </c>
      <c r="IN26" s="3">
        <v>8.5</v>
      </c>
      <c r="IP26" s="3">
        <v>8</v>
      </c>
      <c r="IQ26" s="3">
        <v>6</v>
      </c>
      <c r="IR26" s="3">
        <v>8</v>
      </c>
    </row>
    <row r="27" spans="1:252" ht="24" customHeight="1" x14ac:dyDescent="0.25">
      <c r="A27" s="6">
        <v>21</v>
      </c>
      <c r="B27" s="15" t="s">
        <v>134</v>
      </c>
      <c r="C27" s="59" t="s">
        <v>72</v>
      </c>
      <c r="D27" s="16">
        <v>36080</v>
      </c>
      <c r="E27" s="23">
        <v>7.5</v>
      </c>
      <c r="F27" s="194">
        <v>10</v>
      </c>
      <c r="G27" s="25">
        <v>5</v>
      </c>
      <c r="H27" s="7">
        <f t="shared" si="0"/>
        <v>6</v>
      </c>
      <c r="I27" s="23">
        <v>8</v>
      </c>
      <c r="J27" s="194">
        <v>8</v>
      </c>
      <c r="K27" s="25">
        <v>7</v>
      </c>
      <c r="L27" s="7">
        <f t="shared" si="1"/>
        <v>7.3</v>
      </c>
      <c r="M27" s="23">
        <v>6.5</v>
      </c>
      <c r="N27" s="194">
        <v>8</v>
      </c>
      <c r="O27" s="74">
        <v>5</v>
      </c>
      <c r="P27" s="7">
        <f t="shared" si="2"/>
        <v>5.6</v>
      </c>
      <c r="Q27" s="23">
        <v>6.5</v>
      </c>
      <c r="R27" s="194">
        <v>9</v>
      </c>
      <c r="S27" s="25">
        <v>6</v>
      </c>
      <c r="T27" s="7">
        <f t="shared" si="3"/>
        <v>6.4</v>
      </c>
      <c r="U27" s="23">
        <v>7</v>
      </c>
      <c r="V27" s="194">
        <v>8</v>
      </c>
      <c r="W27" s="25">
        <v>7</v>
      </c>
      <c r="X27" s="7">
        <f t="shared" si="4"/>
        <v>7.1</v>
      </c>
      <c r="Y27" s="23">
        <v>6.7</v>
      </c>
      <c r="Z27" s="194">
        <v>7</v>
      </c>
      <c r="AA27" s="25">
        <v>5</v>
      </c>
      <c r="AB27" s="7">
        <f t="shared" si="5"/>
        <v>5.5</v>
      </c>
      <c r="AC27" s="23">
        <v>6.7</v>
      </c>
      <c r="AD27" s="194">
        <v>7</v>
      </c>
      <c r="AE27" s="101">
        <v>6.5</v>
      </c>
      <c r="AF27" s="7">
        <f t="shared" si="6"/>
        <v>6.6</v>
      </c>
      <c r="AG27" s="23">
        <v>6.5</v>
      </c>
      <c r="AH27" s="194">
        <v>7</v>
      </c>
      <c r="AI27" s="25">
        <f t="shared" si="7"/>
        <v>5</v>
      </c>
      <c r="AJ27" s="7">
        <f t="shared" si="8"/>
        <v>5.5</v>
      </c>
      <c r="AK27" s="23">
        <v>6.5</v>
      </c>
      <c r="AL27" s="194">
        <v>8</v>
      </c>
      <c r="AM27" s="25">
        <v>5.5</v>
      </c>
      <c r="AN27" s="7">
        <f t="shared" si="9"/>
        <v>6</v>
      </c>
      <c r="AO27" s="23">
        <v>6.5</v>
      </c>
      <c r="AP27" s="194">
        <v>8</v>
      </c>
      <c r="AQ27" s="25">
        <v>6</v>
      </c>
      <c r="AR27" s="7">
        <f t="shared" si="10"/>
        <v>6.3</v>
      </c>
      <c r="AS27" s="106">
        <v>6.4</v>
      </c>
      <c r="AT27" s="274">
        <v>7</v>
      </c>
      <c r="AU27" s="101">
        <v>6</v>
      </c>
      <c r="AV27" s="7">
        <f t="shared" si="11"/>
        <v>6.2</v>
      </c>
      <c r="AW27" s="23">
        <v>6.3</v>
      </c>
      <c r="AX27" s="194">
        <v>7</v>
      </c>
      <c r="AY27" s="25">
        <v>5</v>
      </c>
      <c r="AZ27" s="7">
        <f t="shared" si="12"/>
        <v>5.5</v>
      </c>
      <c r="BA27" s="23">
        <v>6.5</v>
      </c>
      <c r="BB27" s="194">
        <v>6</v>
      </c>
      <c r="BC27" s="25">
        <v>6</v>
      </c>
      <c r="BD27" s="7">
        <f t="shared" si="13"/>
        <v>6.1</v>
      </c>
      <c r="BE27" s="23">
        <v>6</v>
      </c>
      <c r="BF27" s="194">
        <v>8</v>
      </c>
      <c r="BG27" s="25">
        <v>6</v>
      </c>
      <c r="BH27" s="7">
        <f t="shared" si="14"/>
        <v>6.2</v>
      </c>
      <c r="BI27" s="23">
        <v>6.7</v>
      </c>
      <c r="BJ27" s="194">
        <v>7</v>
      </c>
      <c r="BK27" s="25">
        <v>8</v>
      </c>
      <c r="BL27" s="7">
        <f t="shared" si="15"/>
        <v>7.6</v>
      </c>
      <c r="BM27" s="23">
        <v>6</v>
      </c>
      <c r="BN27" s="24">
        <v>7</v>
      </c>
      <c r="BO27" s="25">
        <f t="shared" si="16"/>
        <v>5.5</v>
      </c>
      <c r="BP27" s="7">
        <f t="shared" si="17"/>
        <v>5.8</v>
      </c>
      <c r="BQ27" s="23">
        <v>7</v>
      </c>
      <c r="BR27" s="194">
        <v>7</v>
      </c>
      <c r="BS27" s="25">
        <v>5</v>
      </c>
      <c r="BT27" s="7">
        <f t="shared" si="18"/>
        <v>5.6</v>
      </c>
      <c r="BU27" s="23">
        <v>5</v>
      </c>
      <c r="BV27" s="194">
        <v>6</v>
      </c>
      <c r="BW27" s="25">
        <v>7</v>
      </c>
      <c r="BX27" s="7">
        <f t="shared" si="19"/>
        <v>6.5</v>
      </c>
      <c r="BY27" s="104">
        <v>5</v>
      </c>
      <c r="BZ27" s="273">
        <v>7</v>
      </c>
      <c r="CA27" s="74">
        <v>7</v>
      </c>
      <c r="CB27" s="7">
        <f t="shared" si="20"/>
        <v>6.6</v>
      </c>
      <c r="CC27" s="23">
        <v>8</v>
      </c>
      <c r="CD27" s="194">
        <v>9</v>
      </c>
      <c r="CE27" s="25">
        <v>7</v>
      </c>
      <c r="CF27" s="7">
        <f t="shared" si="21"/>
        <v>7.4</v>
      </c>
      <c r="CG27" s="512">
        <v>7</v>
      </c>
      <c r="CH27" s="513">
        <v>8</v>
      </c>
      <c r="CI27" s="514">
        <v>6</v>
      </c>
      <c r="CJ27" s="7">
        <f t="shared" si="22"/>
        <v>6.4</v>
      </c>
      <c r="CK27" s="23">
        <v>5</v>
      </c>
      <c r="CL27" s="194">
        <v>6</v>
      </c>
      <c r="CM27" s="265">
        <v>8</v>
      </c>
      <c r="CN27" s="7">
        <f t="shared" si="23"/>
        <v>7.2</v>
      </c>
      <c r="CO27" s="23">
        <v>6.7</v>
      </c>
      <c r="CP27" s="194">
        <v>7</v>
      </c>
      <c r="CQ27" s="25">
        <v>5</v>
      </c>
      <c r="CR27" s="7">
        <f t="shared" si="24"/>
        <v>5.5</v>
      </c>
      <c r="CS27" s="23">
        <v>5.8</v>
      </c>
      <c r="CT27" s="194">
        <v>7</v>
      </c>
      <c r="CU27" s="25">
        <v>7</v>
      </c>
      <c r="CV27" s="7">
        <f t="shared" si="25"/>
        <v>6.8</v>
      </c>
      <c r="CW27" s="23">
        <v>3.7</v>
      </c>
      <c r="CX27" s="194">
        <v>10</v>
      </c>
      <c r="CY27" s="264">
        <v>5</v>
      </c>
      <c r="CZ27" s="7">
        <f t="shared" si="26"/>
        <v>5.2</v>
      </c>
      <c r="DA27" s="520">
        <v>7.5</v>
      </c>
      <c r="DB27" s="521">
        <v>8</v>
      </c>
      <c r="DC27" s="522">
        <v>7.5</v>
      </c>
      <c r="DD27" s="7">
        <f t="shared" si="27"/>
        <v>7.6</v>
      </c>
      <c r="DE27" s="23">
        <v>6</v>
      </c>
      <c r="DF27" s="194">
        <v>7</v>
      </c>
      <c r="DG27" s="25">
        <v>7.5</v>
      </c>
      <c r="DH27" s="7">
        <f t="shared" si="28"/>
        <v>7.2</v>
      </c>
      <c r="DI27" s="23">
        <v>6</v>
      </c>
      <c r="DJ27" s="194">
        <v>9</v>
      </c>
      <c r="DK27" s="119">
        <f t="shared" si="29"/>
        <v>4.9000000000000004</v>
      </c>
      <c r="DL27" s="7">
        <f t="shared" si="30"/>
        <v>5.5</v>
      </c>
      <c r="DM27" s="23">
        <v>8</v>
      </c>
      <c r="DN27" s="194">
        <v>9</v>
      </c>
      <c r="DO27" s="25">
        <v>8.5</v>
      </c>
      <c r="DP27" s="7">
        <f t="shared" si="31"/>
        <v>8.5</v>
      </c>
      <c r="DQ27" s="23">
        <v>6.7</v>
      </c>
      <c r="DR27" s="194">
        <v>7</v>
      </c>
      <c r="DS27" s="25">
        <v>5</v>
      </c>
      <c r="DT27" s="7">
        <f t="shared" si="32"/>
        <v>5.5</v>
      </c>
      <c r="DU27" s="23">
        <v>4.5</v>
      </c>
      <c r="DV27" s="194">
        <v>9</v>
      </c>
      <c r="DW27" s="25">
        <v>6</v>
      </c>
      <c r="DX27" s="7">
        <f t="shared" si="33"/>
        <v>6</v>
      </c>
      <c r="DY27" s="23">
        <v>7.5</v>
      </c>
      <c r="DZ27" s="194">
        <v>8</v>
      </c>
      <c r="EA27" s="25">
        <v>8</v>
      </c>
      <c r="EB27" s="7">
        <f t="shared" si="34"/>
        <v>7.9</v>
      </c>
      <c r="EC27" s="23">
        <v>6.7</v>
      </c>
      <c r="ED27" s="194">
        <v>7</v>
      </c>
      <c r="EE27" s="25">
        <v>5.5</v>
      </c>
      <c r="EF27" s="7">
        <f t="shared" si="35"/>
        <v>5.9</v>
      </c>
      <c r="EG27" s="23">
        <v>5.7</v>
      </c>
      <c r="EH27" s="194">
        <v>6</v>
      </c>
      <c r="EI27" s="25">
        <v>5.5</v>
      </c>
      <c r="EJ27" s="7">
        <f t="shared" si="36"/>
        <v>5.6</v>
      </c>
      <c r="EK27" s="23">
        <v>6</v>
      </c>
      <c r="EL27" s="194">
        <v>8</v>
      </c>
      <c r="EM27" s="25">
        <v>6.5</v>
      </c>
      <c r="EN27" s="7">
        <f t="shared" si="37"/>
        <v>6.6</v>
      </c>
      <c r="EO27" s="23">
        <v>7.7</v>
      </c>
      <c r="EP27" s="194">
        <v>8</v>
      </c>
      <c r="EQ27" s="25">
        <v>6.5</v>
      </c>
      <c r="ER27" s="7">
        <f t="shared" si="115"/>
        <v>6.9</v>
      </c>
      <c r="ES27" s="7">
        <v>8</v>
      </c>
      <c r="ET27" s="7"/>
      <c r="EU27" s="8">
        <f t="shared" si="38"/>
        <v>6.1</v>
      </c>
      <c r="EV27" s="126" t="str">
        <f t="shared" si="39"/>
        <v>C</v>
      </c>
      <c r="EW27" s="10">
        <f t="shared" si="40"/>
        <v>2</v>
      </c>
      <c r="EX27" s="126" t="str">
        <f t="shared" si="41"/>
        <v>B</v>
      </c>
      <c r="EY27" s="10">
        <f t="shared" si="42"/>
        <v>3</v>
      </c>
      <c r="EZ27" s="126" t="str">
        <f t="shared" si="43"/>
        <v>C</v>
      </c>
      <c r="FA27" s="10">
        <f t="shared" si="44"/>
        <v>2</v>
      </c>
      <c r="FB27" s="126" t="str">
        <f t="shared" si="45"/>
        <v>C</v>
      </c>
      <c r="FC27" s="10">
        <f t="shared" si="46"/>
        <v>2</v>
      </c>
      <c r="FD27" s="218" t="str">
        <f t="shared" si="47"/>
        <v>B</v>
      </c>
      <c r="FE27" s="217">
        <f t="shared" si="48"/>
        <v>3</v>
      </c>
      <c r="FF27" s="218" t="str">
        <f t="shared" si="49"/>
        <v>C</v>
      </c>
      <c r="FG27" s="217">
        <f t="shared" si="50"/>
        <v>2</v>
      </c>
      <c r="FH27" s="218" t="str">
        <f t="shared" si="51"/>
        <v>C</v>
      </c>
      <c r="FI27" s="217">
        <f t="shared" si="52"/>
        <v>2</v>
      </c>
      <c r="FJ27" s="218" t="str">
        <f t="shared" si="53"/>
        <v>C</v>
      </c>
      <c r="FK27" s="217">
        <f t="shared" si="54"/>
        <v>2</v>
      </c>
      <c r="FL27" s="218" t="str">
        <f t="shared" si="55"/>
        <v>C</v>
      </c>
      <c r="FM27" s="217">
        <f t="shared" si="56"/>
        <v>2</v>
      </c>
      <c r="FN27" s="218" t="str">
        <f t="shared" si="57"/>
        <v>C</v>
      </c>
      <c r="FO27" s="217">
        <f t="shared" si="58"/>
        <v>2</v>
      </c>
      <c r="FP27" s="218" t="str">
        <f t="shared" si="59"/>
        <v>C</v>
      </c>
      <c r="FQ27" s="217">
        <f t="shared" si="60"/>
        <v>2</v>
      </c>
      <c r="FR27" s="218" t="str">
        <f t="shared" si="61"/>
        <v>C</v>
      </c>
      <c r="FS27" s="217">
        <f t="shared" si="62"/>
        <v>2</v>
      </c>
      <c r="FT27" s="126" t="str">
        <f t="shared" si="63"/>
        <v>C</v>
      </c>
      <c r="FU27" s="10">
        <f t="shared" si="64"/>
        <v>2</v>
      </c>
      <c r="FV27" s="126" t="str">
        <f t="shared" si="65"/>
        <v>C</v>
      </c>
      <c r="FW27" s="10">
        <f t="shared" si="66"/>
        <v>2</v>
      </c>
      <c r="FX27" s="126" t="str">
        <f t="shared" si="67"/>
        <v>B</v>
      </c>
      <c r="FY27" s="10">
        <f t="shared" si="68"/>
        <v>3</v>
      </c>
      <c r="FZ27" s="126" t="str">
        <f t="shared" si="69"/>
        <v>C</v>
      </c>
      <c r="GA27" s="10">
        <f t="shared" si="70"/>
        <v>2</v>
      </c>
      <c r="GB27" s="126" t="str">
        <f t="shared" si="71"/>
        <v>C</v>
      </c>
      <c r="GC27" s="10">
        <f t="shared" si="72"/>
        <v>2</v>
      </c>
      <c r="GD27" s="126" t="str">
        <f t="shared" si="73"/>
        <v>C</v>
      </c>
      <c r="GE27" s="10">
        <f t="shared" si="74"/>
        <v>2</v>
      </c>
      <c r="GF27" s="126" t="str">
        <f t="shared" si="75"/>
        <v>C</v>
      </c>
      <c r="GG27" s="10">
        <f t="shared" si="76"/>
        <v>2</v>
      </c>
      <c r="GH27" s="218" t="str">
        <f t="shared" si="77"/>
        <v>B</v>
      </c>
      <c r="GI27" s="217">
        <f t="shared" si="78"/>
        <v>3</v>
      </c>
      <c r="GJ27" s="218" t="str">
        <f t="shared" si="79"/>
        <v>C</v>
      </c>
      <c r="GK27" s="217">
        <f t="shared" si="80"/>
        <v>2</v>
      </c>
      <c r="GL27" s="218" t="str">
        <f t="shared" si="81"/>
        <v>B</v>
      </c>
      <c r="GM27" s="217">
        <f t="shared" si="82"/>
        <v>3</v>
      </c>
      <c r="GN27" s="218" t="str">
        <f t="shared" si="83"/>
        <v>C</v>
      </c>
      <c r="GO27" s="217">
        <f t="shared" si="84"/>
        <v>2</v>
      </c>
      <c r="GP27" s="218" t="str">
        <f t="shared" si="85"/>
        <v>C</v>
      </c>
      <c r="GQ27" s="217">
        <f t="shared" si="86"/>
        <v>2</v>
      </c>
      <c r="GR27" s="218" t="str">
        <f t="shared" si="87"/>
        <v>D</v>
      </c>
      <c r="GS27" s="217">
        <f t="shared" si="88"/>
        <v>1</v>
      </c>
      <c r="GT27" s="218" t="str">
        <f t="shared" si="89"/>
        <v>B</v>
      </c>
      <c r="GU27" s="217">
        <f t="shared" si="90"/>
        <v>3</v>
      </c>
      <c r="GV27" s="218" t="str">
        <f t="shared" si="91"/>
        <v>B</v>
      </c>
      <c r="GW27" s="217">
        <f t="shared" si="92"/>
        <v>3</v>
      </c>
      <c r="GX27" s="218" t="str">
        <f t="shared" si="93"/>
        <v>C</v>
      </c>
      <c r="GY27" s="217">
        <f t="shared" si="94"/>
        <v>2</v>
      </c>
      <c r="GZ27" s="126" t="str">
        <f t="shared" si="95"/>
        <v>A</v>
      </c>
      <c r="HA27" s="10">
        <f t="shared" si="96"/>
        <v>4</v>
      </c>
      <c r="HB27" s="126" t="str">
        <f t="shared" si="97"/>
        <v>C</v>
      </c>
      <c r="HC27" s="10">
        <f t="shared" si="98"/>
        <v>2</v>
      </c>
      <c r="HD27" s="126" t="str">
        <f t="shared" si="99"/>
        <v>C</v>
      </c>
      <c r="HE27" s="10">
        <f t="shared" si="100"/>
        <v>2</v>
      </c>
      <c r="HF27" s="126" t="str">
        <f t="shared" si="101"/>
        <v>B</v>
      </c>
      <c r="HG27" s="10">
        <f t="shared" si="102"/>
        <v>3</v>
      </c>
      <c r="HH27" s="126" t="str">
        <f t="shared" si="103"/>
        <v>C</v>
      </c>
      <c r="HI27" s="10">
        <f t="shared" si="104"/>
        <v>2</v>
      </c>
      <c r="HJ27" s="126" t="str">
        <f t="shared" si="105"/>
        <v>C</v>
      </c>
      <c r="HK27" s="10">
        <f t="shared" si="106"/>
        <v>2</v>
      </c>
      <c r="HL27" s="126" t="str">
        <f t="shared" si="107"/>
        <v>C</v>
      </c>
      <c r="HM27" s="10">
        <f t="shared" si="108"/>
        <v>2</v>
      </c>
      <c r="HN27" s="126" t="str">
        <f t="shared" si="116"/>
        <v>C</v>
      </c>
      <c r="HO27" s="10">
        <f t="shared" si="117"/>
        <v>2</v>
      </c>
      <c r="HP27" s="126" t="str">
        <f t="shared" si="118"/>
        <v>B</v>
      </c>
      <c r="HQ27" s="10">
        <f t="shared" si="119"/>
        <v>3</v>
      </c>
      <c r="HR27" s="126" t="str">
        <f t="shared" si="120"/>
        <v>X</v>
      </c>
      <c r="HS27" s="10">
        <f t="shared" si="121"/>
        <v>0</v>
      </c>
      <c r="HT27" s="72">
        <f t="shared" si="109"/>
        <v>2.25</v>
      </c>
      <c r="HU27" s="72">
        <f t="shared" si="110"/>
        <v>2.15</v>
      </c>
      <c r="HV27" s="72">
        <f t="shared" si="111"/>
        <v>2.17</v>
      </c>
      <c r="HW27" s="72">
        <f t="shared" si="112"/>
        <v>2.21</v>
      </c>
      <c r="HX27" s="72">
        <f t="shared" si="113"/>
        <v>2.5299999999999998</v>
      </c>
      <c r="HY27" s="72">
        <f t="shared" si="122"/>
        <v>2.4</v>
      </c>
      <c r="HZ27" s="73">
        <f t="shared" si="123"/>
        <v>90</v>
      </c>
      <c r="IA27" s="72">
        <f t="shared" si="124"/>
        <v>2.2599999999999998</v>
      </c>
      <c r="IB27" s="4" t="str">
        <f t="shared" si="114"/>
        <v>Trung b×nh</v>
      </c>
      <c r="IE27" s="5"/>
      <c r="IJ27" s="3">
        <v>4</v>
      </c>
      <c r="IK27" s="3">
        <v>6</v>
      </c>
      <c r="IM27" s="3">
        <v>3</v>
      </c>
      <c r="IN27" s="3">
        <v>8</v>
      </c>
      <c r="IP27" s="3">
        <v>3</v>
      </c>
      <c r="IQ27" s="3">
        <v>6</v>
      </c>
      <c r="IR27" s="3">
        <v>7</v>
      </c>
    </row>
    <row r="28" spans="1:252" ht="24" customHeight="1" x14ac:dyDescent="0.25">
      <c r="A28" s="12">
        <v>22</v>
      </c>
      <c r="B28" s="15" t="s">
        <v>29</v>
      </c>
      <c r="C28" s="59" t="s">
        <v>135</v>
      </c>
      <c r="D28" s="16">
        <v>36084</v>
      </c>
      <c r="E28" s="23">
        <v>6.5</v>
      </c>
      <c r="F28" s="194">
        <v>10</v>
      </c>
      <c r="G28" s="101">
        <v>6</v>
      </c>
      <c r="H28" s="7">
        <f t="shared" si="0"/>
        <v>6.5</v>
      </c>
      <c r="I28" s="23">
        <v>8</v>
      </c>
      <c r="J28" s="194">
        <v>9</v>
      </c>
      <c r="K28" s="25">
        <v>7.5</v>
      </c>
      <c r="L28" s="7">
        <f t="shared" si="1"/>
        <v>7.8</v>
      </c>
      <c r="M28" s="23">
        <v>7</v>
      </c>
      <c r="N28" s="194">
        <v>8</v>
      </c>
      <c r="O28" s="25">
        <v>7</v>
      </c>
      <c r="P28" s="7">
        <f t="shared" si="2"/>
        <v>7.1</v>
      </c>
      <c r="Q28" s="23">
        <v>6.5</v>
      </c>
      <c r="R28" s="194">
        <v>9</v>
      </c>
      <c r="S28" s="25">
        <v>7.5</v>
      </c>
      <c r="T28" s="7">
        <f t="shared" si="3"/>
        <v>7.5</v>
      </c>
      <c r="U28" s="23">
        <v>7.5</v>
      </c>
      <c r="V28" s="194">
        <v>8</v>
      </c>
      <c r="W28" s="25">
        <v>6</v>
      </c>
      <c r="X28" s="7">
        <f t="shared" si="4"/>
        <v>6.5</v>
      </c>
      <c r="Y28" s="23">
        <v>6.7</v>
      </c>
      <c r="Z28" s="194">
        <v>7</v>
      </c>
      <c r="AA28" s="25">
        <v>5</v>
      </c>
      <c r="AB28" s="7">
        <f t="shared" si="5"/>
        <v>5.5</v>
      </c>
      <c r="AC28" s="23">
        <v>8.3000000000000007</v>
      </c>
      <c r="AD28" s="194">
        <v>10</v>
      </c>
      <c r="AE28" s="25">
        <v>5.5</v>
      </c>
      <c r="AF28" s="7">
        <f t="shared" si="6"/>
        <v>6.5</v>
      </c>
      <c r="AG28" s="23">
        <v>6</v>
      </c>
      <c r="AH28" s="194">
        <v>7</v>
      </c>
      <c r="AI28" s="25">
        <f t="shared" si="7"/>
        <v>6</v>
      </c>
      <c r="AJ28" s="7">
        <f t="shared" si="8"/>
        <v>6.1</v>
      </c>
      <c r="AK28" s="23">
        <v>7</v>
      </c>
      <c r="AL28" s="194">
        <v>9</v>
      </c>
      <c r="AM28" s="101">
        <v>6.5</v>
      </c>
      <c r="AN28" s="7">
        <f t="shared" si="9"/>
        <v>6.9</v>
      </c>
      <c r="AO28" s="23">
        <v>6.5</v>
      </c>
      <c r="AP28" s="194">
        <v>8</v>
      </c>
      <c r="AQ28" s="25">
        <v>6</v>
      </c>
      <c r="AR28" s="7">
        <f t="shared" si="10"/>
        <v>6.3</v>
      </c>
      <c r="AS28" s="23">
        <v>6.8</v>
      </c>
      <c r="AT28" s="194">
        <v>9</v>
      </c>
      <c r="AU28" s="25">
        <v>7.5</v>
      </c>
      <c r="AV28" s="7">
        <f t="shared" si="11"/>
        <v>7.5</v>
      </c>
      <c r="AW28" s="23">
        <v>6.7</v>
      </c>
      <c r="AX28" s="194">
        <v>7</v>
      </c>
      <c r="AY28" s="25">
        <v>8</v>
      </c>
      <c r="AZ28" s="7">
        <f t="shared" si="12"/>
        <v>7.6</v>
      </c>
      <c r="BA28" s="23">
        <v>7.5</v>
      </c>
      <c r="BB28" s="194">
        <v>9</v>
      </c>
      <c r="BC28" s="25">
        <v>8</v>
      </c>
      <c r="BD28" s="7">
        <f t="shared" si="13"/>
        <v>8</v>
      </c>
      <c r="BE28" s="23">
        <v>4.3</v>
      </c>
      <c r="BF28" s="194">
        <v>9</v>
      </c>
      <c r="BG28" s="25">
        <v>8.5</v>
      </c>
      <c r="BH28" s="7">
        <f t="shared" si="14"/>
        <v>7.7</v>
      </c>
      <c r="BI28" s="23">
        <v>8</v>
      </c>
      <c r="BJ28" s="194">
        <v>9</v>
      </c>
      <c r="BK28" s="25">
        <v>8</v>
      </c>
      <c r="BL28" s="7">
        <f t="shared" si="15"/>
        <v>8.1</v>
      </c>
      <c r="BM28" s="23">
        <v>6</v>
      </c>
      <c r="BN28" s="24">
        <v>7</v>
      </c>
      <c r="BO28" s="25">
        <f t="shared" si="16"/>
        <v>6.5</v>
      </c>
      <c r="BP28" s="7">
        <f t="shared" si="17"/>
        <v>6.5</v>
      </c>
      <c r="BQ28" s="23">
        <v>6.5</v>
      </c>
      <c r="BR28" s="194">
        <v>7</v>
      </c>
      <c r="BS28" s="25">
        <v>6.5</v>
      </c>
      <c r="BT28" s="7">
        <f t="shared" si="18"/>
        <v>6.6</v>
      </c>
      <c r="BU28" s="23">
        <v>5.3</v>
      </c>
      <c r="BV28" s="194">
        <v>6</v>
      </c>
      <c r="BW28" s="25">
        <v>7.5</v>
      </c>
      <c r="BX28" s="7">
        <f t="shared" si="19"/>
        <v>6.9</v>
      </c>
      <c r="BY28" s="104">
        <v>6</v>
      </c>
      <c r="BZ28" s="273">
        <v>7</v>
      </c>
      <c r="CA28" s="74">
        <v>6</v>
      </c>
      <c r="CB28" s="7">
        <f t="shared" si="20"/>
        <v>6.1</v>
      </c>
      <c r="CC28" s="23">
        <v>8.5</v>
      </c>
      <c r="CD28" s="194">
        <v>9</v>
      </c>
      <c r="CE28" s="25">
        <v>7.5</v>
      </c>
      <c r="CF28" s="7">
        <f t="shared" si="21"/>
        <v>7.9</v>
      </c>
      <c r="CG28" s="23">
        <v>7.8</v>
      </c>
      <c r="CH28" s="194">
        <v>9</v>
      </c>
      <c r="CI28" s="25">
        <v>9</v>
      </c>
      <c r="CJ28" s="7">
        <f t="shared" si="22"/>
        <v>8.8000000000000007</v>
      </c>
      <c r="CK28" s="23">
        <v>8.6999999999999993</v>
      </c>
      <c r="CL28" s="194">
        <v>9</v>
      </c>
      <c r="CM28" s="25">
        <v>8.5</v>
      </c>
      <c r="CN28" s="7">
        <f t="shared" si="23"/>
        <v>8.6</v>
      </c>
      <c r="CO28" s="23">
        <v>7.3</v>
      </c>
      <c r="CP28" s="194">
        <v>8</v>
      </c>
      <c r="CQ28" s="25">
        <v>8</v>
      </c>
      <c r="CR28" s="7">
        <f t="shared" si="24"/>
        <v>7.9</v>
      </c>
      <c r="CS28" s="23">
        <v>7</v>
      </c>
      <c r="CT28" s="194">
        <v>8</v>
      </c>
      <c r="CU28" s="25">
        <v>8</v>
      </c>
      <c r="CV28" s="7">
        <f t="shared" si="25"/>
        <v>7.8</v>
      </c>
      <c r="CW28" s="23">
        <v>6</v>
      </c>
      <c r="CX28" s="194">
        <v>10</v>
      </c>
      <c r="CY28" s="25">
        <v>4</v>
      </c>
      <c r="CZ28" s="7">
        <f t="shared" si="26"/>
        <v>5</v>
      </c>
      <c r="DA28" s="23">
        <v>7</v>
      </c>
      <c r="DB28" s="194">
        <v>8</v>
      </c>
      <c r="DC28" s="265">
        <v>6</v>
      </c>
      <c r="DD28" s="7">
        <f t="shared" si="27"/>
        <v>6.4</v>
      </c>
      <c r="DE28" s="23">
        <v>6</v>
      </c>
      <c r="DF28" s="194">
        <v>7</v>
      </c>
      <c r="DG28" s="25">
        <v>9</v>
      </c>
      <c r="DH28" s="7">
        <f t="shared" si="28"/>
        <v>8.1999999999999993</v>
      </c>
      <c r="DI28" s="23">
        <v>8.5</v>
      </c>
      <c r="DJ28" s="194">
        <v>8</v>
      </c>
      <c r="DK28" s="119">
        <f t="shared" si="29"/>
        <v>7.2</v>
      </c>
      <c r="DL28" s="7">
        <f t="shared" si="30"/>
        <v>7.5</v>
      </c>
      <c r="DM28" s="23">
        <v>7.8</v>
      </c>
      <c r="DN28" s="194">
        <v>8</v>
      </c>
      <c r="DO28" s="25">
        <v>8</v>
      </c>
      <c r="DP28" s="7">
        <f t="shared" si="31"/>
        <v>8</v>
      </c>
      <c r="DQ28" s="23">
        <v>7</v>
      </c>
      <c r="DR28" s="194">
        <v>8</v>
      </c>
      <c r="DS28" s="25">
        <v>6</v>
      </c>
      <c r="DT28" s="7">
        <f t="shared" si="32"/>
        <v>6.4</v>
      </c>
      <c r="DU28" s="23">
        <v>4.5</v>
      </c>
      <c r="DV28" s="194">
        <v>9</v>
      </c>
      <c r="DW28" s="25">
        <v>6.5</v>
      </c>
      <c r="DX28" s="7">
        <f t="shared" si="33"/>
        <v>6.4</v>
      </c>
      <c r="DY28" s="23">
        <v>6.5</v>
      </c>
      <c r="DZ28" s="194">
        <v>6</v>
      </c>
      <c r="EA28" s="25">
        <v>7</v>
      </c>
      <c r="EB28" s="7">
        <f t="shared" si="34"/>
        <v>6.8</v>
      </c>
      <c r="EC28" s="23">
        <v>6.7</v>
      </c>
      <c r="ED28" s="194">
        <v>7</v>
      </c>
      <c r="EE28" s="25">
        <v>5.5</v>
      </c>
      <c r="EF28" s="7">
        <f t="shared" si="35"/>
        <v>5.9</v>
      </c>
      <c r="EG28" s="23">
        <v>6</v>
      </c>
      <c r="EH28" s="194">
        <v>6</v>
      </c>
      <c r="EI28" s="265">
        <v>6</v>
      </c>
      <c r="EJ28" s="7">
        <f t="shared" si="36"/>
        <v>6</v>
      </c>
      <c r="EK28" s="23">
        <v>7.5</v>
      </c>
      <c r="EL28" s="194">
        <v>9</v>
      </c>
      <c r="EM28" s="25">
        <v>7.5</v>
      </c>
      <c r="EN28" s="7">
        <f t="shared" si="37"/>
        <v>7.7</v>
      </c>
      <c r="EO28" s="23">
        <v>8</v>
      </c>
      <c r="EP28" s="194">
        <v>9</v>
      </c>
      <c r="EQ28" s="25">
        <v>7</v>
      </c>
      <c r="ER28" s="7">
        <f t="shared" si="115"/>
        <v>7.4</v>
      </c>
      <c r="ES28" s="7">
        <v>5.5</v>
      </c>
      <c r="ET28" s="7"/>
      <c r="EU28" s="8">
        <f t="shared" si="38"/>
        <v>6.67</v>
      </c>
      <c r="EV28" s="126" t="str">
        <f t="shared" si="39"/>
        <v>C</v>
      </c>
      <c r="EW28" s="10">
        <f t="shared" si="40"/>
        <v>2</v>
      </c>
      <c r="EX28" s="126" t="str">
        <f t="shared" si="41"/>
        <v>B</v>
      </c>
      <c r="EY28" s="10">
        <f t="shared" si="42"/>
        <v>3</v>
      </c>
      <c r="EZ28" s="126" t="str">
        <f t="shared" si="43"/>
        <v>B</v>
      </c>
      <c r="FA28" s="10">
        <f t="shared" si="44"/>
        <v>3</v>
      </c>
      <c r="FB28" s="126" t="str">
        <f t="shared" si="45"/>
        <v>B</v>
      </c>
      <c r="FC28" s="10">
        <f t="shared" si="46"/>
        <v>3</v>
      </c>
      <c r="FD28" s="218" t="str">
        <f t="shared" si="47"/>
        <v>C</v>
      </c>
      <c r="FE28" s="217">
        <f t="shared" si="48"/>
        <v>2</v>
      </c>
      <c r="FF28" s="218" t="str">
        <f t="shared" si="49"/>
        <v>C</v>
      </c>
      <c r="FG28" s="217">
        <f t="shared" si="50"/>
        <v>2</v>
      </c>
      <c r="FH28" s="218" t="str">
        <f t="shared" si="51"/>
        <v>C</v>
      </c>
      <c r="FI28" s="217">
        <f t="shared" si="52"/>
        <v>2</v>
      </c>
      <c r="FJ28" s="218" t="str">
        <f t="shared" si="53"/>
        <v>C</v>
      </c>
      <c r="FK28" s="217">
        <f t="shared" si="54"/>
        <v>2</v>
      </c>
      <c r="FL28" s="218" t="str">
        <f t="shared" si="55"/>
        <v>C</v>
      </c>
      <c r="FM28" s="217">
        <f t="shared" si="56"/>
        <v>2</v>
      </c>
      <c r="FN28" s="218" t="str">
        <f t="shared" si="57"/>
        <v>C</v>
      </c>
      <c r="FO28" s="217">
        <f t="shared" si="58"/>
        <v>2</v>
      </c>
      <c r="FP28" s="218" t="str">
        <f t="shared" si="59"/>
        <v>B</v>
      </c>
      <c r="FQ28" s="217">
        <f t="shared" si="60"/>
        <v>3</v>
      </c>
      <c r="FR28" s="218" t="str">
        <f t="shared" si="61"/>
        <v>B</v>
      </c>
      <c r="FS28" s="217">
        <f t="shared" si="62"/>
        <v>3</v>
      </c>
      <c r="FT28" s="126" t="str">
        <f t="shared" si="63"/>
        <v>B</v>
      </c>
      <c r="FU28" s="10">
        <f t="shared" si="64"/>
        <v>3</v>
      </c>
      <c r="FV28" s="126" t="str">
        <f t="shared" si="65"/>
        <v>B</v>
      </c>
      <c r="FW28" s="10">
        <f t="shared" si="66"/>
        <v>3</v>
      </c>
      <c r="FX28" s="126" t="str">
        <f t="shared" si="67"/>
        <v>B</v>
      </c>
      <c r="FY28" s="10">
        <f t="shared" si="68"/>
        <v>3</v>
      </c>
      <c r="FZ28" s="126" t="str">
        <f t="shared" si="69"/>
        <v>C</v>
      </c>
      <c r="GA28" s="10">
        <f t="shared" si="70"/>
        <v>2</v>
      </c>
      <c r="GB28" s="126" t="str">
        <f t="shared" si="71"/>
        <v>C</v>
      </c>
      <c r="GC28" s="10">
        <f t="shared" si="72"/>
        <v>2</v>
      </c>
      <c r="GD28" s="126" t="str">
        <f t="shared" si="73"/>
        <v>C</v>
      </c>
      <c r="GE28" s="10">
        <f t="shared" si="74"/>
        <v>2</v>
      </c>
      <c r="GF28" s="126" t="str">
        <f t="shared" si="75"/>
        <v>C</v>
      </c>
      <c r="GG28" s="10">
        <f t="shared" si="76"/>
        <v>2</v>
      </c>
      <c r="GH28" s="218" t="str">
        <f t="shared" si="77"/>
        <v>B</v>
      </c>
      <c r="GI28" s="217">
        <f t="shared" si="78"/>
        <v>3</v>
      </c>
      <c r="GJ28" s="218" t="str">
        <f t="shared" si="79"/>
        <v>A</v>
      </c>
      <c r="GK28" s="217">
        <f t="shared" si="80"/>
        <v>4</v>
      </c>
      <c r="GL28" s="218" t="str">
        <f t="shared" si="81"/>
        <v>A</v>
      </c>
      <c r="GM28" s="217">
        <f t="shared" si="82"/>
        <v>4</v>
      </c>
      <c r="GN28" s="218" t="str">
        <f t="shared" si="83"/>
        <v>B</v>
      </c>
      <c r="GO28" s="217">
        <f t="shared" si="84"/>
        <v>3</v>
      </c>
      <c r="GP28" s="218" t="str">
        <f t="shared" si="85"/>
        <v>B</v>
      </c>
      <c r="GQ28" s="217">
        <f t="shared" si="86"/>
        <v>3</v>
      </c>
      <c r="GR28" s="218" t="str">
        <f t="shared" si="87"/>
        <v>D</v>
      </c>
      <c r="GS28" s="217">
        <f t="shared" si="88"/>
        <v>1</v>
      </c>
      <c r="GT28" s="218" t="str">
        <f t="shared" si="89"/>
        <v>C</v>
      </c>
      <c r="GU28" s="217">
        <f t="shared" si="90"/>
        <v>2</v>
      </c>
      <c r="GV28" s="218" t="str">
        <f t="shared" si="91"/>
        <v>B</v>
      </c>
      <c r="GW28" s="217">
        <f t="shared" si="92"/>
        <v>3</v>
      </c>
      <c r="GX28" s="218" t="str">
        <f t="shared" si="93"/>
        <v>B</v>
      </c>
      <c r="GY28" s="217">
        <f t="shared" si="94"/>
        <v>3</v>
      </c>
      <c r="GZ28" s="126" t="str">
        <f t="shared" si="95"/>
        <v>B</v>
      </c>
      <c r="HA28" s="10">
        <f t="shared" si="96"/>
        <v>3</v>
      </c>
      <c r="HB28" s="126" t="str">
        <f t="shared" si="97"/>
        <v>C</v>
      </c>
      <c r="HC28" s="10">
        <f t="shared" si="98"/>
        <v>2</v>
      </c>
      <c r="HD28" s="126" t="str">
        <f t="shared" si="99"/>
        <v>C</v>
      </c>
      <c r="HE28" s="10">
        <f t="shared" si="100"/>
        <v>2</v>
      </c>
      <c r="HF28" s="126" t="str">
        <f t="shared" si="101"/>
        <v>C</v>
      </c>
      <c r="HG28" s="10">
        <f t="shared" si="102"/>
        <v>2</v>
      </c>
      <c r="HH28" s="126" t="str">
        <f t="shared" si="103"/>
        <v>C</v>
      </c>
      <c r="HI28" s="10">
        <f t="shared" si="104"/>
        <v>2</v>
      </c>
      <c r="HJ28" s="126" t="str">
        <f t="shared" si="105"/>
        <v>C</v>
      </c>
      <c r="HK28" s="10">
        <f t="shared" si="106"/>
        <v>2</v>
      </c>
      <c r="HL28" s="126" t="str">
        <f t="shared" si="107"/>
        <v>B</v>
      </c>
      <c r="HM28" s="10">
        <f t="shared" si="108"/>
        <v>3</v>
      </c>
      <c r="HN28" s="126" t="str">
        <f t="shared" si="116"/>
        <v>B</v>
      </c>
      <c r="HO28" s="10">
        <f t="shared" si="117"/>
        <v>3</v>
      </c>
      <c r="HP28" s="126" t="str">
        <f t="shared" si="118"/>
        <v>C</v>
      </c>
      <c r="HQ28" s="10">
        <f t="shared" si="119"/>
        <v>2</v>
      </c>
      <c r="HR28" s="126" t="str">
        <f t="shared" si="120"/>
        <v>X</v>
      </c>
      <c r="HS28" s="10">
        <f t="shared" si="121"/>
        <v>0</v>
      </c>
      <c r="HT28" s="72">
        <f t="shared" si="109"/>
        <v>2.75</v>
      </c>
      <c r="HU28" s="72">
        <f t="shared" si="110"/>
        <v>2.2000000000000002</v>
      </c>
      <c r="HV28" s="72">
        <f t="shared" si="111"/>
        <v>2.39</v>
      </c>
      <c r="HW28" s="72">
        <f t="shared" si="112"/>
        <v>2.92</v>
      </c>
      <c r="HX28" s="72">
        <f t="shared" si="113"/>
        <v>2.2000000000000002</v>
      </c>
      <c r="HY28" s="72">
        <f t="shared" si="122"/>
        <v>2.6</v>
      </c>
      <c r="HZ28" s="73">
        <f t="shared" si="123"/>
        <v>90</v>
      </c>
      <c r="IA28" s="72">
        <f t="shared" si="124"/>
        <v>2.5</v>
      </c>
      <c r="IB28" s="4" t="str">
        <f t="shared" si="114"/>
        <v>Kh¸</v>
      </c>
      <c r="IE28" s="5"/>
      <c r="IJ28" s="3">
        <v>6</v>
      </c>
      <c r="IK28" s="3">
        <v>6</v>
      </c>
      <c r="IM28" s="3">
        <v>7</v>
      </c>
      <c r="IN28" s="3">
        <v>6</v>
      </c>
      <c r="IP28" s="3">
        <v>7</v>
      </c>
      <c r="IQ28" s="3">
        <v>5.3</v>
      </c>
      <c r="IR28" s="3">
        <v>8</v>
      </c>
    </row>
    <row r="29" spans="1:252" ht="24.75" customHeight="1" x14ac:dyDescent="0.25">
      <c r="A29" s="6">
        <v>23</v>
      </c>
      <c r="B29" s="17" t="s">
        <v>109</v>
      </c>
      <c r="C29" s="59" t="s">
        <v>17</v>
      </c>
      <c r="D29" s="26">
        <v>34489</v>
      </c>
      <c r="E29" s="23">
        <v>7.5</v>
      </c>
      <c r="F29" s="194">
        <v>8</v>
      </c>
      <c r="G29" s="25">
        <v>6</v>
      </c>
      <c r="H29" s="7">
        <f t="shared" si="0"/>
        <v>6.5</v>
      </c>
      <c r="I29" s="23">
        <v>8</v>
      </c>
      <c r="J29" s="194">
        <v>9</v>
      </c>
      <c r="K29" s="25">
        <v>5</v>
      </c>
      <c r="L29" s="7">
        <f t="shared" si="1"/>
        <v>6</v>
      </c>
      <c r="M29" s="23">
        <v>7</v>
      </c>
      <c r="N29" s="194">
        <v>10</v>
      </c>
      <c r="O29" s="25">
        <v>6</v>
      </c>
      <c r="P29" s="7">
        <f t="shared" si="2"/>
        <v>6.6</v>
      </c>
      <c r="Q29" s="23">
        <v>6</v>
      </c>
      <c r="R29" s="194">
        <v>7</v>
      </c>
      <c r="S29" s="25">
        <v>7</v>
      </c>
      <c r="T29" s="7">
        <f t="shared" si="3"/>
        <v>6.8</v>
      </c>
      <c r="U29" s="23">
        <v>8.5</v>
      </c>
      <c r="V29" s="194">
        <v>9</v>
      </c>
      <c r="W29" s="25">
        <v>8</v>
      </c>
      <c r="X29" s="7">
        <f t="shared" si="4"/>
        <v>8.1999999999999993</v>
      </c>
      <c r="Y29" s="23">
        <v>7.3</v>
      </c>
      <c r="Z29" s="194">
        <v>8</v>
      </c>
      <c r="AA29" s="25">
        <v>7</v>
      </c>
      <c r="AB29" s="7">
        <f t="shared" si="5"/>
        <v>7.2</v>
      </c>
      <c r="AC29" s="23">
        <v>7</v>
      </c>
      <c r="AD29" s="194">
        <v>5</v>
      </c>
      <c r="AE29" s="25">
        <v>6</v>
      </c>
      <c r="AF29" s="7">
        <f t="shared" si="6"/>
        <v>6.1</v>
      </c>
      <c r="AG29" s="23">
        <v>7</v>
      </c>
      <c r="AH29" s="194">
        <v>8</v>
      </c>
      <c r="AI29" s="25">
        <f t="shared" si="7"/>
        <v>7.5</v>
      </c>
      <c r="AJ29" s="7">
        <f t="shared" si="8"/>
        <v>7.5</v>
      </c>
      <c r="AK29" s="23">
        <v>6</v>
      </c>
      <c r="AL29" s="194">
        <v>7</v>
      </c>
      <c r="AM29" s="101">
        <v>5.5</v>
      </c>
      <c r="AN29" s="7">
        <f t="shared" si="9"/>
        <v>5.8</v>
      </c>
      <c r="AO29" s="23">
        <v>7.3</v>
      </c>
      <c r="AP29" s="194">
        <v>7</v>
      </c>
      <c r="AQ29" s="25">
        <v>6</v>
      </c>
      <c r="AR29" s="7">
        <f t="shared" si="10"/>
        <v>6.4</v>
      </c>
      <c r="AS29" s="23">
        <v>7.5</v>
      </c>
      <c r="AT29" s="194">
        <v>9</v>
      </c>
      <c r="AU29" s="25">
        <v>8</v>
      </c>
      <c r="AV29" s="7">
        <f t="shared" si="11"/>
        <v>8</v>
      </c>
      <c r="AW29" s="23">
        <v>6.3</v>
      </c>
      <c r="AX29" s="194">
        <v>6</v>
      </c>
      <c r="AY29" s="25">
        <v>7</v>
      </c>
      <c r="AZ29" s="7">
        <f t="shared" si="12"/>
        <v>6.8</v>
      </c>
      <c r="BA29" s="23">
        <v>7</v>
      </c>
      <c r="BB29" s="194">
        <v>6</v>
      </c>
      <c r="BC29" s="25">
        <v>6</v>
      </c>
      <c r="BD29" s="7">
        <f t="shared" si="13"/>
        <v>6.2</v>
      </c>
      <c r="BE29" s="23">
        <v>5.8</v>
      </c>
      <c r="BF29" s="194">
        <v>5</v>
      </c>
      <c r="BG29" s="25">
        <v>8.5</v>
      </c>
      <c r="BH29" s="7">
        <f t="shared" si="14"/>
        <v>7.6</v>
      </c>
      <c r="BI29" s="23">
        <v>6.7</v>
      </c>
      <c r="BJ29" s="194">
        <v>7</v>
      </c>
      <c r="BK29" s="25">
        <v>9</v>
      </c>
      <c r="BL29" s="7">
        <f t="shared" si="15"/>
        <v>8.3000000000000007</v>
      </c>
      <c r="BM29" s="23">
        <v>7</v>
      </c>
      <c r="BN29" s="24">
        <v>8</v>
      </c>
      <c r="BO29" s="25">
        <f t="shared" si="16"/>
        <v>7.5</v>
      </c>
      <c r="BP29" s="7">
        <f t="shared" si="17"/>
        <v>7.5</v>
      </c>
      <c r="BQ29" s="23">
        <v>8</v>
      </c>
      <c r="BR29" s="194">
        <v>9</v>
      </c>
      <c r="BS29" s="25">
        <v>5</v>
      </c>
      <c r="BT29" s="7">
        <f t="shared" si="18"/>
        <v>6</v>
      </c>
      <c r="BU29" s="23">
        <v>8</v>
      </c>
      <c r="BV29" s="194">
        <v>9</v>
      </c>
      <c r="BW29" s="25">
        <v>6.5</v>
      </c>
      <c r="BX29" s="7">
        <f t="shared" si="19"/>
        <v>7.1</v>
      </c>
      <c r="BY29" s="23">
        <v>6.7</v>
      </c>
      <c r="BZ29" s="194">
        <v>6</v>
      </c>
      <c r="CA29" s="74">
        <v>5</v>
      </c>
      <c r="CB29" s="7">
        <f t="shared" si="20"/>
        <v>5.4</v>
      </c>
      <c r="CC29" s="23">
        <v>8.5</v>
      </c>
      <c r="CD29" s="194">
        <v>9</v>
      </c>
      <c r="CE29" s="25">
        <v>8.5</v>
      </c>
      <c r="CF29" s="7">
        <f t="shared" si="21"/>
        <v>8.6</v>
      </c>
      <c r="CG29" s="23">
        <v>7.5</v>
      </c>
      <c r="CH29" s="194">
        <v>10</v>
      </c>
      <c r="CI29" s="25">
        <v>7</v>
      </c>
      <c r="CJ29" s="7">
        <f t="shared" si="22"/>
        <v>7.4</v>
      </c>
      <c r="CK29" s="23">
        <v>6.3</v>
      </c>
      <c r="CL29" s="194">
        <v>7</v>
      </c>
      <c r="CM29" s="25">
        <v>4</v>
      </c>
      <c r="CN29" s="7">
        <f t="shared" si="23"/>
        <v>4.8</v>
      </c>
      <c r="CO29" s="23">
        <v>7</v>
      </c>
      <c r="CP29" s="194">
        <v>8</v>
      </c>
      <c r="CQ29" s="25">
        <v>7</v>
      </c>
      <c r="CR29" s="7">
        <f t="shared" si="24"/>
        <v>7.1</v>
      </c>
      <c r="CS29" s="23">
        <v>8.3000000000000007</v>
      </c>
      <c r="CT29" s="194">
        <v>9</v>
      </c>
      <c r="CU29" s="25">
        <v>8</v>
      </c>
      <c r="CV29" s="7">
        <f t="shared" si="25"/>
        <v>8.1999999999999993</v>
      </c>
      <c r="CW29" s="23">
        <v>4.3</v>
      </c>
      <c r="CX29" s="194">
        <v>7</v>
      </c>
      <c r="CY29" s="25">
        <v>6</v>
      </c>
      <c r="CZ29" s="7">
        <f t="shared" si="26"/>
        <v>5.8</v>
      </c>
      <c r="DA29" s="23">
        <v>5</v>
      </c>
      <c r="DB29" s="194">
        <v>6</v>
      </c>
      <c r="DC29" s="25">
        <v>7.5</v>
      </c>
      <c r="DD29" s="7">
        <f t="shared" si="27"/>
        <v>6.9</v>
      </c>
      <c r="DE29" s="23">
        <v>6</v>
      </c>
      <c r="DF29" s="194">
        <v>7</v>
      </c>
      <c r="DG29" s="25">
        <v>5.5</v>
      </c>
      <c r="DH29" s="7">
        <f t="shared" si="28"/>
        <v>5.8</v>
      </c>
      <c r="DI29" s="23">
        <v>8</v>
      </c>
      <c r="DJ29" s="194">
        <v>8</v>
      </c>
      <c r="DK29" s="119">
        <f t="shared" si="29"/>
        <v>7.3</v>
      </c>
      <c r="DL29" s="7">
        <f t="shared" si="30"/>
        <v>7.5</v>
      </c>
      <c r="DM29" s="23">
        <v>6.5</v>
      </c>
      <c r="DN29" s="194">
        <v>7</v>
      </c>
      <c r="DO29" s="25">
        <v>8</v>
      </c>
      <c r="DP29" s="7">
        <f t="shared" si="31"/>
        <v>7.6</v>
      </c>
      <c r="DQ29" s="23">
        <v>7</v>
      </c>
      <c r="DR29" s="194">
        <v>8</v>
      </c>
      <c r="DS29" s="25">
        <v>5.5</v>
      </c>
      <c r="DT29" s="7">
        <f t="shared" si="32"/>
        <v>6.1</v>
      </c>
      <c r="DU29" s="23">
        <v>7</v>
      </c>
      <c r="DV29" s="194">
        <v>8</v>
      </c>
      <c r="DW29" s="25">
        <v>8.5</v>
      </c>
      <c r="DX29" s="7">
        <f t="shared" si="33"/>
        <v>8.1999999999999993</v>
      </c>
      <c r="DY29" s="23">
        <v>7</v>
      </c>
      <c r="DZ29" s="194">
        <v>7</v>
      </c>
      <c r="EA29" s="25">
        <v>7</v>
      </c>
      <c r="EB29" s="7">
        <f t="shared" si="34"/>
        <v>7</v>
      </c>
      <c r="EC29" s="23">
        <v>7</v>
      </c>
      <c r="ED29" s="194">
        <v>8</v>
      </c>
      <c r="EE29" s="25">
        <v>9</v>
      </c>
      <c r="EF29" s="7">
        <f t="shared" si="35"/>
        <v>8.5</v>
      </c>
      <c r="EG29" s="23">
        <v>7.3</v>
      </c>
      <c r="EH29" s="194">
        <v>8</v>
      </c>
      <c r="EI29" s="25">
        <v>5</v>
      </c>
      <c r="EJ29" s="7">
        <f t="shared" si="36"/>
        <v>5.8</v>
      </c>
      <c r="EK29" s="23">
        <v>7.5</v>
      </c>
      <c r="EL29" s="194">
        <v>9</v>
      </c>
      <c r="EM29" s="25">
        <v>8</v>
      </c>
      <c r="EN29" s="7">
        <f t="shared" si="37"/>
        <v>8</v>
      </c>
      <c r="EO29" s="23"/>
      <c r="EP29" s="194"/>
      <c r="EQ29" s="25"/>
      <c r="ER29" s="7">
        <f t="shared" si="115"/>
        <v>0</v>
      </c>
      <c r="ES29" s="7"/>
      <c r="ET29" s="7">
        <v>8</v>
      </c>
      <c r="EU29" s="8">
        <f t="shared" si="38"/>
        <v>6.75</v>
      </c>
      <c r="EV29" s="126" t="str">
        <f t="shared" si="39"/>
        <v>C</v>
      </c>
      <c r="EW29" s="10">
        <f t="shared" si="40"/>
        <v>2</v>
      </c>
      <c r="EX29" s="126" t="str">
        <f t="shared" si="41"/>
        <v>C</v>
      </c>
      <c r="EY29" s="10">
        <f t="shared" si="42"/>
        <v>2</v>
      </c>
      <c r="EZ29" s="126" t="str">
        <f t="shared" si="43"/>
        <v>C</v>
      </c>
      <c r="FA29" s="10">
        <f t="shared" si="44"/>
        <v>2</v>
      </c>
      <c r="FB29" s="126" t="str">
        <f t="shared" si="45"/>
        <v>C</v>
      </c>
      <c r="FC29" s="10">
        <f t="shared" si="46"/>
        <v>2</v>
      </c>
      <c r="FD29" s="218" t="str">
        <f t="shared" si="47"/>
        <v>B</v>
      </c>
      <c r="FE29" s="217">
        <f t="shared" si="48"/>
        <v>3</v>
      </c>
      <c r="FF29" s="218" t="str">
        <f t="shared" si="49"/>
        <v>B</v>
      </c>
      <c r="FG29" s="217">
        <f t="shared" si="50"/>
        <v>3</v>
      </c>
      <c r="FH29" s="218" t="str">
        <f t="shared" si="51"/>
        <v>C</v>
      </c>
      <c r="FI29" s="217">
        <f t="shared" si="52"/>
        <v>2</v>
      </c>
      <c r="FJ29" s="218" t="str">
        <f t="shared" si="53"/>
        <v>B</v>
      </c>
      <c r="FK29" s="217">
        <f t="shared" si="54"/>
        <v>3</v>
      </c>
      <c r="FL29" s="218" t="str">
        <f t="shared" si="55"/>
        <v>C</v>
      </c>
      <c r="FM29" s="217">
        <f t="shared" si="56"/>
        <v>2</v>
      </c>
      <c r="FN29" s="218" t="str">
        <f t="shared" si="57"/>
        <v>C</v>
      </c>
      <c r="FO29" s="217">
        <f t="shared" si="58"/>
        <v>2</v>
      </c>
      <c r="FP29" s="218" t="str">
        <f t="shared" si="59"/>
        <v>B</v>
      </c>
      <c r="FQ29" s="217">
        <f t="shared" si="60"/>
        <v>3</v>
      </c>
      <c r="FR29" s="218" t="str">
        <f t="shared" si="61"/>
        <v>C</v>
      </c>
      <c r="FS29" s="217">
        <f t="shared" si="62"/>
        <v>2</v>
      </c>
      <c r="FT29" s="126" t="str">
        <f t="shared" si="63"/>
        <v>C</v>
      </c>
      <c r="FU29" s="10">
        <f t="shared" si="64"/>
        <v>2</v>
      </c>
      <c r="FV29" s="126" t="str">
        <f t="shared" si="65"/>
        <v>B</v>
      </c>
      <c r="FW29" s="10">
        <f t="shared" si="66"/>
        <v>3</v>
      </c>
      <c r="FX29" s="126" t="str">
        <f t="shared" si="67"/>
        <v>B</v>
      </c>
      <c r="FY29" s="10">
        <f t="shared" si="68"/>
        <v>3</v>
      </c>
      <c r="FZ29" s="126" t="str">
        <f t="shared" si="69"/>
        <v>B</v>
      </c>
      <c r="GA29" s="10">
        <f t="shared" si="70"/>
        <v>3</v>
      </c>
      <c r="GB29" s="126" t="str">
        <f t="shared" si="71"/>
        <v>C</v>
      </c>
      <c r="GC29" s="10">
        <f t="shared" si="72"/>
        <v>2</v>
      </c>
      <c r="GD29" s="126" t="str">
        <f t="shared" si="73"/>
        <v>B</v>
      </c>
      <c r="GE29" s="10">
        <f t="shared" si="74"/>
        <v>3</v>
      </c>
      <c r="GF29" s="126" t="str">
        <f t="shared" si="75"/>
        <v>D</v>
      </c>
      <c r="GG29" s="10">
        <f t="shared" si="76"/>
        <v>1</v>
      </c>
      <c r="GH29" s="218" t="str">
        <f t="shared" si="77"/>
        <v>A</v>
      </c>
      <c r="GI29" s="217">
        <f t="shared" si="78"/>
        <v>4</v>
      </c>
      <c r="GJ29" s="218" t="str">
        <f t="shared" si="79"/>
        <v>B</v>
      </c>
      <c r="GK29" s="217">
        <f t="shared" si="80"/>
        <v>3</v>
      </c>
      <c r="GL29" s="218" t="str">
        <f t="shared" si="81"/>
        <v>D</v>
      </c>
      <c r="GM29" s="217">
        <f t="shared" si="82"/>
        <v>1</v>
      </c>
      <c r="GN29" s="218" t="str">
        <f t="shared" si="83"/>
        <v>B</v>
      </c>
      <c r="GO29" s="217">
        <f t="shared" si="84"/>
        <v>3</v>
      </c>
      <c r="GP29" s="218" t="str">
        <f t="shared" si="85"/>
        <v>B</v>
      </c>
      <c r="GQ29" s="217">
        <f t="shared" si="86"/>
        <v>3</v>
      </c>
      <c r="GR29" s="218" t="str">
        <f t="shared" si="87"/>
        <v>C</v>
      </c>
      <c r="GS29" s="217">
        <f t="shared" si="88"/>
        <v>2</v>
      </c>
      <c r="GT29" s="218" t="str">
        <f t="shared" si="89"/>
        <v>C</v>
      </c>
      <c r="GU29" s="217">
        <f t="shared" si="90"/>
        <v>2</v>
      </c>
      <c r="GV29" s="218" t="str">
        <f t="shared" si="91"/>
        <v>C</v>
      </c>
      <c r="GW29" s="217">
        <f t="shared" si="92"/>
        <v>2</v>
      </c>
      <c r="GX29" s="218" t="str">
        <f t="shared" si="93"/>
        <v>B</v>
      </c>
      <c r="GY29" s="217">
        <f t="shared" si="94"/>
        <v>3</v>
      </c>
      <c r="GZ29" s="126" t="str">
        <f t="shared" si="95"/>
        <v>B</v>
      </c>
      <c r="HA29" s="10">
        <f t="shared" si="96"/>
        <v>3</v>
      </c>
      <c r="HB29" s="126" t="str">
        <f t="shared" si="97"/>
        <v>C</v>
      </c>
      <c r="HC29" s="10">
        <f t="shared" si="98"/>
        <v>2</v>
      </c>
      <c r="HD29" s="126" t="str">
        <f t="shared" si="99"/>
        <v>B</v>
      </c>
      <c r="HE29" s="10">
        <f t="shared" si="100"/>
        <v>3</v>
      </c>
      <c r="HF29" s="126" t="str">
        <f t="shared" si="101"/>
        <v>B</v>
      </c>
      <c r="HG29" s="10">
        <f t="shared" si="102"/>
        <v>3</v>
      </c>
      <c r="HH29" s="126" t="str">
        <f t="shared" si="103"/>
        <v>A</v>
      </c>
      <c r="HI29" s="10">
        <f t="shared" si="104"/>
        <v>4</v>
      </c>
      <c r="HJ29" s="126" t="str">
        <f t="shared" si="105"/>
        <v>C</v>
      </c>
      <c r="HK29" s="10">
        <f t="shared" si="106"/>
        <v>2</v>
      </c>
      <c r="HL29" s="126" t="str">
        <f t="shared" si="107"/>
        <v>B</v>
      </c>
      <c r="HM29" s="10">
        <f t="shared" si="108"/>
        <v>3</v>
      </c>
      <c r="HN29" s="126" t="str">
        <f t="shared" si="116"/>
        <v>X</v>
      </c>
      <c r="HO29" s="10">
        <f t="shared" si="117"/>
        <v>0</v>
      </c>
      <c r="HP29" s="126" t="str">
        <f t="shared" si="118"/>
        <v>X</v>
      </c>
      <c r="HQ29" s="10">
        <f t="shared" si="119"/>
        <v>0</v>
      </c>
      <c r="HR29" s="126" t="str">
        <f t="shared" si="120"/>
        <v>B</v>
      </c>
      <c r="HS29" s="10">
        <f t="shared" si="121"/>
        <v>3</v>
      </c>
      <c r="HT29" s="72">
        <f t="shared" si="109"/>
        <v>2</v>
      </c>
      <c r="HU29" s="72">
        <f t="shared" si="110"/>
        <v>2.65</v>
      </c>
      <c r="HV29" s="72">
        <f t="shared" si="111"/>
        <v>2.56</v>
      </c>
      <c r="HW29" s="72">
        <f t="shared" si="112"/>
        <v>2.63</v>
      </c>
      <c r="HX29" s="72">
        <f t="shared" si="113"/>
        <v>2.87</v>
      </c>
      <c r="HY29" s="72">
        <f t="shared" si="122"/>
        <v>3</v>
      </c>
      <c r="HZ29" s="73">
        <f t="shared" si="123"/>
        <v>90</v>
      </c>
      <c r="IA29" s="72">
        <f t="shared" si="124"/>
        <v>2.62</v>
      </c>
      <c r="IB29" s="4" t="str">
        <f t="shared" si="114"/>
        <v>Kh¸</v>
      </c>
      <c r="IE29" s="5"/>
      <c r="IJ29" s="3">
        <v>7</v>
      </c>
      <c r="IK29" s="3">
        <v>8</v>
      </c>
      <c r="IM29" s="3">
        <v>8</v>
      </c>
      <c r="IN29" s="3">
        <v>7</v>
      </c>
      <c r="IP29" s="3">
        <v>7</v>
      </c>
      <c r="IQ29" s="3">
        <v>6</v>
      </c>
      <c r="IR29" s="3">
        <v>8</v>
      </c>
    </row>
    <row r="30" spans="1:252" ht="24" customHeight="1" x14ac:dyDescent="0.25">
      <c r="A30" s="12">
        <v>24</v>
      </c>
      <c r="B30" s="15" t="s">
        <v>63</v>
      </c>
      <c r="C30" s="59" t="s">
        <v>136</v>
      </c>
      <c r="D30" s="16">
        <v>36070</v>
      </c>
      <c r="E30" s="23">
        <v>7</v>
      </c>
      <c r="F30" s="194">
        <v>10</v>
      </c>
      <c r="G30" s="25">
        <v>7</v>
      </c>
      <c r="H30" s="7">
        <f t="shared" si="0"/>
        <v>7.3</v>
      </c>
      <c r="I30" s="23">
        <v>7.5</v>
      </c>
      <c r="J30" s="194">
        <v>9</v>
      </c>
      <c r="K30" s="25">
        <v>6.5</v>
      </c>
      <c r="L30" s="7">
        <f t="shared" si="1"/>
        <v>7</v>
      </c>
      <c r="M30" s="23">
        <v>7.5</v>
      </c>
      <c r="N30" s="194">
        <v>9</v>
      </c>
      <c r="O30" s="25">
        <v>6</v>
      </c>
      <c r="P30" s="7">
        <f t="shared" si="2"/>
        <v>6.6</v>
      </c>
      <c r="Q30" s="23">
        <v>7</v>
      </c>
      <c r="R30" s="194">
        <v>9</v>
      </c>
      <c r="S30" s="25">
        <v>6.5</v>
      </c>
      <c r="T30" s="7">
        <f t="shared" si="3"/>
        <v>6.9</v>
      </c>
      <c r="U30" s="23">
        <v>8</v>
      </c>
      <c r="V30" s="194">
        <v>8</v>
      </c>
      <c r="W30" s="25">
        <v>7</v>
      </c>
      <c r="X30" s="7">
        <f t="shared" si="4"/>
        <v>7.3</v>
      </c>
      <c r="Y30" s="23">
        <v>6.7</v>
      </c>
      <c r="Z30" s="194">
        <v>7</v>
      </c>
      <c r="AA30" s="25">
        <v>5</v>
      </c>
      <c r="AB30" s="7">
        <f t="shared" si="5"/>
        <v>5.5</v>
      </c>
      <c r="AC30" s="23">
        <v>7</v>
      </c>
      <c r="AD30" s="194">
        <v>8</v>
      </c>
      <c r="AE30" s="25">
        <v>5.5</v>
      </c>
      <c r="AF30" s="7">
        <f t="shared" si="6"/>
        <v>6.1</v>
      </c>
      <c r="AG30" s="23">
        <v>7</v>
      </c>
      <c r="AH30" s="194">
        <v>8</v>
      </c>
      <c r="AI30" s="25">
        <f t="shared" si="7"/>
        <v>7.3</v>
      </c>
      <c r="AJ30" s="7">
        <f t="shared" si="8"/>
        <v>7.3</v>
      </c>
      <c r="AK30" s="23">
        <v>4.5</v>
      </c>
      <c r="AL30" s="194">
        <v>7</v>
      </c>
      <c r="AM30" s="101">
        <v>5.5</v>
      </c>
      <c r="AN30" s="7">
        <f t="shared" si="9"/>
        <v>5.5</v>
      </c>
      <c r="AO30" s="23">
        <v>6.3</v>
      </c>
      <c r="AP30" s="194">
        <v>8</v>
      </c>
      <c r="AQ30" s="25">
        <v>5</v>
      </c>
      <c r="AR30" s="7">
        <f t="shared" si="10"/>
        <v>5.6</v>
      </c>
      <c r="AS30" s="23">
        <v>6.5</v>
      </c>
      <c r="AT30" s="194">
        <v>8</v>
      </c>
      <c r="AU30" s="25">
        <v>7</v>
      </c>
      <c r="AV30" s="7">
        <f t="shared" si="11"/>
        <v>7</v>
      </c>
      <c r="AW30" s="23">
        <v>6</v>
      </c>
      <c r="AX30" s="194">
        <v>6</v>
      </c>
      <c r="AY30" s="25">
        <v>7</v>
      </c>
      <c r="AZ30" s="7">
        <f t="shared" si="12"/>
        <v>6.7</v>
      </c>
      <c r="BA30" s="23">
        <v>7.5</v>
      </c>
      <c r="BB30" s="194">
        <v>9</v>
      </c>
      <c r="BC30" s="25">
        <v>8</v>
      </c>
      <c r="BD30" s="7">
        <f t="shared" si="13"/>
        <v>8</v>
      </c>
      <c r="BE30" s="23">
        <v>5.8</v>
      </c>
      <c r="BF30" s="194">
        <v>9</v>
      </c>
      <c r="BG30" s="25">
        <v>5.5</v>
      </c>
      <c r="BH30" s="7">
        <f t="shared" si="14"/>
        <v>5.9</v>
      </c>
      <c r="BI30" s="23">
        <v>7</v>
      </c>
      <c r="BJ30" s="194">
        <v>7</v>
      </c>
      <c r="BK30" s="25">
        <v>8</v>
      </c>
      <c r="BL30" s="7">
        <f t="shared" si="15"/>
        <v>7.7</v>
      </c>
      <c r="BM30" s="23">
        <v>7.5</v>
      </c>
      <c r="BN30" s="24">
        <v>8</v>
      </c>
      <c r="BO30" s="25">
        <f t="shared" si="16"/>
        <v>8.8000000000000007</v>
      </c>
      <c r="BP30" s="7">
        <f t="shared" si="17"/>
        <v>8.5</v>
      </c>
      <c r="BQ30" s="23">
        <v>7</v>
      </c>
      <c r="BR30" s="194">
        <v>7</v>
      </c>
      <c r="BS30" s="25">
        <v>4</v>
      </c>
      <c r="BT30" s="7">
        <f t="shared" si="18"/>
        <v>4.9000000000000004</v>
      </c>
      <c r="BU30" s="23">
        <v>7</v>
      </c>
      <c r="BV30" s="194">
        <v>8</v>
      </c>
      <c r="BW30" s="25">
        <v>8.5</v>
      </c>
      <c r="BX30" s="7">
        <f t="shared" si="19"/>
        <v>8.1999999999999993</v>
      </c>
      <c r="BY30" s="104">
        <v>6</v>
      </c>
      <c r="BZ30" s="273">
        <v>8</v>
      </c>
      <c r="CA30" s="74">
        <v>6</v>
      </c>
      <c r="CB30" s="7">
        <f t="shared" si="20"/>
        <v>6.2</v>
      </c>
      <c r="CC30" s="23">
        <v>7</v>
      </c>
      <c r="CD30" s="194">
        <v>8</v>
      </c>
      <c r="CE30" s="25">
        <v>8</v>
      </c>
      <c r="CF30" s="7">
        <f t="shared" si="21"/>
        <v>7.8</v>
      </c>
      <c r="CG30" s="23">
        <v>6.8</v>
      </c>
      <c r="CH30" s="194">
        <v>8</v>
      </c>
      <c r="CI30" s="25">
        <v>7.5</v>
      </c>
      <c r="CJ30" s="7">
        <f t="shared" si="22"/>
        <v>7.4</v>
      </c>
      <c r="CK30" s="23">
        <v>7.3</v>
      </c>
      <c r="CL30" s="194">
        <v>7</v>
      </c>
      <c r="CM30" s="265">
        <v>9</v>
      </c>
      <c r="CN30" s="7">
        <f t="shared" si="23"/>
        <v>8.5</v>
      </c>
      <c r="CO30" s="23">
        <v>6.7</v>
      </c>
      <c r="CP30" s="194">
        <v>7</v>
      </c>
      <c r="CQ30" s="25">
        <v>6.5</v>
      </c>
      <c r="CR30" s="7">
        <f t="shared" si="24"/>
        <v>6.6</v>
      </c>
      <c r="CS30" s="23">
        <v>6.8</v>
      </c>
      <c r="CT30" s="194">
        <v>7</v>
      </c>
      <c r="CU30" s="25">
        <v>8</v>
      </c>
      <c r="CV30" s="7">
        <f t="shared" si="25"/>
        <v>7.7</v>
      </c>
      <c r="CW30" s="23">
        <v>4.3</v>
      </c>
      <c r="CX30" s="194">
        <v>10</v>
      </c>
      <c r="CY30" s="25">
        <v>5</v>
      </c>
      <c r="CZ30" s="7">
        <f t="shared" si="26"/>
        <v>5.4</v>
      </c>
      <c r="DA30" s="23">
        <v>6</v>
      </c>
      <c r="DB30" s="194">
        <v>7</v>
      </c>
      <c r="DC30" s="25">
        <v>7.5</v>
      </c>
      <c r="DD30" s="7">
        <f t="shared" si="27"/>
        <v>7.2</v>
      </c>
      <c r="DE30" s="23">
        <v>5</v>
      </c>
      <c r="DF30" s="194">
        <v>8</v>
      </c>
      <c r="DG30" s="265">
        <v>7.5</v>
      </c>
      <c r="DH30" s="7">
        <f t="shared" si="28"/>
        <v>7.1</v>
      </c>
      <c r="DI30" s="23">
        <v>9</v>
      </c>
      <c r="DJ30" s="194">
        <v>10</v>
      </c>
      <c r="DK30" s="119">
        <f t="shared" si="29"/>
        <v>8</v>
      </c>
      <c r="DL30" s="7">
        <f t="shared" si="30"/>
        <v>8.4</v>
      </c>
      <c r="DM30" s="23">
        <v>7.5</v>
      </c>
      <c r="DN30" s="194">
        <v>8</v>
      </c>
      <c r="DO30" s="25">
        <v>9</v>
      </c>
      <c r="DP30" s="7">
        <f t="shared" si="31"/>
        <v>8.6</v>
      </c>
      <c r="DQ30" s="23">
        <v>6.7</v>
      </c>
      <c r="DR30" s="194">
        <v>7</v>
      </c>
      <c r="DS30" s="25">
        <v>5.5</v>
      </c>
      <c r="DT30" s="7">
        <f t="shared" si="32"/>
        <v>5.9</v>
      </c>
      <c r="DU30" s="23">
        <v>3</v>
      </c>
      <c r="DV30" s="194">
        <v>9</v>
      </c>
      <c r="DW30" s="25">
        <v>9</v>
      </c>
      <c r="DX30" s="7">
        <f t="shared" si="33"/>
        <v>7.8</v>
      </c>
      <c r="DY30" s="23">
        <v>7</v>
      </c>
      <c r="DZ30" s="194">
        <v>7</v>
      </c>
      <c r="EA30" s="25">
        <v>7.5</v>
      </c>
      <c r="EB30" s="7">
        <f t="shared" si="34"/>
        <v>7.4</v>
      </c>
      <c r="EC30" s="23">
        <v>6.3</v>
      </c>
      <c r="ED30" s="194">
        <v>7</v>
      </c>
      <c r="EE30" s="25">
        <v>8</v>
      </c>
      <c r="EF30" s="7">
        <f t="shared" si="35"/>
        <v>7.6</v>
      </c>
      <c r="EG30" s="23">
        <v>7.7</v>
      </c>
      <c r="EH30" s="194">
        <v>8</v>
      </c>
      <c r="EI30" s="25">
        <v>5</v>
      </c>
      <c r="EJ30" s="7">
        <f t="shared" si="36"/>
        <v>5.8</v>
      </c>
      <c r="EK30" s="23">
        <v>8</v>
      </c>
      <c r="EL30" s="194">
        <v>9</v>
      </c>
      <c r="EM30" s="25">
        <v>8</v>
      </c>
      <c r="EN30" s="7">
        <f t="shared" si="37"/>
        <v>8.1</v>
      </c>
      <c r="EO30" s="23"/>
      <c r="EP30" s="194"/>
      <c r="EQ30" s="25"/>
      <c r="ER30" s="7">
        <f t="shared" si="115"/>
        <v>0</v>
      </c>
      <c r="ES30" s="7"/>
      <c r="ET30" s="7">
        <v>7.5</v>
      </c>
      <c r="EU30" s="8">
        <f t="shared" si="38"/>
        <v>6.74</v>
      </c>
      <c r="EV30" s="126" t="str">
        <f t="shared" si="39"/>
        <v>B</v>
      </c>
      <c r="EW30" s="10">
        <f t="shared" si="40"/>
        <v>3</v>
      </c>
      <c r="EX30" s="126" t="str">
        <f t="shared" si="41"/>
        <v>B</v>
      </c>
      <c r="EY30" s="10">
        <f t="shared" si="42"/>
        <v>3</v>
      </c>
      <c r="EZ30" s="126" t="str">
        <f t="shared" si="43"/>
        <v>C</v>
      </c>
      <c r="FA30" s="10">
        <f t="shared" si="44"/>
        <v>2</v>
      </c>
      <c r="FB30" s="126" t="str">
        <f t="shared" si="45"/>
        <v>C</v>
      </c>
      <c r="FC30" s="10">
        <f t="shared" si="46"/>
        <v>2</v>
      </c>
      <c r="FD30" s="218" t="str">
        <f t="shared" si="47"/>
        <v>B</v>
      </c>
      <c r="FE30" s="217">
        <f t="shared" si="48"/>
        <v>3</v>
      </c>
      <c r="FF30" s="218" t="str">
        <f t="shared" si="49"/>
        <v>C</v>
      </c>
      <c r="FG30" s="217">
        <f t="shared" si="50"/>
        <v>2</v>
      </c>
      <c r="FH30" s="218" t="str">
        <f t="shared" si="51"/>
        <v>C</v>
      </c>
      <c r="FI30" s="217">
        <f t="shared" si="52"/>
        <v>2</v>
      </c>
      <c r="FJ30" s="218" t="str">
        <f t="shared" si="53"/>
        <v>B</v>
      </c>
      <c r="FK30" s="217">
        <f t="shared" si="54"/>
        <v>3</v>
      </c>
      <c r="FL30" s="218" t="str">
        <f t="shared" si="55"/>
        <v>C</v>
      </c>
      <c r="FM30" s="217">
        <f t="shared" si="56"/>
        <v>2</v>
      </c>
      <c r="FN30" s="218" t="str">
        <f t="shared" si="57"/>
        <v>C</v>
      </c>
      <c r="FO30" s="217">
        <f t="shared" si="58"/>
        <v>2</v>
      </c>
      <c r="FP30" s="218" t="str">
        <f t="shared" si="59"/>
        <v>B</v>
      </c>
      <c r="FQ30" s="217">
        <f t="shared" si="60"/>
        <v>3</v>
      </c>
      <c r="FR30" s="218" t="str">
        <f t="shared" si="61"/>
        <v>C</v>
      </c>
      <c r="FS30" s="217">
        <f t="shared" si="62"/>
        <v>2</v>
      </c>
      <c r="FT30" s="126" t="str">
        <f t="shared" si="63"/>
        <v>B</v>
      </c>
      <c r="FU30" s="10">
        <f t="shared" si="64"/>
        <v>3</v>
      </c>
      <c r="FV30" s="126" t="str">
        <f t="shared" si="65"/>
        <v>C</v>
      </c>
      <c r="FW30" s="10">
        <f t="shared" si="66"/>
        <v>2</v>
      </c>
      <c r="FX30" s="126" t="str">
        <f t="shared" si="67"/>
        <v>B</v>
      </c>
      <c r="FY30" s="10">
        <f t="shared" si="68"/>
        <v>3</v>
      </c>
      <c r="FZ30" s="126" t="str">
        <f t="shared" si="69"/>
        <v>A</v>
      </c>
      <c r="GA30" s="10">
        <f t="shared" si="70"/>
        <v>4</v>
      </c>
      <c r="GB30" s="126" t="str">
        <f t="shared" si="71"/>
        <v>D</v>
      </c>
      <c r="GC30" s="10">
        <f t="shared" si="72"/>
        <v>1</v>
      </c>
      <c r="GD30" s="126" t="str">
        <f t="shared" si="73"/>
        <v>B</v>
      </c>
      <c r="GE30" s="10">
        <f t="shared" si="74"/>
        <v>3</v>
      </c>
      <c r="GF30" s="126" t="str">
        <f t="shared" si="75"/>
        <v>C</v>
      </c>
      <c r="GG30" s="10">
        <f t="shared" si="76"/>
        <v>2</v>
      </c>
      <c r="GH30" s="218" t="str">
        <f t="shared" si="77"/>
        <v>B</v>
      </c>
      <c r="GI30" s="217">
        <f t="shared" si="78"/>
        <v>3</v>
      </c>
      <c r="GJ30" s="218" t="str">
        <f t="shared" si="79"/>
        <v>B</v>
      </c>
      <c r="GK30" s="217">
        <f t="shared" si="80"/>
        <v>3</v>
      </c>
      <c r="GL30" s="218" t="str">
        <f t="shared" si="81"/>
        <v>A</v>
      </c>
      <c r="GM30" s="217">
        <f t="shared" si="82"/>
        <v>4</v>
      </c>
      <c r="GN30" s="218" t="str">
        <f t="shared" si="83"/>
        <v>C</v>
      </c>
      <c r="GO30" s="217">
        <f t="shared" si="84"/>
        <v>2</v>
      </c>
      <c r="GP30" s="218" t="str">
        <f t="shared" si="85"/>
        <v>B</v>
      </c>
      <c r="GQ30" s="217">
        <f t="shared" si="86"/>
        <v>3</v>
      </c>
      <c r="GR30" s="218" t="str">
        <f t="shared" si="87"/>
        <v>D</v>
      </c>
      <c r="GS30" s="217">
        <f t="shared" si="88"/>
        <v>1</v>
      </c>
      <c r="GT30" s="218" t="str">
        <f t="shared" si="89"/>
        <v>B</v>
      </c>
      <c r="GU30" s="217">
        <f t="shared" si="90"/>
        <v>3</v>
      </c>
      <c r="GV30" s="218" t="str">
        <f t="shared" si="91"/>
        <v>B</v>
      </c>
      <c r="GW30" s="217">
        <f t="shared" si="92"/>
        <v>3</v>
      </c>
      <c r="GX30" s="218" t="str">
        <f t="shared" si="93"/>
        <v>B</v>
      </c>
      <c r="GY30" s="217">
        <f t="shared" si="94"/>
        <v>3</v>
      </c>
      <c r="GZ30" s="126" t="str">
        <f t="shared" si="95"/>
        <v>A</v>
      </c>
      <c r="HA30" s="10">
        <f t="shared" si="96"/>
        <v>4</v>
      </c>
      <c r="HB30" s="126" t="str">
        <f t="shared" si="97"/>
        <v>C</v>
      </c>
      <c r="HC30" s="10">
        <f t="shared" si="98"/>
        <v>2</v>
      </c>
      <c r="HD30" s="126" t="str">
        <f t="shared" si="99"/>
        <v>B</v>
      </c>
      <c r="HE30" s="10">
        <f t="shared" si="100"/>
        <v>3</v>
      </c>
      <c r="HF30" s="126" t="str">
        <f t="shared" si="101"/>
        <v>B</v>
      </c>
      <c r="HG30" s="10">
        <f t="shared" si="102"/>
        <v>3</v>
      </c>
      <c r="HH30" s="126" t="str">
        <f t="shared" si="103"/>
        <v>B</v>
      </c>
      <c r="HI30" s="10">
        <f t="shared" si="104"/>
        <v>3</v>
      </c>
      <c r="HJ30" s="126" t="str">
        <f t="shared" si="105"/>
        <v>C</v>
      </c>
      <c r="HK30" s="10">
        <f t="shared" si="106"/>
        <v>2</v>
      </c>
      <c r="HL30" s="126" t="str">
        <f t="shared" si="107"/>
        <v>B</v>
      </c>
      <c r="HM30" s="10">
        <f t="shared" si="108"/>
        <v>3</v>
      </c>
      <c r="HN30" s="126" t="str">
        <f t="shared" si="116"/>
        <v>X</v>
      </c>
      <c r="HO30" s="10">
        <f t="shared" si="117"/>
        <v>0</v>
      </c>
      <c r="HP30" s="126" t="str">
        <f t="shared" si="118"/>
        <v>X</v>
      </c>
      <c r="HQ30" s="10">
        <f t="shared" si="119"/>
        <v>0</v>
      </c>
      <c r="HR30" s="126" t="str">
        <f t="shared" si="120"/>
        <v>B</v>
      </c>
      <c r="HS30" s="10">
        <f t="shared" si="121"/>
        <v>3</v>
      </c>
      <c r="HT30" s="72">
        <f t="shared" si="109"/>
        <v>2.5</v>
      </c>
      <c r="HU30" s="72">
        <f t="shared" si="110"/>
        <v>2.5</v>
      </c>
      <c r="HV30" s="72">
        <f t="shared" si="111"/>
        <v>2.72</v>
      </c>
      <c r="HW30" s="72">
        <f t="shared" si="112"/>
        <v>2.71</v>
      </c>
      <c r="HX30" s="72">
        <f t="shared" si="113"/>
        <v>2.87</v>
      </c>
      <c r="HY30" s="72">
        <f t="shared" si="122"/>
        <v>3</v>
      </c>
      <c r="HZ30" s="73">
        <f t="shared" si="123"/>
        <v>90</v>
      </c>
      <c r="IA30" s="72">
        <f t="shared" si="124"/>
        <v>2.69</v>
      </c>
      <c r="IB30" s="4" t="str">
        <f t="shared" si="114"/>
        <v>Kh¸</v>
      </c>
      <c r="IE30" s="5"/>
      <c r="IJ30" s="3">
        <v>7</v>
      </c>
      <c r="IK30" s="3">
        <v>7.5</v>
      </c>
      <c r="IM30" s="3">
        <v>9</v>
      </c>
      <c r="IN30" s="3">
        <v>8.5</v>
      </c>
      <c r="IP30" s="3">
        <v>7.5</v>
      </c>
      <c r="IQ30" s="3">
        <v>6</v>
      </c>
      <c r="IR30" s="3">
        <v>9</v>
      </c>
    </row>
    <row r="31" spans="1:252" ht="24" customHeight="1" x14ac:dyDescent="0.25">
      <c r="A31" s="6">
        <v>25</v>
      </c>
      <c r="B31" s="15" t="s">
        <v>40</v>
      </c>
      <c r="C31" s="59" t="s">
        <v>18</v>
      </c>
      <c r="D31" s="16">
        <v>36096</v>
      </c>
      <c r="E31" s="23">
        <v>7</v>
      </c>
      <c r="F31" s="194">
        <v>10</v>
      </c>
      <c r="G31" s="25">
        <v>5</v>
      </c>
      <c r="H31" s="7">
        <f t="shared" si="0"/>
        <v>5.9</v>
      </c>
      <c r="I31" s="23">
        <v>8</v>
      </c>
      <c r="J31" s="194">
        <v>9</v>
      </c>
      <c r="K31" s="25">
        <v>8</v>
      </c>
      <c r="L31" s="7">
        <f t="shared" si="1"/>
        <v>8.1</v>
      </c>
      <c r="M31" s="23">
        <v>6.5</v>
      </c>
      <c r="N31" s="194">
        <v>9</v>
      </c>
      <c r="O31" s="25">
        <v>5</v>
      </c>
      <c r="P31" s="7">
        <f t="shared" si="2"/>
        <v>5.7</v>
      </c>
      <c r="Q31" s="23">
        <v>7</v>
      </c>
      <c r="R31" s="194">
        <v>9</v>
      </c>
      <c r="S31" s="25">
        <v>7</v>
      </c>
      <c r="T31" s="7">
        <f t="shared" si="3"/>
        <v>7.2</v>
      </c>
      <c r="U31" s="23">
        <v>8</v>
      </c>
      <c r="V31" s="194">
        <v>8</v>
      </c>
      <c r="W31" s="25">
        <v>5</v>
      </c>
      <c r="X31" s="7">
        <f t="shared" si="4"/>
        <v>5.9</v>
      </c>
      <c r="Y31" s="23">
        <v>7</v>
      </c>
      <c r="Z31" s="194">
        <v>7</v>
      </c>
      <c r="AA31" s="25">
        <v>7</v>
      </c>
      <c r="AB31" s="7">
        <f t="shared" si="5"/>
        <v>7</v>
      </c>
      <c r="AC31" s="23">
        <v>7</v>
      </c>
      <c r="AD31" s="194">
        <v>7</v>
      </c>
      <c r="AE31" s="25">
        <v>5</v>
      </c>
      <c r="AF31" s="7">
        <f t="shared" si="6"/>
        <v>5.6</v>
      </c>
      <c r="AG31" s="23">
        <v>6</v>
      </c>
      <c r="AH31" s="194">
        <v>8</v>
      </c>
      <c r="AI31" s="25">
        <f t="shared" si="7"/>
        <v>5.5</v>
      </c>
      <c r="AJ31" s="7">
        <f t="shared" si="8"/>
        <v>5.9</v>
      </c>
      <c r="AK31" s="23">
        <v>6</v>
      </c>
      <c r="AL31" s="194">
        <v>8</v>
      </c>
      <c r="AM31" s="101">
        <v>7.5</v>
      </c>
      <c r="AN31" s="7">
        <f t="shared" si="9"/>
        <v>7.3</v>
      </c>
      <c r="AO31" s="23">
        <v>7</v>
      </c>
      <c r="AP31" s="194">
        <v>8</v>
      </c>
      <c r="AQ31" s="25">
        <v>5.5</v>
      </c>
      <c r="AR31" s="7">
        <f t="shared" si="10"/>
        <v>6.1</v>
      </c>
      <c r="AS31" s="23">
        <v>6.8</v>
      </c>
      <c r="AT31" s="194">
        <v>9</v>
      </c>
      <c r="AU31" s="25">
        <v>9</v>
      </c>
      <c r="AV31" s="7">
        <f t="shared" si="11"/>
        <v>8.6</v>
      </c>
      <c r="AW31" s="23">
        <v>5.7</v>
      </c>
      <c r="AX31" s="194">
        <v>7</v>
      </c>
      <c r="AY31" s="25">
        <v>6</v>
      </c>
      <c r="AZ31" s="7">
        <f t="shared" si="12"/>
        <v>6</v>
      </c>
      <c r="BA31" s="23">
        <v>7.5</v>
      </c>
      <c r="BB31" s="194">
        <v>9</v>
      </c>
      <c r="BC31" s="25">
        <v>5</v>
      </c>
      <c r="BD31" s="7">
        <f t="shared" si="13"/>
        <v>5.9</v>
      </c>
      <c r="BE31" s="23">
        <v>6</v>
      </c>
      <c r="BF31" s="194">
        <v>8</v>
      </c>
      <c r="BG31" s="25">
        <v>5.5</v>
      </c>
      <c r="BH31" s="7">
        <f t="shared" si="14"/>
        <v>5.9</v>
      </c>
      <c r="BI31" s="23">
        <v>8</v>
      </c>
      <c r="BJ31" s="194">
        <v>9</v>
      </c>
      <c r="BK31" s="25">
        <v>7.5</v>
      </c>
      <c r="BL31" s="7">
        <f t="shared" si="15"/>
        <v>7.8</v>
      </c>
      <c r="BM31" s="23">
        <v>7.5</v>
      </c>
      <c r="BN31" s="24">
        <v>9</v>
      </c>
      <c r="BO31" s="25">
        <f t="shared" si="16"/>
        <v>5.3</v>
      </c>
      <c r="BP31" s="7">
        <f t="shared" si="17"/>
        <v>6.1</v>
      </c>
      <c r="BQ31" s="23">
        <v>7.5</v>
      </c>
      <c r="BR31" s="194">
        <v>9</v>
      </c>
      <c r="BS31" s="25">
        <v>3</v>
      </c>
      <c r="BT31" s="7">
        <f t="shared" si="18"/>
        <v>4.5</v>
      </c>
      <c r="BU31" s="23">
        <v>6.7</v>
      </c>
      <c r="BV31" s="194">
        <v>7</v>
      </c>
      <c r="BW31" s="25">
        <v>8</v>
      </c>
      <c r="BX31" s="7">
        <f t="shared" si="19"/>
        <v>7.6</v>
      </c>
      <c r="BY31" s="104">
        <v>7</v>
      </c>
      <c r="BZ31" s="273">
        <v>10</v>
      </c>
      <c r="CA31" s="74">
        <v>6</v>
      </c>
      <c r="CB31" s="7">
        <f t="shared" si="20"/>
        <v>6.6</v>
      </c>
      <c r="CC31" s="23">
        <v>8.5</v>
      </c>
      <c r="CD31" s="194">
        <v>9</v>
      </c>
      <c r="CE31" s="25">
        <v>5</v>
      </c>
      <c r="CF31" s="7">
        <f t="shared" si="21"/>
        <v>6.1</v>
      </c>
      <c r="CG31" s="23">
        <v>8.5</v>
      </c>
      <c r="CH31" s="194">
        <v>10</v>
      </c>
      <c r="CI31" s="25">
        <v>7.5</v>
      </c>
      <c r="CJ31" s="7">
        <f t="shared" si="22"/>
        <v>8</v>
      </c>
      <c r="CK31" s="23">
        <v>9</v>
      </c>
      <c r="CL31" s="194">
        <v>10</v>
      </c>
      <c r="CM31" s="25">
        <v>7</v>
      </c>
      <c r="CN31" s="7">
        <f t="shared" si="23"/>
        <v>7.7</v>
      </c>
      <c r="CO31" s="23">
        <v>6.3</v>
      </c>
      <c r="CP31" s="194">
        <v>7</v>
      </c>
      <c r="CQ31" s="25">
        <v>8.5</v>
      </c>
      <c r="CR31" s="7">
        <f t="shared" si="24"/>
        <v>7.9</v>
      </c>
      <c r="CS31" s="23">
        <v>8.1999999999999993</v>
      </c>
      <c r="CT31" s="194">
        <v>9</v>
      </c>
      <c r="CU31" s="25">
        <v>8</v>
      </c>
      <c r="CV31" s="7">
        <f t="shared" si="25"/>
        <v>8.1</v>
      </c>
      <c r="CW31" s="23">
        <v>5.7</v>
      </c>
      <c r="CX31" s="194">
        <v>9</v>
      </c>
      <c r="CY31" s="25">
        <v>5</v>
      </c>
      <c r="CZ31" s="7">
        <f t="shared" si="26"/>
        <v>5.5</v>
      </c>
      <c r="DA31" s="23">
        <v>7.3</v>
      </c>
      <c r="DB31" s="194">
        <v>8</v>
      </c>
      <c r="DC31" s="25">
        <v>5.5</v>
      </c>
      <c r="DD31" s="7">
        <f t="shared" si="27"/>
        <v>6.1</v>
      </c>
      <c r="DE31" s="23">
        <v>7</v>
      </c>
      <c r="DF31" s="194">
        <v>8</v>
      </c>
      <c r="DG31" s="25">
        <v>6</v>
      </c>
      <c r="DH31" s="7">
        <f t="shared" si="28"/>
        <v>6.4</v>
      </c>
      <c r="DI31" s="23">
        <v>7</v>
      </c>
      <c r="DJ31" s="194">
        <v>9</v>
      </c>
      <c r="DK31" s="119">
        <f t="shared" si="29"/>
        <v>4.9000000000000004</v>
      </c>
      <c r="DL31" s="7">
        <f t="shared" si="30"/>
        <v>5.7</v>
      </c>
      <c r="DM31" s="23">
        <v>9</v>
      </c>
      <c r="DN31" s="194">
        <v>9</v>
      </c>
      <c r="DO31" s="25">
        <v>8</v>
      </c>
      <c r="DP31" s="7">
        <f t="shared" si="31"/>
        <v>8.3000000000000007</v>
      </c>
      <c r="DQ31" s="23">
        <v>6.7</v>
      </c>
      <c r="DR31" s="194">
        <v>7</v>
      </c>
      <c r="DS31" s="25">
        <v>5</v>
      </c>
      <c r="DT31" s="7">
        <f t="shared" si="32"/>
        <v>5.5</v>
      </c>
      <c r="DU31" s="23">
        <v>8</v>
      </c>
      <c r="DV31" s="194">
        <v>8</v>
      </c>
      <c r="DW31" s="25">
        <v>7</v>
      </c>
      <c r="DX31" s="7">
        <f t="shared" si="33"/>
        <v>7.3</v>
      </c>
      <c r="DY31" s="23">
        <v>7</v>
      </c>
      <c r="DZ31" s="194">
        <v>7</v>
      </c>
      <c r="EA31" s="25">
        <v>7</v>
      </c>
      <c r="EB31" s="7">
        <f t="shared" si="34"/>
        <v>7</v>
      </c>
      <c r="EC31" s="23">
        <v>6.7</v>
      </c>
      <c r="ED31" s="194">
        <v>7</v>
      </c>
      <c r="EE31" s="25">
        <v>7</v>
      </c>
      <c r="EF31" s="7">
        <f t="shared" si="35"/>
        <v>6.9</v>
      </c>
      <c r="EG31" s="23">
        <v>7</v>
      </c>
      <c r="EH31" s="194">
        <v>8</v>
      </c>
      <c r="EI31" s="25">
        <v>5</v>
      </c>
      <c r="EJ31" s="7">
        <f t="shared" si="36"/>
        <v>5.7</v>
      </c>
      <c r="EK31" s="23">
        <v>8</v>
      </c>
      <c r="EL31" s="194">
        <v>8</v>
      </c>
      <c r="EM31" s="25">
        <v>6.5</v>
      </c>
      <c r="EN31" s="7">
        <f t="shared" si="37"/>
        <v>7</v>
      </c>
      <c r="EO31" s="23">
        <v>7.7</v>
      </c>
      <c r="EP31" s="194">
        <v>8</v>
      </c>
      <c r="EQ31" s="25">
        <v>5.5</v>
      </c>
      <c r="ER31" s="7">
        <f t="shared" si="115"/>
        <v>6.2</v>
      </c>
      <c r="ES31" s="7">
        <v>6</v>
      </c>
      <c r="ET31" s="7"/>
      <c r="EU31" s="8">
        <f t="shared" si="38"/>
        <v>6.39</v>
      </c>
      <c r="EV31" s="126" t="str">
        <f t="shared" si="39"/>
        <v>C</v>
      </c>
      <c r="EW31" s="10">
        <f t="shared" si="40"/>
        <v>2</v>
      </c>
      <c r="EX31" s="126" t="str">
        <f t="shared" si="41"/>
        <v>B</v>
      </c>
      <c r="EY31" s="10">
        <f t="shared" si="42"/>
        <v>3</v>
      </c>
      <c r="EZ31" s="126" t="str">
        <f t="shared" si="43"/>
        <v>C</v>
      </c>
      <c r="FA31" s="10">
        <f t="shared" si="44"/>
        <v>2</v>
      </c>
      <c r="FB31" s="126" t="str">
        <f t="shared" si="45"/>
        <v>B</v>
      </c>
      <c r="FC31" s="10">
        <f t="shared" si="46"/>
        <v>3</v>
      </c>
      <c r="FD31" s="218" t="str">
        <f t="shared" si="47"/>
        <v>C</v>
      </c>
      <c r="FE31" s="217">
        <f t="shared" si="48"/>
        <v>2</v>
      </c>
      <c r="FF31" s="218" t="str">
        <f t="shared" si="49"/>
        <v>B</v>
      </c>
      <c r="FG31" s="217">
        <f t="shared" si="50"/>
        <v>3</v>
      </c>
      <c r="FH31" s="218" t="str">
        <f t="shared" si="51"/>
        <v>C</v>
      </c>
      <c r="FI31" s="217">
        <f t="shared" si="52"/>
        <v>2</v>
      </c>
      <c r="FJ31" s="218" t="str">
        <f t="shared" si="53"/>
        <v>C</v>
      </c>
      <c r="FK31" s="217">
        <f t="shared" si="54"/>
        <v>2</v>
      </c>
      <c r="FL31" s="218" t="str">
        <f t="shared" si="55"/>
        <v>B</v>
      </c>
      <c r="FM31" s="217">
        <f t="shared" si="56"/>
        <v>3</v>
      </c>
      <c r="FN31" s="218" t="str">
        <f t="shared" si="57"/>
        <v>C</v>
      </c>
      <c r="FO31" s="217">
        <f t="shared" si="58"/>
        <v>2</v>
      </c>
      <c r="FP31" s="218" t="str">
        <f t="shared" si="59"/>
        <v>A</v>
      </c>
      <c r="FQ31" s="217">
        <f t="shared" si="60"/>
        <v>4</v>
      </c>
      <c r="FR31" s="218" t="str">
        <f t="shared" si="61"/>
        <v>C</v>
      </c>
      <c r="FS31" s="217">
        <f t="shared" si="62"/>
        <v>2</v>
      </c>
      <c r="FT31" s="126" t="str">
        <f t="shared" si="63"/>
        <v>C</v>
      </c>
      <c r="FU31" s="10">
        <f t="shared" si="64"/>
        <v>2</v>
      </c>
      <c r="FV31" s="126" t="str">
        <f t="shared" si="65"/>
        <v>C</v>
      </c>
      <c r="FW31" s="10">
        <f t="shared" si="66"/>
        <v>2</v>
      </c>
      <c r="FX31" s="126" t="str">
        <f t="shared" si="67"/>
        <v>B</v>
      </c>
      <c r="FY31" s="10">
        <f t="shared" si="68"/>
        <v>3</v>
      </c>
      <c r="FZ31" s="126" t="str">
        <f t="shared" si="69"/>
        <v>C</v>
      </c>
      <c r="GA31" s="10">
        <f t="shared" si="70"/>
        <v>2</v>
      </c>
      <c r="GB31" s="126" t="str">
        <f t="shared" si="71"/>
        <v>D</v>
      </c>
      <c r="GC31" s="10">
        <f t="shared" si="72"/>
        <v>1</v>
      </c>
      <c r="GD31" s="126" t="str">
        <f t="shared" si="73"/>
        <v>B</v>
      </c>
      <c r="GE31" s="10">
        <f t="shared" si="74"/>
        <v>3</v>
      </c>
      <c r="GF31" s="126" t="str">
        <f t="shared" si="75"/>
        <v>C</v>
      </c>
      <c r="GG31" s="10">
        <f t="shared" si="76"/>
        <v>2</v>
      </c>
      <c r="GH31" s="218" t="str">
        <f t="shared" si="77"/>
        <v>C</v>
      </c>
      <c r="GI31" s="217">
        <f t="shared" si="78"/>
        <v>2</v>
      </c>
      <c r="GJ31" s="218" t="str">
        <f t="shared" si="79"/>
        <v>B</v>
      </c>
      <c r="GK31" s="217">
        <f t="shared" si="80"/>
        <v>3</v>
      </c>
      <c r="GL31" s="218" t="str">
        <f t="shared" si="81"/>
        <v>B</v>
      </c>
      <c r="GM31" s="217">
        <f t="shared" si="82"/>
        <v>3</v>
      </c>
      <c r="GN31" s="218" t="str">
        <f t="shared" si="83"/>
        <v>B</v>
      </c>
      <c r="GO31" s="217">
        <f t="shared" si="84"/>
        <v>3</v>
      </c>
      <c r="GP31" s="218" t="str">
        <f t="shared" si="85"/>
        <v>B</v>
      </c>
      <c r="GQ31" s="217">
        <f t="shared" si="86"/>
        <v>3</v>
      </c>
      <c r="GR31" s="218" t="str">
        <f t="shared" si="87"/>
        <v>C</v>
      </c>
      <c r="GS31" s="217">
        <f t="shared" si="88"/>
        <v>2</v>
      </c>
      <c r="GT31" s="218" t="str">
        <f t="shared" si="89"/>
        <v>C</v>
      </c>
      <c r="GU31" s="217">
        <f t="shared" si="90"/>
        <v>2</v>
      </c>
      <c r="GV31" s="218" t="str">
        <f t="shared" si="91"/>
        <v>C</v>
      </c>
      <c r="GW31" s="217">
        <f t="shared" si="92"/>
        <v>2</v>
      </c>
      <c r="GX31" s="218" t="str">
        <f t="shared" si="93"/>
        <v>C</v>
      </c>
      <c r="GY31" s="217">
        <f t="shared" si="94"/>
        <v>2</v>
      </c>
      <c r="GZ31" s="126" t="str">
        <f t="shared" si="95"/>
        <v>B</v>
      </c>
      <c r="HA31" s="10">
        <f t="shared" si="96"/>
        <v>3</v>
      </c>
      <c r="HB31" s="126" t="str">
        <f t="shared" si="97"/>
        <v>C</v>
      </c>
      <c r="HC31" s="10">
        <f t="shared" si="98"/>
        <v>2</v>
      </c>
      <c r="HD31" s="126" t="str">
        <f t="shared" si="99"/>
        <v>B</v>
      </c>
      <c r="HE31" s="10">
        <f t="shared" si="100"/>
        <v>3</v>
      </c>
      <c r="HF31" s="126" t="str">
        <f t="shared" si="101"/>
        <v>B</v>
      </c>
      <c r="HG31" s="10">
        <f t="shared" si="102"/>
        <v>3</v>
      </c>
      <c r="HH31" s="126" t="str">
        <f t="shared" si="103"/>
        <v>C</v>
      </c>
      <c r="HI31" s="10">
        <f t="shared" si="104"/>
        <v>2</v>
      </c>
      <c r="HJ31" s="126" t="str">
        <f t="shared" si="105"/>
        <v>C</v>
      </c>
      <c r="HK31" s="10">
        <f t="shared" si="106"/>
        <v>2</v>
      </c>
      <c r="HL31" s="126" t="str">
        <f t="shared" si="107"/>
        <v>B</v>
      </c>
      <c r="HM31" s="10">
        <f t="shared" si="108"/>
        <v>3</v>
      </c>
      <c r="HN31" s="126" t="str">
        <f t="shared" si="116"/>
        <v>C</v>
      </c>
      <c r="HO31" s="10">
        <f t="shared" si="117"/>
        <v>2</v>
      </c>
      <c r="HP31" s="126" t="str">
        <f t="shared" si="118"/>
        <v>C</v>
      </c>
      <c r="HQ31" s="10">
        <f t="shared" si="119"/>
        <v>2</v>
      </c>
      <c r="HR31" s="126" t="str">
        <f t="shared" si="120"/>
        <v>X</v>
      </c>
      <c r="HS31" s="10">
        <f t="shared" si="121"/>
        <v>0</v>
      </c>
      <c r="HT31" s="72">
        <f t="shared" si="109"/>
        <v>2.5</v>
      </c>
      <c r="HU31" s="72">
        <f t="shared" si="110"/>
        <v>2.65</v>
      </c>
      <c r="HV31" s="72">
        <f t="shared" si="111"/>
        <v>2.2799999999999998</v>
      </c>
      <c r="HW31" s="72">
        <f t="shared" si="112"/>
        <v>2.5</v>
      </c>
      <c r="HX31" s="72">
        <f t="shared" si="113"/>
        <v>2.4700000000000002</v>
      </c>
      <c r="HY31" s="72">
        <f t="shared" si="122"/>
        <v>2</v>
      </c>
      <c r="HZ31" s="73">
        <f t="shared" si="123"/>
        <v>90</v>
      </c>
      <c r="IA31" s="72">
        <f t="shared" si="124"/>
        <v>2.46</v>
      </c>
      <c r="IB31" s="4" t="str">
        <f t="shared" si="114"/>
        <v>Trung b×nh</v>
      </c>
      <c r="IE31" s="5"/>
      <c r="IJ31" s="3">
        <v>6</v>
      </c>
      <c r="IK31" s="3">
        <v>5</v>
      </c>
      <c r="IM31" s="3">
        <v>5.5</v>
      </c>
      <c r="IN31" s="3">
        <v>5</v>
      </c>
      <c r="IP31" s="3">
        <v>3</v>
      </c>
      <c r="IQ31" s="3">
        <v>6</v>
      </c>
      <c r="IR31" s="3">
        <v>7</v>
      </c>
    </row>
    <row r="32" spans="1:252" ht="22.5" customHeight="1" x14ac:dyDescent="0.25">
      <c r="A32" s="12">
        <v>26</v>
      </c>
      <c r="B32" s="15" t="s">
        <v>40</v>
      </c>
      <c r="C32" s="59" t="s">
        <v>18</v>
      </c>
      <c r="D32" s="16">
        <v>36016</v>
      </c>
      <c r="E32" s="23">
        <v>8</v>
      </c>
      <c r="F32" s="194">
        <v>10</v>
      </c>
      <c r="G32" s="25">
        <v>6</v>
      </c>
      <c r="H32" s="7">
        <f t="shared" si="0"/>
        <v>6.8</v>
      </c>
      <c r="I32" s="23">
        <v>8</v>
      </c>
      <c r="J32" s="194">
        <v>9</v>
      </c>
      <c r="K32" s="25">
        <v>8.5</v>
      </c>
      <c r="L32" s="7">
        <f t="shared" si="1"/>
        <v>8.5</v>
      </c>
      <c r="M32" s="23">
        <v>6</v>
      </c>
      <c r="N32" s="194">
        <v>9</v>
      </c>
      <c r="O32" s="25">
        <v>5.5</v>
      </c>
      <c r="P32" s="7">
        <f t="shared" si="2"/>
        <v>6</v>
      </c>
      <c r="Q32" s="23">
        <v>7</v>
      </c>
      <c r="R32" s="194">
        <v>10</v>
      </c>
      <c r="S32" s="25">
        <v>7</v>
      </c>
      <c r="T32" s="7">
        <f t="shared" si="3"/>
        <v>7.3</v>
      </c>
      <c r="U32" s="23">
        <v>8</v>
      </c>
      <c r="V32" s="194">
        <v>8</v>
      </c>
      <c r="W32" s="25">
        <v>8</v>
      </c>
      <c r="X32" s="7">
        <f t="shared" si="4"/>
        <v>8</v>
      </c>
      <c r="Y32" s="23">
        <v>7</v>
      </c>
      <c r="Z32" s="194">
        <v>7</v>
      </c>
      <c r="AA32" s="25">
        <v>7</v>
      </c>
      <c r="AB32" s="7">
        <f t="shared" si="5"/>
        <v>7</v>
      </c>
      <c r="AC32" s="23">
        <v>9</v>
      </c>
      <c r="AD32" s="194">
        <v>10</v>
      </c>
      <c r="AE32" s="25">
        <v>6.5</v>
      </c>
      <c r="AF32" s="7">
        <f t="shared" si="6"/>
        <v>7.4</v>
      </c>
      <c r="AG32" s="23">
        <v>7.5</v>
      </c>
      <c r="AH32" s="194">
        <v>9</v>
      </c>
      <c r="AI32" s="25">
        <f t="shared" si="7"/>
        <v>7.3</v>
      </c>
      <c r="AJ32" s="7">
        <f t="shared" si="8"/>
        <v>7.5</v>
      </c>
      <c r="AK32" s="23">
        <v>7</v>
      </c>
      <c r="AL32" s="194">
        <v>9</v>
      </c>
      <c r="AM32" s="25">
        <v>6.5</v>
      </c>
      <c r="AN32" s="7">
        <f t="shared" si="9"/>
        <v>6.9</v>
      </c>
      <c r="AO32" s="23">
        <v>6.3</v>
      </c>
      <c r="AP32" s="194">
        <v>7</v>
      </c>
      <c r="AQ32" s="25">
        <v>6</v>
      </c>
      <c r="AR32" s="7">
        <f t="shared" si="10"/>
        <v>6.2</v>
      </c>
      <c r="AS32" s="23">
        <v>7.8</v>
      </c>
      <c r="AT32" s="194">
        <v>10</v>
      </c>
      <c r="AU32" s="25">
        <v>9</v>
      </c>
      <c r="AV32" s="7">
        <f t="shared" si="11"/>
        <v>8.9</v>
      </c>
      <c r="AW32" s="23">
        <v>6.3</v>
      </c>
      <c r="AX32" s="194">
        <v>8</v>
      </c>
      <c r="AY32" s="25">
        <v>5</v>
      </c>
      <c r="AZ32" s="7">
        <f t="shared" si="12"/>
        <v>5.6</v>
      </c>
      <c r="BA32" s="23">
        <v>7</v>
      </c>
      <c r="BB32" s="194">
        <v>9</v>
      </c>
      <c r="BC32" s="25">
        <v>8</v>
      </c>
      <c r="BD32" s="7">
        <f t="shared" si="13"/>
        <v>7.9</v>
      </c>
      <c r="BE32" s="23">
        <v>8</v>
      </c>
      <c r="BF32" s="194">
        <v>9</v>
      </c>
      <c r="BG32" s="25">
        <v>8</v>
      </c>
      <c r="BH32" s="7">
        <f t="shared" si="14"/>
        <v>8.1</v>
      </c>
      <c r="BI32" s="23">
        <v>8</v>
      </c>
      <c r="BJ32" s="194">
        <v>9</v>
      </c>
      <c r="BK32" s="25">
        <v>8.5</v>
      </c>
      <c r="BL32" s="7">
        <f t="shared" si="15"/>
        <v>8.5</v>
      </c>
      <c r="BM32" s="23">
        <v>7.5</v>
      </c>
      <c r="BN32" s="24">
        <v>9</v>
      </c>
      <c r="BO32" s="25">
        <f t="shared" si="16"/>
        <v>7.5</v>
      </c>
      <c r="BP32" s="7">
        <f t="shared" si="17"/>
        <v>7.7</v>
      </c>
      <c r="BQ32" s="23">
        <v>7</v>
      </c>
      <c r="BR32" s="194">
        <v>7</v>
      </c>
      <c r="BS32" s="25">
        <v>4</v>
      </c>
      <c r="BT32" s="7">
        <f t="shared" si="18"/>
        <v>4.9000000000000004</v>
      </c>
      <c r="BU32" s="23">
        <v>9</v>
      </c>
      <c r="BV32" s="194">
        <v>10</v>
      </c>
      <c r="BW32" s="25">
        <v>8</v>
      </c>
      <c r="BX32" s="7">
        <f t="shared" si="19"/>
        <v>8.4</v>
      </c>
      <c r="BY32" s="23">
        <v>7</v>
      </c>
      <c r="BZ32" s="194">
        <v>8</v>
      </c>
      <c r="CA32" s="25">
        <v>5</v>
      </c>
      <c r="CB32" s="7">
        <f t="shared" si="20"/>
        <v>5.7</v>
      </c>
      <c r="CC32" s="23">
        <v>9.5</v>
      </c>
      <c r="CD32" s="194">
        <v>10</v>
      </c>
      <c r="CE32" s="25">
        <v>9</v>
      </c>
      <c r="CF32" s="7">
        <f t="shared" si="21"/>
        <v>9.1999999999999993</v>
      </c>
      <c r="CG32" s="23">
        <v>8.3000000000000007</v>
      </c>
      <c r="CH32" s="194">
        <v>10</v>
      </c>
      <c r="CI32" s="25">
        <v>9</v>
      </c>
      <c r="CJ32" s="7">
        <f t="shared" si="22"/>
        <v>9</v>
      </c>
      <c r="CK32" s="23">
        <v>8.6999999999999993</v>
      </c>
      <c r="CL32" s="194">
        <v>10</v>
      </c>
      <c r="CM32" s="25">
        <v>4</v>
      </c>
      <c r="CN32" s="7">
        <f t="shared" si="23"/>
        <v>5.5</v>
      </c>
      <c r="CO32" s="23">
        <v>8</v>
      </c>
      <c r="CP32" s="194">
        <v>9</v>
      </c>
      <c r="CQ32" s="25">
        <v>8</v>
      </c>
      <c r="CR32" s="7">
        <f t="shared" si="24"/>
        <v>8.1</v>
      </c>
      <c r="CS32" s="23">
        <v>7.8</v>
      </c>
      <c r="CT32" s="194">
        <v>8</v>
      </c>
      <c r="CU32" s="25">
        <v>8</v>
      </c>
      <c r="CV32" s="7">
        <f t="shared" si="25"/>
        <v>8</v>
      </c>
      <c r="CW32" s="23">
        <v>8</v>
      </c>
      <c r="CX32" s="194">
        <v>10</v>
      </c>
      <c r="CY32" s="25">
        <v>8</v>
      </c>
      <c r="CZ32" s="7">
        <f t="shared" si="26"/>
        <v>8.1999999999999993</v>
      </c>
      <c r="DA32" s="23">
        <v>8.6999999999999993</v>
      </c>
      <c r="DB32" s="194">
        <v>9</v>
      </c>
      <c r="DC32" s="25">
        <v>8</v>
      </c>
      <c r="DD32" s="7">
        <f t="shared" si="27"/>
        <v>8.1999999999999993</v>
      </c>
      <c r="DE32" s="23">
        <v>7.5</v>
      </c>
      <c r="DF32" s="194">
        <v>8</v>
      </c>
      <c r="DG32" s="25">
        <v>9</v>
      </c>
      <c r="DH32" s="7">
        <f t="shared" si="28"/>
        <v>8.6</v>
      </c>
      <c r="DI32" s="23">
        <v>7.5</v>
      </c>
      <c r="DJ32" s="194">
        <v>9</v>
      </c>
      <c r="DK32" s="119">
        <f t="shared" si="29"/>
        <v>7.4</v>
      </c>
      <c r="DL32" s="7">
        <f t="shared" si="30"/>
        <v>7.6</v>
      </c>
      <c r="DM32" s="23">
        <v>9</v>
      </c>
      <c r="DN32" s="194">
        <v>9</v>
      </c>
      <c r="DO32" s="25">
        <v>8</v>
      </c>
      <c r="DP32" s="7">
        <f t="shared" si="31"/>
        <v>8.3000000000000007</v>
      </c>
      <c r="DQ32" s="23">
        <v>7</v>
      </c>
      <c r="DR32" s="194">
        <v>8</v>
      </c>
      <c r="DS32" s="25">
        <v>5.5</v>
      </c>
      <c r="DT32" s="7">
        <f t="shared" si="32"/>
        <v>6.1</v>
      </c>
      <c r="DU32" s="23">
        <v>7</v>
      </c>
      <c r="DV32" s="194">
        <v>9</v>
      </c>
      <c r="DW32" s="25">
        <v>8.5</v>
      </c>
      <c r="DX32" s="7">
        <f t="shared" si="33"/>
        <v>8.3000000000000007</v>
      </c>
      <c r="DY32" s="23">
        <v>7</v>
      </c>
      <c r="DZ32" s="194">
        <v>7</v>
      </c>
      <c r="EA32" s="25">
        <v>5</v>
      </c>
      <c r="EB32" s="7">
        <f t="shared" si="34"/>
        <v>5.6</v>
      </c>
      <c r="EC32" s="23">
        <v>9.3000000000000007</v>
      </c>
      <c r="ED32" s="194">
        <v>9</v>
      </c>
      <c r="EE32" s="25">
        <v>9</v>
      </c>
      <c r="EF32" s="7">
        <f t="shared" si="35"/>
        <v>9.1</v>
      </c>
      <c r="EG32" s="23">
        <v>7</v>
      </c>
      <c r="EH32" s="194">
        <v>8</v>
      </c>
      <c r="EI32" s="25">
        <v>5</v>
      </c>
      <c r="EJ32" s="7">
        <f t="shared" si="36"/>
        <v>5.7</v>
      </c>
      <c r="EK32" s="23">
        <v>7</v>
      </c>
      <c r="EL32" s="194">
        <v>8</v>
      </c>
      <c r="EM32" s="25">
        <v>8</v>
      </c>
      <c r="EN32" s="7">
        <f t="shared" si="37"/>
        <v>7.8</v>
      </c>
      <c r="EO32" s="23"/>
      <c r="EP32" s="194"/>
      <c r="EQ32" s="25"/>
      <c r="ER32" s="7">
        <f t="shared" si="115"/>
        <v>0</v>
      </c>
      <c r="ES32" s="7"/>
      <c r="ET32" s="7">
        <v>7</v>
      </c>
      <c r="EU32" s="8">
        <f t="shared" si="38"/>
        <v>7.21</v>
      </c>
      <c r="EV32" s="126" t="str">
        <f t="shared" si="39"/>
        <v>C</v>
      </c>
      <c r="EW32" s="10">
        <f t="shared" si="40"/>
        <v>2</v>
      </c>
      <c r="EX32" s="126" t="str">
        <f t="shared" si="41"/>
        <v>A</v>
      </c>
      <c r="EY32" s="10">
        <f t="shared" si="42"/>
        <v>4</v>
      </c>
      <c r="EZ32" s="126" t="str">
        <f t="shared" si="43"/>
        <v>C</v>
      </c>
      <c r="FA32" s="10">
        <f t="shared" si="44"/>
        <v>2</v>
      </c>
      <c r="FB32" s="126" t="str">
        <f t="shared" si="45"/>
        <v>B</v>
      </c>
      <c r="FC32" s="10">
        <f t="shared" si="46"/>
        <v>3</v>
      </c>
      <c r="FD32" s="218" t="str">
        <f t="shared" si="47"/>
        <v>B</v>
      </c>
      <c r="FE32" s="217">
        <f t="shared" si="48"/>
        <v>3</v>
      </c>
      <c r="FF32" s="218" t="str">
        <f t="shared" si="49"/>
        <v>B</v>
      </c>
      <c r="FG32" s="217">
        <f t="shared" si="50"/>
        <v>3</v>
      </c>
      <c r="FH32" s="218" t="str">
        <f t="shared" si="51"/>
        <v>B</v>
      </c>
      <c r="FI32" s="217">
        <f t="shared" si="52"/>
        <v>3</v>
      </c>
      <c r="FJ32" s="218" t="str">
        <f t="shared" si="53"/>
        <v>B</v>
      </c>
      <c r="FK32" s="217">
        <f t="shared" si="54"/>
        <v>3</v>
      </c>
      <c r="FL32" s="218" t="str">
        <f t="shared" si="55"/>
        <v>C</v>
      </c>
      <c r="FM32" s="217">
        <f t="shared" si="56"/>
        <v>2</v>
      </c>
      <c r="FN32" s="218" t="str">
        <f t="shared" si="57"/>
        <v>C</v>
      </c>
      <c r="FO32" s="217">
        <f t="shared" si="58"/>
        <v>2</v>
      </c>
      <c r="FP32" s="218" t="str">
        <f t="shared" si="59"/>
        <v>A</v>
      </c>
      <c r="FQ32" s="217">
        <f t="shared" si="60"/>
        <v>4</v>
      </c>
      <c r="FR32" s="218" t="str">
        <f t="shared" si="61"/>
        <v>C</v>
      </c>
      <c r="FS32" s="217">
        <f t="shared" si="62"/>
        <v>2</v>
      </c>
      <c r="FT32" s="126" t="str">
        <f t="shared" si="63"/>
        <v>B</v>
      </c>
      <c r="FU32" s="10">
        <f t="shared" si="64"/>
        <v>3</v>
      </c>
      <c r="FV32" s="126" t="str">
        <f t="shared" si="65"/>
        <v>B</v>
      </c>
      <c r="FW32" s="10">
        <f t="shared" si="66"/>
        <v>3</v>
      </c>
      <c r="FX32" s="126" t="str">
        <f t="shared" si="67"/>
        <v>A</v>
      </c>
      <c r="FY32" s="10">
        <f t="shared" si="68"/>
        <v>4</v>
      </c>
      <c r="FZ32" s="126" t="str">
        <f t="shared" si="69"/>
        <v>B</v>
      </c>
      <c r="GA32" s="10">
        <f t="shared" si="70"/>
        <v>3</v>
      </c>
      <c r="GB32" s="126" t="str">
        <f t="shared" si="71"/>
        <v>D</v>
      </c>
      <c r="GC32" s="10">
        <f t="shared" si="72"/>
        <v>1</v>
      </c>
      <c r="GD32" s="126" t="str">
        <f t="shared" si="73"/>
        <v>B</v>
      </c>
      <c r="GE32" s="10">
        <f t="shared" si="74"/>
        <v>3</v>
      </c>
      <c r="GF32" s="126" t="str">
        <f t="shared" si="75"/>
        <v>C</v>
      </c>
      <c r="GG32" s="10">
        <f t="shared" si="76"/>
        <v>2</v>
      </c>
      <c r="GH32" s="218" t="str">
        <f t="shared" si="77"/>
        <v>A</v>
      </c>
      <c r="GI32" s="217">
        <f t="shared" si="78"/>
        <v>4</v>
      </c>
      <c r="GJ32" s="218" t="str">
        <f t="shared" si="79"/>
        <v>A</v>
      </c>
      <c r="GK32" s="217">
        <f t="shared" si="80"/>
        <v>4</v>
      </c>
      <c r="GL32" s="218" t="str">
        <f t="shared" si="81"/>
        <v>C</v>
      </c>
      <c r="GM32" s="217">
        <f t="shared" si="82"/>
        <v>2</v>
      </c>
      <c r="GN32" s="218" t="str">
        <f t="shared" si="83"/>
        <v>B</v>
      </c>
      <c r="GO32" s="217">
        <f t="shared" si="84"/>
        <v>3</v>
      </c>
      <c r="GP32" s="218" t="str">
        <f t="shared" si="85"/>
        <v>B</v>
      </c>
      <c r="GQ32" s="217">
        <f t="shared" si="86"/>
        <v>3</v>
      </c>
      <c r="GR32" s="218" t="str">
        <f t="shared" si="87"/>
        <v>B</v>
      </c>
      <c r="GS32" s="217">
        <f t="shared" si="88"/>
        <v>3</v>
      </c>
      <c r="GT32" s="218" t="str">
        <f t="shared" si="89"/>
        <v>B</v>
      </c>
      <c r="GU32" s="217">
        <f t="shared" si="90"/>
        <v>3</v>
      </c>
      <c r="GV32" s="218" t="str">
        <f t="shared" si="91"/>
        <v>A</v>
      </c>
      <c r="GW32" s="217">
        <f t="shared" si="92"/>
        <v>4</v>
      </c>
      <c r="GX32" s="218" t="str">
        <f t="shared" si="93"/>
        <v>B</v>
      </c>
      <c r="GY32" s="217">
        <f t="shared" si="94"/>
        <v>3</v>
      </c>
      <c r="GZ32" s="126" t="str">
        <f t="shared" si="95"/>
        <v>B</v>
      </c>
      <c r="HA32" s="10">
        <f t="shared" si="96"/>
        <v>3</v>
      </c>
      <c r="HB32" s="126" t="str">
        <f t="shared" si="97"/>
        <v>C</v>
      </c>
      <c r="HC32" s="10">
        <f t="shared" si="98"/>
        <v>2</v>
      </c>
      <c r="HD32" s="126" t="str">
        <f t="shared" si="99"/>
        <v>B</v>
      </c>
      <c r="HE32" s="10">
        <f t="shared" si="100"/>
        <v>3</v>
      </c>
      <c r="HF32" s="126" t="str">
        <f t="shared" si="101"/>
        <v>C</v>
      </c>
      <c r="HG32" s="10">
        <f t="shared" si="102"/>
        <v>2</v>
      </c>
      <c r="HH32" s="126" t="str">
        <f t="shared" si="103"/>
        <v>A</v>
      </c>
      <c r="HI32" s="10">
        <f t="shared" si="104"/>
        <v>4</v>
      </c>
      <c r="HJ32" s="126" t="str">
        <f t="shared" si="105"/>
        <v>C</v>
      </c>
      <c r="HK32" s="10">
        <f t="shared" si="106"/>
        <v>2</v>
      </c>
      <c r="HL32" s="126" t="str">
        <f t="shared" si="107"/>
        <v>B</v>
      </c>
      <c r="HM32" s="10">
        <f t="shared" si="108"/>
        <v>3</v>
      </c>
      <c r="HN32" s="126" t="str">
        <f t="shared" si="116"/>
        <v>X</v>
      </c>
      <c r="HO32" s="10">
        <f t="shared" si="117"/>
        <v>0</v>
      </c>
      <c r="HP32" s="126" t="str">
        <f t="shared" si="118"/>
        <v>X</v>
      </c>
      <c r="HQ32" s="10">
        <f t="shared" si="119"/>
        <v>0</v>
      </c>
      <c r="HR32" s="126" t="str">
        <f t="shared" si="120"/>
        <v>B</v>
      </c>
      <c r="HS32" s="10">
        <f t="shared" si="121"/>
        <v>3</v>
      </c>
      <c r="HT32" s="72">
        <f t="shared" si="109"/>
        <v>2.75</v>
      </c>
      <c r="HU32" s="72">
        <f t="shared" si="110"/>
        <v>3</v>
      </c>
      <c r="HV32" s="72">
        <f t="shared" si="111"/>
        <v>2.83</v>
      </c>
      <c r="HW32" s="72">
        <f t="shared" si="112"/>
        <v>3.25</v>
      </c>
      <c r="HX32" s="72">
        <f t="shared" si="113"/>
        <v>2.73</v>
      </c>
      <c r="HY32" s="72">
        <f t="shared" si="122"/>
        <v>3</v>
      </c>
      <c r="HZ32" s="73">
        <f t="shared" si="123"/>
        <v>90</v>
      </c>
      <c r="IA32" s="72">
        <f t="shared" si="124"/>
        <v>2.97</v>
      </c>
      <c r="IB32" s="4" t="str">
        <f t="shared" si="114"/>
        <v>Kh¸</v>
      </c>
      <c r="IE32" s="5"/>
      <c r="IJ32" s="3">
        <v>8.5</v>
      </c>
      <c r="IK32" s="3">
        <v>6</v>
      </c>
      <c r="IM32" s="3">
        <v>8</v>
      </c>
      <c r="IN32" s="3">
        <v>7</v>
      </c>
      <c r="IP32" s="3">
        <v>8</v>
      </c>
      <c r="IQ32" s="3">
        <v>6</v>
      </c>
      <c r="IR32" s="3">
        <v>7</v>
      </c>
    </row>
    <row r="33" spans="1:252" ht="24" customHeight="1" x14ac:dyDescent="0.25">
      <c r="A33" s="6">
        <v>27</v>
      </c>
      <c r="B33" s="32" t="s">
        <v>89</v>
      </c>
      <c r="C33" s="62" t="s">
        <v>18</v>
      </c>
      <c r="D33" s="33">
        <v>35802</v>
      </c>
      <c r="E33" s="23">
        <v>6.5</v>
      </c>
      <c r="F33" s="194">
        <v>8</v>
      </c>
      <c r="G33" s="25">
        <v>6</v>
      </c>
      <c r="H33" s="7">
        <f t="shared" si="0"/>
        <v>6.3</v>
      </c>
      <c r="I33" s="23">
        <v>9.5</v>
      </c>
      <c r="J33" s="194">
        <v>9</v>
      </c>
      <c r="K33" s="25">
        <v>7.5</v>
      </c>
      <c r="L33" s="7">
        <f t="shared" si="1"/>
        <v>8.1</v>
      </c>
      <c r="M33" s="23">
        <v>6</v>
      </c>
      <c r="N33" s="194">
        <v>8</v>
      </c>
      <c r="O33" s="25">
        <v>6</v>
      </c>
      <c r="P33" s="7">
        <f t="shared" si="2"/>
        <v>6.2</v>
      </c>
      <c r="Q33" s="23">
        <v>6.2</v>
      </c>
      <c r="R33" s="194">
        <v>9</v>
      </c>
      <c r="S33" s="25">
        <v>7</v>
      </c>
      <c r="T33" s="7">
        <f t="shared" si="3"/>
        <v>7</v>
      </c>
      <c r="U33" s="23">
        <v>9</v>
      </c>
      <c r="V33" s="194">
        <v>9</v>
      </c>
      <c r="W33" s="25">
        <v>8</v>
      </c>
      <c r="X33" s="7">
        <f t="shared" si="4"/>
        <v>8.3000000000000007</v>
      </c>
      <c r="Y33" s="23">
        <v>9</v>
      </c>
      <c r="Z33" s="194">
        <v>10</v>
      </c>
      <c r="AA33" s="25">
        <v>6</v>
      </c>
      <c r="AB33" s="7">
        <f t="shared" si="5"/>
        <v>7</v>
      </c>
      <c r="AC33" s="23">
        <v>7.7</v>
      </c>
      <c r="AD33" s="194">
        <v>10</v>
      </c>
      <c r="AE33" s="25">
        <v>5</v>
      </c>
      <c r="AF33" s="7">
        <f t="shared" si="6"/>
        <v>6</v>
      </c>
      <c r="AG33" s="23">
        <v>6.5</v>
      </c>
      <c r="AH33" s="194">
        <v>8</v>
      </c>
      <c r="AI33" s="25">
        <f t="shared" si="7"/>
        <v>6.8</v>
      </c>
      <c r="AJ33" s="7">
        <f t="shared" si="8"/>
        <v>6.9</v>
      </c>
      <c r="AK33" s="23">
        <v>7</v>
      </c>
      <c r="AL33" s="194">
        <v>9</v>
      </c>
      <c r="AM33" s="25">
        <v>4</v>
      </c>
      <c r="AN33" s="7">
        <f t="shared" si="9"/>
        <v>5.0999999999999996</v>
      </c>
      <c r="AO33" s="23">
        <v>6.3</v>
      </c>
      <c r="AP33" s="194">
        <v>8</v>
      </c>
      <c r="AQ33" s="25">
        <v>7</v>
      </c>
      <c r="AR33" s="7">
        <f t="shared" si="10"/>
        <v>7</v>
      </c>
      <c r="AS33" s="23">
        <v>8</v>
      </c>
      <c r="AT33" s="194">
        <v>9</v>
      </c>
      <c r="AU33" s="25">
        <v>8</v>
      </c>
      <c r="AV33" s="7">
        <f t="shared" si="11"/>
        <v>8.1</v>
      </c>
      <c r="AW33" s="23">
        <v>7</v>
      </c>
      <c r="AX33" s="194">
        <v>7</v>
      </c>
      <c r="AY33" s="25">
        <v>6</v>
      </c>
      <c r="AZ33" s="7">
        <f t="shared" si="12"/>
        <v>6.3</v>
      </c>
      <c r="BA33" s="23">
        <v>8</v>
      </c>
      <c r="BB33" s="194">
        <v>10</v>
      </c>
      <c r="BC33" s="25">
        <v>7</v>
      </c>
      <c r="BD33" s="7">
        <f t="shared" si="13"/>
        <v>7.5</v>
      </c>
      <c r="BE33" s="23">
        <v>7</v>
      </c>
      <c r="BF33" s="194">
        <v>10</v>
      </c>
      <c r="BG33" s="25">
        <v>5.5</v>
      </c>
      <c r="BH33" s="7">
        <f t="shared" si="14"/>
        <v>6.3</v>
      </c>
      <c r="BI33" s="23">
        <v>7.7</v>
      </c>
      <c r="BJ33" s="194">
        <v>9</v>
      </c>
      <c r="BK33" s="25">
        <v>7</v>
      </c>
      <c r="BL33" s="7">
        <f t="shared" si="15"/>
        <v>7.3</v>
      </c>
      <c r="BM33" s="23">
        <v>7.5</v>
      </c>
      <c r="BN33" s="24">
        <v>9</v>
      </c>
      <c r="BO33" s="25">
        <f t="shared" si="16"/>
        <v>6.8</v>
      </c>
      <c r="BP33" s="7">
        <f t="shared" si="17"/>
        <v>7.2</v>
      </c>
      <c r="BQ33" s="23">
        <v>7.5</v>
      </c>
      <c r="BR33" s="194">
        <v>9</v>
      </c>
      <c r="BS33" s="25">
        <v>5.5</v>
      </c>
      <c r="BT33" s="7">
        <f t="shared" si="18"/>
        <v>6.3</v>
      </c>
      <c r="BU33" s="23">
        <v>7.7</v>
      </c>
      <c r="BV33" s="194">
        <v>8</v>
      </c>
      <c r="BW33" s="25">
        <v>7.5</v>
      </c>
      <c r="BX33" s="7">
        <f t="shared" si="19"/>
        <v>7.6</v>
      </c>
      <c r="BY33" s="23">
        <v>7.5</v>
      </c>
      <c r="BZ33" s="194">
        <v>8</v>
      </c>
      <c r="CA33" s="74">
        <v>5</v>
      </c>
      <c r="CB33" s="7">
        <f t="shared" si="20"/>
        <v>5.8</v>
      </c>
      <c r="CC33" s="23">
        <v>10</v>
      </c>
      <c r="CD33" s="194">
        <v>10</v>
      </c>
      <c r="CE33" s="25">
        <v>8</v>
      </c>
      <c r="CF33" s="7">
        <f t="shared" si="21"/>
        <v>8.6</v>
      </c>
      <c r="CG33" s="23">
        <v>9.3000000000000007</v>
      </c>
      <c r="CH33" s="194">
        <v>10</v>
      </c>
      <c r="CI33" s="25">
        <v>9</v>
      </c>
      <c r="CJ33" s="7">
        <f t="shared" si="22"/>
        <v>9.1999999999999993</v>
      </c>
      <c r="CK33" s="23">
        <v>9.3000000000000007</v>
      </c>
      <c r="CL33" s="194">
        <v>10</v>
      </c>
      <c r="CM33" s="25">
        <v>9</v>
      </c>
      <c r="CN33" s="7">
        <f t="shared" si="23"/>
        <v>9.1999999999999993</v>
      </c>
      <c r="CO33" s="23">
        <v>7</v>
      </c>
      <c r="CP33" s="194">
        <v>8</v>
      </c>
      <c r="CQ33" s="25">
        <v>8</v>
      </c>
      <c r="CR33" s="7">
        <f t="shared" si="24"/>
        <v>7.8</v>
      </c>
      <c r="CS33" s="23">
        <v>8</v>
      </c>
      <c r="CT33" s="194">
        <v>8</v>
      </c>
      <c r="CU33" s="25">
        <v>8.5</v>
      </c>
      <c r="CV33" s="7">
        <f t="shared" si="25"/>
        <v>8.4</v>
      </c>
      <c r="CW33" s="23">
        <v>5</v>
      </c>
      <c r="CX33" s="194">
        <v>9</v>
      </c>
      <c r="CY33" s="25">
        <v>5</v>
      </c>
      <c r="CZ33" s="7">
        <f t="shared" si="26"/>
        <v>5.4</v>
      </c>
      <c r="DA33" s="23">
        <v>7.7</v>
      </c>
      <c r="DB33" s="194">
        <v>8</v>
      </c>
      <c r="DC33" s="25">
        <v>8</v>
      </c>
      <c r="DD33" s="7">
        <f t="shared" si="27"/>
        <v>7.9</v>
      </c>
      <c r="DE33" s="23">
        <v>10</v>
      </c>
      <c r="DF33" s="194">
        <v>9</v>
      </c>
      <c r="DG33" s="25">
        <v>9.5</v>
      </c>
      <c r="DH33" s="7">
        <f t="shared" si="28"/>
        <v>9.6</v>
      </c>
      <c r="DI33" s="23">
        <v>8</v>
      </c>
      <c r="DJ33" s="194">
        <v>10</v>
      </c>
      <c r="DK33" s="119">
        <f t="shared" si="29"/>
        <v>7</v>
      </c>
      <c r="DL33" s="7">
        <f t="shared" si="30"/>
        <v>7.5</v>
      </c>
      <c r="DM33" s="23">
        <v>9</v>
      </c>
      <c r="DN33" s="194">
        <v>9</v>
      </c>
      <c r="DO33" s="25">
        <v>9</v>
      </c>
      <c r="DP33" s="7">
        <f t="shared" si="31"/>
        <v>9</v>
      </c>
      <c r="DQ33" s="23">
        <v>6.3</v>
      </c>
      <c r="DR33" s="194">
        <v>7</v>
      </c>
      <c r="DS33" s="25">
        <v>7</v>
      </c>
      <c r="DT33" s="7">
        <f t="shared" si="32"/>
        <v>6.9</v>
      </c>
      <c r="DU33" s="23">
        <v>8.5</v>
      </c>
      <c r="DV33" s="194">
        <v>10</v>
      </c>
      <c r="DW33" s="25">
        <v>8</v>
      </c>
      <c r="DX33" s="7">
        <f t="shared" si="33"/>
        <v>8.3000000000000007</v>
      </c>
      <c r="DY33" s="23">
        <v>7.5</v>
      </c>
      <c r="DZ33" s="194">
        <v>8</v>
      </c>
      <c r="EA33" s="25">
        <v>6</v>
      </c>
      <c r="EB33" s="7">
        <f t="shared" si="34"/>
        <v>6.5</v>
      </c>
      <c r="EC33" s="23">
        <v>9.6999999999999993</v>
      </c>
      <c r="ED33" s="194">
        <v>9</v>
      </c>
      <c r="EE33" s="25">
        <v>7.5</v>
      </c>
      <c r="EF33" s="7">
        <f t="shared" si="35"/>
        <v>8.1</v>
      </c>
      <c r="EG33" s="23">
        <v>7.3</v>
      </c>
      <c r="EH33" s="194">
        <v>8</v>
      </c>
      <c r="EI33" s="25">
        <v>5</v>
      </c>
      <c r="EJ33" s="7">
        <f t="shared" si="36"/>
        <v>5.8</v>
      </c>
      <c r="EK33" s="23">
        <v>8</v>
      </c>
      <c r="EL33" s="194">
        <v>9</v>
      </c>
      <c r="EM33" s="25">
        <v>8</v>
      </c>
      <c r="EN33" s="7">
        <f t="shared" si="37"/>
        <v>8.1</v>
      </c>
      <c r="EO33" s="23"/>
      <c r="EP33" s="194"/>
      <c r="EQ33" s="25"/>
      <c r="ER33" s="7">
        <f t="shared" si="115"/>
        <v>0</v>
      </c>
      <c r="ES33" s="7"/>
      <c r="ET33" s="7">
        <v>6</v>
      </c>
      <c r="EU33" s="8">
        <f t="shared" si="38"/>
        <v>6.97</v>
      </c>
      <c r="EV33" s="126" t="str">
        <f t="shared" si="39"/>
        <v>C</v>
      </c>
      <c r="EW33" s="10">
        <f t="shared" si="40"/>
        <v>2</v>
      </c>
      <c r="EX33" s="126" t="str">
        <f t="shared" si="41"/>
        <v>B</v>
      </c>
      <c r="EY33" s="10">
        <f t="shared" si="42"/>
        <v>3</v>
      </c>
      <c r="EZ33" s="126" t="str">
        <f t="shared" si="43"/>
        <v>C</v>
      </c>
      <c r="FA33" s="10">
        <f t="shared" si="44"/>
        <v>2</v>
      </c>
      <c r="FB33" s="126" t="str">
        <f t="shared" si="45"/>
        <v>B</v>
      </c>
      <c r="FC33" s="10">
        <f t="shared" si="46"/>
        <v>3</v>
      </c>
      <c r="FD33" s="218" t="str">
        <f t="shared" si="47"/>
        <v>B</v>
      </c>
      <c r="FE33" s="217">
        <f t="shared" si="48"/>
        <v>3</v>
      </c>
      <c r="FF33" s="218" t="str">
        <f t="shared" si="49"/>
        <v>B</v>
      </c>
      <c r="FG33" s="217">
        <f t="shared" si="50"/>
        <v>3</v>
      </c>
      <c r="FH33" s="218" t="str">
        <f t="shared" si="51"/>
        <v>C</v>
      </c>
      <c r="FI33" s="217">
        <f t="shared" si="52"/>
        <v>2</v>
      </c>
      <c r="FJ33" s="218" t="str">
        <f t="shared" si="53"/>
        <v>C</v>
      </c>
      <c r="FK33" s="217">
        <f t="shared" si="54"/>
        <v>2</v>
      </c>
      <c r="FL33" s="218" t="str">
        <f t="shared" si="55"/>
        <v>D</v>
      </c>
      <c r="FM33" s="217">
        <f t="shared" si="56"/>
        <v>1</v>
      </c>
      <c r="FN33" s="218" t="str">
        <f t="shared" si="57"/>
        <v>B</v>
      </c>
      <c r="FO33" s="217">
        <f t="shared" si="58"/>
        <v>3</v>
      </c>
      <c r="FP33" s="218" t="str">
        <f t="shared" si="59"/>
        <v>B</v>
      </c>
      <c r="FQ33" s="217">
        <f t="shared" si="60"/>
        <v>3</v>
      </c>
      <c r="FR33" s="218" t="str">
        <f t="shared" si="61"/>
        <v>C</v>
      </c>
      <c r="FS33" s="217">
        <f t="shared" si="62"/>
        <v>2</v>
      </c>
      <c r="FT33" s="126" t="str">
        <f t="shared" si="63"/>
        <v>B</v>
      </c>
      <c r="FU33" s="10">
        <f t="shared" si="64"/>
        <v>3</v>
      </c>
      <c r="FV33" s="126" t="str">
        <f t="shared" si="65"/>
        <v>C</v>
      </c>
      <c r="FW33" s="10">
        <f t="shared" si="66"/>
        <v>2</v>
      </c>
      <c r="FX33" s="126" t="str">
        <f t="shared" si="67"/>
        <v>B</v>
      </c>
      <c r="FY33" s="10">
        <f t="shared" si="68"/>
        <v>3</v>
      </c>
      <c r="FZ33" s="126" t="str">
        <f t="shared" si="69"/>
        <v>B</v>
      </c>
      <c r="GA33" s="10">
        <f t="shared" si="70"/>
        <v>3</v>
      </c>
      <c r="GB33" s="126" t="str">
        <f t="shared" si="71"/>
        <v>C</v>
      </c>
      <c r="GC33" s="10">
        <f t="shared" si="72"/>
        <v>2</v>
      </c>
      <c r="GD33" s="126" t="str">
        <f t="shared" si="73"/>
        <v>B</v>
      </c>
      <c r="GE33" s="10">
        <f t="shared" si="74"/>
        <v>3</v>
      </c>
      <c r="GF33" s="126" t="str">
        <f t="shared" si="75"/>
        <v>C</v>
      </c>
      <c r="GG33" s="10">
        <f t="shared" si="76"/>
        <v>2</v>
      </c>
      <c r="GH33" s="218" t="str">
        <f t="shared" si="77"/>
        <v>A</v>
      </c>
      <c r="GI33" s="217">
        <f t="shared" si="78"/>
        <v>4</v>
      </c>
      <c r="GJ33" s="218" t="str">
        <f t="shared" si="79"/>
        <v>A</v>
      </c>
      <c r="GK33" s="217">
        <f t="shared" si="80"/>
        <v>4</v>
      </c>
      <c r="GL33" s="218" t="str">
        <f t="shared" si="81"/>
        <v>A</v>
      </c>
      <c r="GM33" s="217">
        <f t="shared" si="82"/>
        <v>4</v>
      </c>
      <c r="GN33" s="218" t="str">
        <f t="shared" si="83"/>
        <v>B</v>
      </c>
      <c r="GO33" s="217">
        <f t="shared" si="84"/>
        <v>3</v>
      </c>
      <c r="GP33" s="218" t="str">
        <f t="shared" si="85"/>
        <v>B</v>
      </c>
      <c r="GQ33" s="217">
        <f t="shared" si="86"/>
        <v>3</v>
      </c>
      <c r="GR33" s="218" t="str">
        <f t="shared" si="87"/>
        <v>D</v>
      </c>
      <c r="GS33" s="217">
        <f t="shared" si="88"/>
        <v>1</v>
      </c>
      <c r="GT33" s="218" t="str">
        <f t="shared" si="89"/>
        <v>B</v>
      </c>
      <c r="GU33" s="217">
        <f t="shared" si="90"/>
        <v>3</v>
      </c>
      <c r="GV33" s="218" t="str">
        <f t="shared" si="91"/>
        <v>A</v>
      </c>
      <c r="GW33" s="217">
        <f t="shared" si="92"/>
        <v>4</v>
      </c>
      <c r="GX33" s="218" t="str">
        <f t="shared" si="93"/>
        <v>B</v>
      </c>
      <c r="GY33" s="217">
        <f t="shared" si="94"/>
        <v>3</v>
      </c>
      <c r="GZ33" s="126" t="str">
        <f t="shared" si="95"/>
        <v>A</v>
      </c>
      <c r="HA33" s="10">
        <f t="shared" si="96"/>
        <v>4</v>
      </c>
      <c r="HB33" s="126" t="str">
        <f t="shared" si="97"/>
        <v>C</v>
      </c>
      <c r="HC33" s="10">
        <f t="shared" si="98"/>
        <v>2</v>
      </c>
      <c r="HD33" s="126" t="str">
        <f t="shared" si="99"/>
        <v>B</v>
      </c>
      <c r="HE33" s="10">
        <f t="shared" si="100"/>
        <v>3</v>
      </c>
      <c r="HF33" s="126" t="str">
        <f t="shared" si="101"/>
        <v>C</v>
      </c>
      <c r="HG33" s="10">
        <f t="shared" si="102"/>
        <v>2</v>
      </c>
      <c r="HH33" s="126" t="str">
        <f t="shared" si="103"/>
        <v>B</v>
      </c>
      <c r="HI33" s="10">
        <f t="shared" si="104"/>
        <v>3</v>
      </c>
      <c r="HJ33" s="126" t="str">
        <f t="shared" si="105"/>
        <v>C</v>
      </c>
      <c r="HK33" s="10">
        <f t="shared" si="106"/>
        <v>2</v>
      </c>
      <c r="HL33" s="126" t="str">
        <f t="shared" si="107"/>
        <v>B</v>
      </c>
      <c r="HM33" s="10">
        <f t="shared" si="108"/>
        <v>3</v>
      </c>
      <c r="HN33" s="126" t="str">
        <f t="shared" si="116"/>
        <v>X</v>
      </c>
      <c r="HO33" s="10">
        <f t="shared" si="117"/>
        <v>0</v>
      </c>
      <c r="HP33" s="126" t="str">
        <f t="shared" si="118"/>
        <v>X</v>
      </c>
      <c r="HQ33" s="10">
        <f t="shared" si="119"/>
        <v>0</v>
      </c>
      <c r="HR33" s="126" t="str">
        <f t="shared" si="120"/>
        <v>C</v>
      </c>
      <c r="HS33" s="10">
        <f t="shared" si="121"/>
        <v>2</v>
      </c>
      <c r="HT33" s="72">
        <f t="shared" si="109"/>
        <v>2.5</v>
      </c>
      <c r="HU33" s="72">
        <f t="shared" si="110"/>
        <v>2.5</v>
      </c>
      <c r="HV33" s="72">
        <f t="shared" si="111"/>
        <v>2.67</v>
      </c>
      <c r="HW33" s="72">
        <f t="shared" si="112"/>
        <v>3.17</v>
      </c>
      <c r="HX33" s="72">
        <f t="shared" si="113"/>
        <v>2.73</v>
      </c>
      <c r="HY33" s="72">
        <f t="shared" si="122"/>
        <v>2</v>
      </c>
      <c r="HZ33" s="73">
        <f t="shared" si="123"/>
        <v>90</v>
      </c>
      <c r="IA33" s="72">
        <f t="shared" si="124"/>
        <v>2.72</v>
      </c>
      <c r="IB33" s="4" t="str">
        <f t="shared" si="114"/>
        <v>Kh¸</v>
      </c>
      <c r="IE33" s="5"/>
      <c r="IJ33" s="3">
        <v>8.5</v>
      </c>
      <c r="IK33" s="3">
        <v>5</v>
      </c>
      <c r="IM33" s="3">
        <v>7.5</v>
      </c>
      <c r="IN33" s="3">
        <v>6</v>
      </c>
      <c r="IP33" s="3">
        <v>8</v>
      </c>
      <c r="IQ33" s="3">
        <v>6</v>
      </c>
      <c r="IR33" s="3">
        <v>6</v>
      </c>
    </row>
    <row r="34" spans="1:252" ht="24.75" customHeight="1" x14ac:dyDescent="0.25">
      <c r="A34" s="12">
        <v>28</v>
      </c>
      <c r="B34" s="15" t="s">
        <v>139</v>
      </c>
      <c r="C34" s="59" t="s">
        <v>80</v>
      </c>
      <c r="D34" s="16">
        <v>36008</v>
      </c>
      <c r="E34" s="23">
        <v>7.5</v>
      </c>
      <c r="F34" s="194">
        <v>10</v>
      </c>
      <c r="G34" s="25">
        <v>7</v>
      </c>
      <c r="H34" s="7">
        <f t="shared" si="0"/>
        <v>7.4</v>
      </c>
      <c r="I34" s="23">
        <v>8.5</v>
      </c>
      <c r="J34" s="194">
        <v>10</v>
      </c>
      <c r="K34" s="25">
        <v>8.5</v>
      </c>
      <c r="L34" s="7">
        <f t="shared" si="1"/>
        <v>8.6999999999999993</v>
      </c>
      <c r="M34" s="23">
        <v>7.5</v>
      </c>
      <c r="N34" s="194">
        <v>10</v>
      </c>
      <c r="O34" s="25">
        <v>6</v>
      </c>
      <c r="P34" s="7">
        <f t="shared" si="2"/>
        <v>6.7</v>
      </c>
      <c r="Q34" s="23">
        <v>7.4</v>
      </c>
      <c r="R34" s="194">
        <v>10</v>
      </c>
      <c r="S34" s="25">
        <v>8</v>
      </c>
      <c r="T34" s="7">
        <f t="shared" si="3"/>
        <v>8.1</v>
      </c>
      <c r="U34" s="23">
        <v>8</v>
      </c>
      <c r="V34" s="194">
        <v>8</v>
      </c>
      <c r="W34" s="25">
        <v>8</v>
      </c>
      <c r="X34" s="7">
        <f t="shared" si="4"/>
        <v>8</v>
      </c>
      <c r="Y34" s="23">
        <v>8.6999999999999993</v>
      </c>
      <c r="Z34" s="194">
        <v>10</v>
      </c>
      <c r="AA34" s="25">
        <v>7</v>
      </c>
      <c r="AB34" s="7">
        <f t="shared" si="5"/>
        <v>7.6</v>
      </c>
      <c r="AC34" s="23">
        <v>9</v>
      </c>
      <c r="AD34" s="194">
        <v>10</v>
      </c>
      <c r="AE34" s="25">
        <v>6</v>
      </c>
      <c r="AF34" s="7">
        <f t="shared" si="6"/>
        <v>7</v>
      </c>
      <c r="AG34" s="23">
        <v>8</v>
      </c>
      <c r="AH34" s="194">
        <v>10</v>
      </c>
      <c r="AI34" s="25">
        <f t="shared" si="7"/>
        <v>8</v>
      </c>
      <c r="AJ34" s="7">
        <f t="shared" si="8"/>
        <v>8.1999999999999993</v>
      </c>
      <c r="AK34" s="23">
        <v>6</v>
      </c>
      <c r="AL34" s="194">
        <v>9</v>
      </c>
      <c r="AM34" s="25">
        <v>7</v>
      </c>
      <c r="AN34" s="7">
        <f t="shared" si="9"/>
        <v>7</v>
      </c>
      <c r="AO34" s="23">
        <v>7.3</v>
      </c>
      <c r="AP34" s="194">
        <v>9</v>
      </c>
      <c r="AQ34" s="25">
        <v>8</v>
      </c>
      <c r="AR34" s="7">
        <f t="shared" si="10"/>
        <v>8</v>
      </c>
      <c r="AS34" s="23">
        <v>8</v>
      </c>
      <c r="AT34" s="194">
        <v>9</v>
      </c>
      <c r="AU34" s="25">
        <v>8.5</v>
      </c>
      <c r="AV34" s="7">
        <f t="shared" si="11"/>
        <v>8.5</v>
      </c>
      <c r="AW34" s="23">
        <v>7.3</v>
      </c>
      <c r="AX34" s="194">
        <v>9</v>
      </c>
      <c r="AY34" s="25">
        <v>5</v>
      </c>
      <c r="AZ34" s="7">
        <f t="shared" si="12"/>
        <v>5.9</v>
      </c>
      <c r="BA34" s="23">
        <v>7.5</v>
      </c>
      <c r="BB34" s="194">
        <v>9</v>
      </c>
      <c r="BC34" s="25">
        <v>9</v>
      </c>
      <c r="BD34" s="7">
        <f t="shared" si="13"/>
        <v>8.6999999999999993</v>
      </c>
      <c r="BE34" s="23">
        <v>8.3000000000000007</v>
      </c>
      <c r="BF34" s="194">
        <v>10</v>
      </c>
      <c r="BG34" s="25">
        <v>9</v>
      </c>
      <c r="BH34" s="7">
        <f t="shared" si="14"/>
        <v>9</v>
      </c>
      <c r="BI34" s="23">
        <v>8.3000000000000007</v>
      </c>
      <c r="BJ34" s="194">
        <v>9</v>
      </c>
      <c r="BK34" s="25">
        <v>8</v>
      </c>
      <c r="BL34" s="7">
        <f t="shared" si="15"/>
        <v>8.1999999999999993</v>
      </c>
      <c r="BM34" s="23">
        <v>7.5</v>
      </c>
      <c r="BN34" s="24">
        <v>9</v>
      </c>
      <c r="BO34" s="25">
        <f t="shared" si="16"/>
        <v>6.5</v>
      </c>
      <c r="BP34" s="7">
        <f t="shared" si="17"/>
        <v>7</v>
      </c>
      <c r="BQ34" s="23">
        <v>8.5</v>
      </c>
      <c r="BR34" s="194">
        <v>9</v>
      </c>
      <c r="BS34" s="25">
        <v>6</v>
      </c>
      <c r="BT34" s="7">
        <f t="shared" si="18"/>
        <v>6.8</v>
      </c>
      <c r="BU34" s="23">
        <v>9.3000000000000007</v>
      </c>
      <c r="BV34" s="194">
        <v>10</v>
      </c>
      <c r="BW34" s="25">
        <v>8.5</v>
      </c>
      <c r="BX34" s="7">
        <f t="shared" si="19"/>
        <v>8.8000000000000007</v>
      </c>
      <c r="BY34" s="23">
        <v>7.2</v>
      </c>
      <c r="BZ34" s="194">
        <v>8</v>
      </c>
      <c r="CA34" s="25">
        <v>5</v>
      </c>
      <c r="CB34" s="7">
        <f t="shared" si="20"/>
        <v>5.7</v>
      </c>
      <c r="CC34" s="23">
        <v>8.5</v>
      </c>
      <c r="CD34" s="194">
        <v>9</v>
      </c>
      <c r="CE34" s="25">
        <v>9.5</v>
      </c>
      <c r="CF34" s="7">
        <f t="shared" si="21"/>
        <v>9.3000000000000007</v>
      </c>
      <c r="CG34" s="23">
        <v>9.5</v>
      </c>
      <c r="CH34" s="194">
        <v>10</v>
      </c>
      <c r="CI34" s="25">
        <v>9.5</v>
      </c>
      <c r="CJ34" s="7">
        <f t="shared" si="22"/>
        <v>9.6</v>
      </c>
      <c r="CK34" s="23">
        <v>9</v>
      </c>
      <c r="CL34" s="194">
        <v>10</v>
      </c>
      <c r="CM34" s="25">
        <v>9</v>
      </c>
      <c r="CN34" s="7">
        <f t="shared" si="23"/>
        <v>9.1</v>
      </c>
      <c r="CO34" s="23">
        <v>9</v>
      </c>
      <c r="CP34" s="194">
        <v>10</v>
      </c>
      <c r="CQ34" s="25">
        <v>9.5</v>
      </c>
      <c r="CR34" s="7">
        <f t="shared" si="24"/>
        <v>9.5</v>
      </c>
      <c r="CS34" s="23">
        <v>8.5</v>
      </c>
      <c r="CT34" s="194">
        <v>10</v>
      </c>
      <c r="CU34" s="25">
        <v>9</v>
      </c>
      <c r="CV34" s="7">
        <f t="shared" si="25"/>
        <v>9</v>
      </c>
      <c r="CW34" s="23">
        <v>7</v>
      </c>
      <c r="CX34" s="194">
        <v>10</v>
      </c>
      <c r="CY34" s="25">
        <v>6</v>
      </c>
      <c r="CZ34" s="7">
        <f t="shared" si="26"/>
        <v>6.6</v>
      </c>
      <c r="DA34" s="23">
        <v>9</v>
      </c>
      <c r="DB34" s="194">
        <v>10</v>
      </c>
      <c r="DC34" s="25">
        <v>9</v>
      </c>
      <c r="DD34" s="7">
        <f t="shared" si="27"/>
        <v>9.1</v>
      </c>
      <c r="DE34" s="23">
        <v>8.5</v>
      </c>
      <c r="DF34" s="194">
        <v>9</v>
      </c>
      <c r="DG34" s="25">
        <v>9.5</v>
      </c>
      <c r="DH34" s="7">
        <f t="shared" si="28"/>
        <v>9.3000000000000007</v>
      </c>
      <c r="DI34" s="23">
        <v>7.5</v>
      </c>
      <c r="DJ34" s="194">
        <v>9</v>
      </c>
      <c r="DK34" s="119">
        <f t="shared" si="29"/>
        <v>8.1</v>
      </c>
      <c r="DL34" s="7">
        <f t="shared" si="30"/>
        <v>8.1</v>
      </c>
      <c r="DM34" s="23">
        <v>9</v>
      </c>
      <c r="DN34" s="194">
        <v>9</v>
      </c>
      <c r="DO34" s="25">
        <v>8</v>
      </c>
      <c r="DP34" s="7">
        <f t="shared" si="31"/>
        <v>8.3000000000000007</v>
      </c>
      <c r="DQ34" s="23">
        <v>7.7</v>
      </c>
      <c r="DR34" s="194">
        <v>8</v>
      </c>
      <c r="DS34" s="25">
        <v>6.5</v>
      </c>
      <c r="DT34" s="7">
        <f t="shared" si="32"/>
        <v>6.9</v>
      </c>
      <c r="DU34" s="23">
        <v>8.5</v>
      </c>
      <c r="DV34" s="194">
        <v>10</v>
      </c>
      <c r="DW34" s="25">
        <v>7</v>
      </c>
      <c r="DX34" s="7">
        <f t="shared" si="33"/>
        <v>7.6</v>
      </c>
      <c r="DY34" s="23">
        <v>7.5</v>
      </c>
      <c r="DZ34" s="194">
        <v>8</v>
      </c>
      <c r="EA34" s="25">
        <v>5.5</v>
      </c>
      <c r="EB34" s="7">
        <f t="shared" si="34"/>
        <v>6.2</v>
      </c>
      <c r="EC34" s="23">
        <v>9.6999999999999993</v>
      </c>
      <c r="ED34" s="194">
        <v>9</v>
      </c>
      <c r="EE34" s="25">
        <v>7.5</v>
      </c>
      <c r="EF34" s="7">
        <f t="shared" si="35"/>
        <v>8.1</v>
      </c>
      <c r="EG34" s="23">
        <v>8.6999999999999993</v>
      </c>
      <c r="EH34" s="194">
        <v>10</v>
      </c>
      <c r="EI34" s="25">
        <v>8</v>
      </c>
      <c r="EJ34" s="7">
        <f t="shared" si="36"/>
        <v>8.3000000000000007</v>
      </c>
      <c r="EK34" s="23">
        <v>8.5</v>
      </c>
      <c r="EL34" s="194">
        <v>9</v>
      </c>
      <c r="EM34" s="25">
        <v>9</v>
      </c>
      <c r="EN34" s="7">
        <f t="shared" si="37"/>
        <v>8.9</v>
      </c>
      <c r="EO34" s="23"/>
      <c r="EP34" s="194"/>
      <c r="EQ34" s="25"/>
      <c r="ER34" s="7">
        <f t="shared" si="115"/>
        <v>0</v>
      </c>
      <c r="ES34" s="7"/>
      <c r="ET34" s="7">
        <v>9</v>
      </c>
      <c r="EU34" s="8">
        <f t="shared" si="38"/>
        <v>7.74</v>
      </c>
      <c r="EV34" s="126" t="str">
        <f t="shared" si="39"/>
        <v>B</v>
      </c>
      <c r="EW34" s="10">
        <f t="shared" si="40"/>
        <v>3</v>
      </c>
      <c r="EX34" s="126" t="str">
        <f t="shared" si="41"/>
        <v>A</v>
      </c>
      <c r="EY34" s="10">
        <f t="shared" si="42"/>
        <v>4</v>
      </c>
      <c r="EZ34" s="126" t="str">
        <f t="shared" si="43"/>
        <v>C</v>
      </c>
      <c r="FA34" s="10">
        <f t="shared" si="44"/>
        <v>2</v>
      </c>
      <c r="FB34" s="126" t="str">
        <f t="shared" si="45"/>
        <v>B</v>
      </c>
      <c r="FC34" s="10">
        <f t="shared" si="46"/>
        <v>3</v>
      </c>
      <c r="FD34" s="218" t="str">
        <f t="shared" si="47"/>
        <v>B</v>
      </c>
      <c r="FE34" s="217">
        <f t="shared" si="48"/>
        <v>3</v>
      </c>
      <c r="FF34" s="218" t="str">
        <f t="shared" si="49"/>
        <v>B</v>
      </c>
      <c r="FG34" s="217">
        <f t="shared" si="50"/>
        <v>3</v>
      </c>
      <c r="FH34" s="218" t="str">
        <f t="shared" si="51"/>
        <v>B</v>
      </c>
      <c r="FI34" s="217">
        <f t="shared" si="52"/>
        <v>3</v>
      </c>
      <c r="FJ34" s="218" t="str">
        <f t="shared" si="53"/>
        <v>B</v>
      </c>
      <c r="FK34" s="217">
        <f t="shared" si="54"/>
        <v>3</v>
      </c>
      <c r="FL34" s="218" t="str">
        <f t="shared" si="55"/>
        <v>B</v>
      </c>
      <c r="FM34" s="217">
        <f t="shared" si="56"/>
        <v>3</v>
      </c>
      <c r="FN34" s="218" t="str">
        <f t="shared" si="57"/>
        <v>B</v>
      </c>
      <c r="FO34" s="217">
        <f t="shared" si="58"/>
        <v>3</v>
      </c>
      <c r="FP34" s="218" t="str">
        <f t="shared" si="59"/>
        <v>A</v>
      </c>
      <c r="FQ34" s="217">
        <f t="shared" si="60"/>
        <v>4</v>
      </c>
      <c r="FR34" s="218" t="str">
        <f t="shared" si="61"/>
        <v>C</v>
      </c>
      <c r="FS34" s="217">
        <f t="shared" si="62"/>
        <v>2</v>
      </c>
      <c r="FT34" s="126" t="str">
        <f t="shared" si="63"/>
        <v>A</v>
      </c>
      <c r="FU34" s="10">
        <f t="shared" si="64"/>
        <v>4</v>
      </c>
      <c r="FV34" s="126" t="str">
        <f t="shared" si="65"/>
        <v>A</v>
      </c>
      <c r="FW34" s="10">
        <f t="shared" si="66"/>
        <v>4</v>
      </c>
      <c r="FX34" s="126" t="str">
        <f t="shared" si="67"/>
        <v>B</v>
      </c>
      <c r="FY34" s="10">
        <f t="shared" si="68"/>
        <v>3</v>
      </c>
      <c r="FZ34" s="126" t="str">
        <f t="shared" si="69"/>
        <v>B</v>
      </c>
      <c r="GA34" s="10">
        <f t="shared" si="70"/>
        <v>3</v>
      </c>
      <c r="GB34" s="126" t="str">
        <f t="shared" si="71"/>
        <v>C</v>
      </c>
      <c r="GC34" s="10">
        <f t="shared" si="72"/>
        <v>2</v>
      </c>
      <c r="GD34" s="126" t="str">
        <f t="shared" si="73"/>
        <v>A</v>
      </c>
      <c r="GE34" s="10">
        <f t="shared" si="74"/>
        <v>4</v>
      </c>
      <c r="GF34" s="126" t="str">
        <f t="shared" si="75"/>
        <v>C</v>
      </c>
      <c r="GG34" s="10">
        <f t="shared" si="76"/>
        <v>2</v>
      </c>
      <c r="GH34" s="218" t="str">
        <f t="shared" si="77"/>
        <v>A</v>
      </c>
      <c r="GI34" s="217">
        <f t="shared" si="78"/>
        <v>4</v>
      </c>
      <c r="GJ34" s="218" t="str">
        <f t="shared" si="79"/>
        <v>A</v>
      </c>
      <c r="GK34" s="217">
        <f t="shared" si="80"/>
        <v>4</v>
      </c>
      <c r="GL34" s="218" t="str">
        <f t="shared" si="81"/>
        <v>A</v>
      </c>
      <c r="GM34" s="217">
        <f t="shared" si="82"/>
        <v>4</v>
      </c>
      <c r="GN34" s="218" t="str">
        <f t="shared" si="83"/>
        <v>A</v>
      </c>
      <c r="GO34" s="217">
        <f t="shared" si="84"/>
        <v>4</v>
      </c>
      <c r="GP34" s="218" t="str">
        <f t="shared" si="85"/>
        <v>A</v>
      </c>
      <c r="GQ34" s="217">
        <f t="shared" si="86"/>
        <v>4</v>
      </c>
      <c r="GR34" s="218" t="str">
        <f t="shared" si="87"/>
        <v>C</v>
      </c>
      <c r="GS34" s="217">
        <f t="shared" si="88"/>
        <v>2</v>
      </c>
      <c r="GT34" s="218" t="str">
        <f t="shared" si="89"/>
        <v>A</v>
      </c>
      <c r="GU34" s="217">
        <f t="shared" si="90"/>
        <v>4</v>
      </c>
      <c r="GV34" s="218" t="str">
        <f t="shared" si="91"/>
        <v>A</v>
      </c>
      <c r="GW34" s="217">
        <f t="shared" si="92"/>
        <v>4</v>
      </c>
      <c r="GX34" s="218" t="str">
        <f t="shared" si="93"/>
        <v>B</v>
      </c>
      <c r="GY34" s="217">
        <f t="shared" si="94"/>
        <v>3</v>
      </c>
      <c r="GZ34" s="126" t="str">
        <f t="shared" si="95"/>
        <v>B</v>
      </c>
      <c r="HA34" s="10">
        <f t="shared" si="96"/>
        <v>3</v>
      </c>
      <c r="HB34" s="126" t="str">
        <f t="shared" si="97"/>
        <v>C</v>
      </c>
      <c r="HC34" s="10">
        <f t="shared" si="98"/>
        <v>2</v>
      </c>
      <c r="HD34" s="126" t="str">
        <f t="shared" si="99"/>
        <v>B</v>
      </c>
      <c r="HE34" s="10">
        <f t="shared" si="100"/>
        <v>3</v>
      </c>
      <c r="HF34" s="126" t="str">
        <f t="shared" si="101"/>
        <v>C</v>
      </c>
      <c r="HG34" s="10">
        <f t="shared" si="102"/>
        <v>2</v>
      </c>
      <c r="HH34" s="126" t="str">
        <f t="shared" si="103"/>
        <v>B</v>
      </c>
      <c r="HI34" s="10">
        <f t="shared" si="104"/>
        <v>3</v>
      </c>
      <c r="HJ34" s="126" t="str">
        <f t="shared" si="105"/>
        <v>B</v>
      </c>
      <c r="HK34" s="10">
        <f t="shared" si="106"/>
        <v>3</v>
      </c>
      <c r="HL34" s="126" t="str">
        <f t="shared" si="107"/>
        <v>A</v>
      </c>
      <c r="HM34" s="10">
        <f t="shared" si="108"/>
        <v>4</v>
      </c>
      <c r="HN34" s="126" t="str">
        <f t="shared" si="116"/>
        <v>X</v>
      </c>
      <c r="HO34" s="10">
        <f t="shared" si="117"/>
        <v>0</v>
      </c>
      <c r="HP34" s="126" t="str">
        <f t="shared" si="118"/>
        <v>X</v>
      </c>
      <c r="HQ34" s="10">
        <f t="shared" si="119"/>
        <v>0</v>
      </c>
      <c r="HR34" s="126" t="str">
        <f t="shared" si="120"/>
        <v>A</v>
      </c>
      <c r="HS34" s="10">
        <f t="shared" si="121"/>
        <v>4</v>
      </c>
      <c r="HT34" s="72">
        <f t="shared" si="109"/>
        <v>3</v>
      </c>
      <c r="HU34" s="72">
        <f t="shared" si="110"/>
        <v>3.2</v>
      </c>
      <c r="HV34" s="72">
        <f t="shared" si="111"/>
        <v>3.22</v>
      </c>
      <c r="HW34" s="72">
        <f t="shared" si="112"/>
        <v>3.63</v>
      </c>
      <c r="HX34" s="72">
        <f t="shared" si="113"/>
        <v>2.73</v>
      </c>
      <c r="HY34" s="72">
        <f t="shared" si="122"/>
        <v>4</v>
      </c>
      <c r="HZ34" s="73">
        <f t="shared" si="123"/>
        <v>90</v>
      </c>
      <c r="IA34" s="72">
        <f t="shared" si="124"/>
        <v>3.27</v>
      </c>
      <c r="IB34" s="4" t="str">
        <f t="shared" si="114"/>
        <v>Giái</v>
      </c>
      <c r="IE34" s="5"/>
      <c r="IJ34" s="3">
        <v>8.5</v>
      </c>
      <c r="IK34" s="3">
        <v>7.5</v>
      </c>
      <c r="IM34" s="3">
        <v>8</v>
      </c>
      <c r="IN34" s="3">
        <v>5</v>
      </c>
      <c r="IP34" s="3">
        <v>8</v>
      </c>
      <c r="IQ34" s="3">
        <v>6.6</v>
      </c>
      <c r="IR34" s="3">
        <v>8.5</v>
      </c>
    </row>
    <row r="35" spans="1:252" ht="24" customHeight="1" x14ac:dyDescent="0.25">
      <c r="A35" s="287">
        <v>29</v>
      </c>
      <c r="B35" s="259" t="s">
        <v>40</v>
      </c>
      <c r="C35" s="326" t="s">
        <v>378</v>
      </c>
      <c r="D35" s="393">
        <v>35979</v>
      </c>
      <c r="E35" s="395" t="s">
        <v>379</v>
      </c>
      <c r="EP35" s="3"/>
    </row>
    <row r="36" spans="1:252" ht="21" customHeight="1" x14ac:dyDescent="0.25">
      <c r="A36" s="283">
        <v>30</v>
      </c>
      <c r="B36" s="322" t="s">
        <v>59</v>
      </c>
      <c r="C36" s="326" t="s">
        <v>117</v>
      </c>
      <c r="D36" s="393">
        <v>36107</v>
      </c>
      <c r="E36" s="395" t="s">
        <v>379</v>
      </c>
      <c r="EP36" s="3"/>
    </row>
    <row r="39" spans="1:252" x14ac:dyDescent="0.2">
      <c r="B39" s="3">
        <f>38+21+28</f>
        <v>87</v>
      </c>
    </row>
    <row r="52" spans="2:2" x14ac:dyDescent="0.2">
      <c r="B52" s="3">
        <f>38+28+21</f>
        <v>87</v>
      </c>
    </row>
  </sheetData>
  <sheetProtection password="ED39" sheet="1" objects="1" scenarios="1"/>
  <autoFilter ref="A5:IR36">
    <filterColumn colId="1" showButton="0"/>
    <filterColumn colId="151" showButton="0"/>
    <filterColumn colId="153" showButton="0"/>
    <filterColumn colId="155" showButton="0"/>
    <filterColumn colId="157" showButton="0"/>
    <filterColumn colId="159" showButton="0"/>
    <filterColumn colId="161" showButton="0"/>
    <filterColumn colId="163" showButton="0"/>
    <filterColumn colId="165" showButton="0"/>
    <filterColumn colId="167" showButton="0"/>
    <filterColumn colId="169" showButton="0"/>
    <filterColumn colId="171" showButton="0"/>
    <filterColumn colId="173" showButton="0"/>
    <filterColumn colId="175" showButton="0"/>
    <filterColumn colId="177" showButton="0"/>
    <filterColumn colId="179" showButton="0"/>
    <filterColumn colId="181" showButton="0"/>
    <filterColumn colId="183" showButton="0"/>
    <filterColumn colId="185" showButton="0"/>
    <filterColumn colId="187" showButton="0"/>
    <filterColumn colId="189" showButton="0"/>
    <filterColumn colId="191" showButton="0"/>
    <filterColumn colId="193" showButton="0"/>
    <filterColumn colId="195" showButton="0"/>
    <filterColumn colId="197" showButton="0"/>
    <filterColumn colId="199" showButton="0"/>
    <filterColumn colId="201" showButton="0"/>
    <filterColumn colId="203" showButton="0"/>
    <filterColumn colId="205" showButton="0"/>
    <filterColumn colId="207" showButton="0"/>
    <filterColumn colId="209" showButton="0"/>
    <filterColumn colId="211" showButton="0"/>
    <filterColumn colId="213" showButton="0"/>
    <filterColumn colId="215" showButton="0"/>
    <filterColumn colId="217" showButton="0"/>
    <filterColumn colId="219" showButton="0"/>
    <filterColumn colId="221" showButton="0"/>
    <filterColumn colId="223" showButton="0"/>
    <filterColumn colId="225" showButton="0"/>
  </autoFilter>
  <mergeCells count="106">
    <mergeCell ref="GH3:GY3"/>
    <mergeCell ref="GP5:GQ5"/>
    <mergeCell ref="GV5:GW5"/>
    <mergeCell ref="IP4:IR4"/>
    <mergeCell ref="IM4:IN4"/>
    <mergeCell ref="IJ4:IK4"/>
    <mergeCell ref="IB3:IB6"/>
    <mergeCell ref="HL5:HM5"/>
    <mergeCell ref="HX3:HX5"/>
    <mergeCell ref="HN5:HO5"/>
    <mergeCell ref="HW3:HW5"/>
    <mergeCell ref="HY3:HY5"/>
    <mergeCell ref="IA3:IA6"/>
    <mergeCell ref="HZ3:HZ5"/>
    <mergeCell ref="HV3:HV5"/>
    <mergeCell ref="GZ3:HM3"/>
    <mergeCell ref="HN3:HS3"/>
    <mergeCell ref="HB5:HC5"/>
    <mergeCell ref="GZ5:HA5"/>
    <mergeCell ref="HJ5:HK5"/>
    <mergeCell ref="HH5:HI5"/>
    <mergeCell ref="HF5:HG5"/>
    <mergeCell ref="HD5:HE5"/>
    <mergeCell ref="EC4:EF4"/>
    <mergeCell ref="EG4:EJ4"/>
    <mergeCell ref="FP5:FQ5"/>
    <mergeCell ref="FH5:FI5"/>
    <mergeCell ref="EZ5:FA5"/>
    <mergeCell ref="GF5:GG5"/>
    <mergeCell ref="GJ5:GK5"/>
    <mergeCell ref="GB5:GC5"/>
    <mergeCell ref="GX5:GY5"/>
    <mergeCell ref="FN5:FO5"/>
    <mergeCell ref="GH5:GI5"/>
    <mergeCell ref="GT5:GU5"/>
    <mergeCell ref="GN5:GO5"/>
    <mergeCell ref="GL5:GM5"/>
    <mergeCell ref="FZ5:GA5"/>
    <mergeCell ref="GR5:GS5"/>
    <mergeCell ref="A1:D1"/>
    <mergeCell ref="I4:L4"/>
    <mergeCell ref="M4:P4"/>
    <mergeCell ref="E4:H4"/>
    <mergeCell ref="AO4:AR4"/>
    <mergeCell ref="BY4:CB4"/>
    <mergeCell ref="BU4:BX4"/>
    <mergeCell ref="E1:IA1"/>
    <mergeCell ref="HU3:HU5"/>
    <mergeCell ref="AG4:AJ4"/>
    <mergeCell ref="E2:IA2"/>
    <mergeCell ref="HT3:HT5"/>
    <mergeCell ref="EV5:EW5"/>
    <mergeCell ref="FT3:GG3"/>
    <mergeCell ref="HR5:HS5"/>
    <mergeCell ref="Y4:AB4"/>
    <mergeCell ref="AW4:AZ4"/>
    <mergeCell ref="BM4:BP4"/>
    <mergeCell ref="A3:A6"/>
    <mergeCell ref="B3:C6"/>
    <mergeCell ref="D3:D6"/>
    <mergeCell ref="U4:X4"/>
    <mergeCell ref="Q4:T4"/>
    <mergeCell ref="E3:T3"/>
    <mergeCell ref="CC3:DL3"/>
    <mergeCell ref="DA4:DD4"/>
    <mergeCell ref="CO4:CR4"/>
    <mergeCell ref="AK4:AN4"/>
    <mergeCell ref="CG4:CJ4"/>
    <mergeCell ref="BI4:BL4"/>
    <mergeCell ref="BQ4:BT4"/>
    <mergeCell ref="BA4:BD4"/>
    <mergeCell ref="DE4:DH4"/>
    <mergeCell ref="DI4:DL4"/>
    <mergeCell ref="U3:AZ3"/>
    <mergeCell ref="AC4:AF4"/>
    <mergeCell ref="BA3:CB3"/>
    <mergeCell ref="BE4:BH4"/>
    <mergeCell ref="CS4:CV4"/>
    <mergeCell ref="AS4:AV4"/>
    <mergeCell ref="CW4:CZ4"/>
    <mergeCell ref="CK4:CN4"/>
    <mergeCell ref="CC4:CF4"/>
    <mergeCell ref="DM3:EN3"/>
    <mergeCell ref="EO3:ET3"/>
    <mergeCell ref="EO4:ER4"/>
    <mergeCell ref="EV4:HS4"/>
    <mergeCell ref="HP5:HQ5"/>
    <mergeCell ref="FJ5:FK5"/>
    <mergeCell ref="FT5:FU5"/>
    <mergeCell ref="GD5:GE5"/>
    <mergeCell ref="FX5:FY5"/>
    <mergeCell ref="FL5:FM5"/>
    <mergeCell ref="DQ4:DT4"/>
    <mergeCell ref="FF5:FG5"/>
    <mergeCell ref="DM4:DP4"/>
    <mergeCell ref="DU4:DX4"/>
    <mergeCell ref="FD3:FS3"/>
    <mergeCell ref="EV3:FC3"/>
    <mergeCell ref="FR5:FS5"/>
    <mergeCell ref="EX5:EY5"/>
    <mergeCell ref="EU4:EU5"/>
    <mergeCell ref="FD5:FE5"/>
    <mergeCell ref="FB5:FC5"/>
    <mergeCell ref="FV5:FW5"/>
    <mergeCell ref="EK4:EN4"/>
    <mergeCell ref="DY4:EB4"/>
  </mergeCells>
  <phoneticPr fontId="19" type="noConversion"/>
  <conditionalFormatting sqref="ET35:ET65536 H35:H65536 L35:L65536 P35:AV65536 CF37:EN65536 AZ35:CB65536 CF35:DQ36 DS35:DU36 DW35:DY36 EA35:EC36 EE35:EG36 EI35:EK36 EM35:EN36">
    <cfRule type="cellIs" dxfId="277" priority="25" stopIfTrue="1" operator="lessThan">
      <formula>5</formula>
    </cfRule>
    <cfRule type="cellIs" dxfId="276" priority="26" stopIfTrue="1" operator="between">
      <formula>5</formula>
      <formula>10</formula>
    </cfRule>
  </conditionalFormatting>
  <conditionalFormatting sqref="BP7:BP34 CN7:CN34 CJ7:CJ34 DH7:DH34 DD7:DD34 CF7:CF34 BT7:BT34 CR7:CR34 CB7:CB34 BX7:BX34 EJ7:EJ34 DL7:DL34 ET7:ET34 EF7:EF34 EB7:EB34 DX7:DX34 DT7:DT34 DP7:DP34 EN7:EN34 CZ7:CZ34 CV7:CV34 BL7:BL34 X7:X34 P7:P34 H7:H34 L7:L34 T7:T34 AR7:AR34 AV7:AV34 AB7:AB34 AF7:AF34 AJ7:AJ34 AN7:AN34 AZ7:AZ34 BD7:BD34 BH7:BH34">
    <cfRule type="cellIs" dxfId="275" priority="27" stopIfTrue="1" operator="lessThan">
      <formula>4</formula>
    </cfRule>
    <cfRule type="cellIs" dxfId="274" priority="28" stopIfTrue="1" operator="between">
      <formula>5</formula>
      <formula>10</formula>
    </cfRule>
  </conditionalFormatting>
  <conditionalFormatting sqref="EV7:HS34">
    <cfRule type="cellIs" dxfId="273" priority="29" stopIfTrue="1" operator="equal">
      <formula>"X"</formula>
    </cfRule>
    <cfRule type="cellIs" dxfId="272" priority="30" stopIfTrue="1" operator="equal">
      <formula>"F"</formula>
    </cfRule>
  </conditionalFormatting>
  <conditionalFormatting sqref="CZ5 DD5 DH5 DL5">
    <cfRule type="cellIs" dxfId="271" priority="11" stopIfTrue="1" operator="lessThan">
      <formula>5</formula>
    </cfRule>
    <cfRule type="cellIs" dxfId="270" priority="12" stopIfTrue="1" operator="between">
      <formula>5</formula>
      <formula>10</formula>
    </cfRule>
  </conditionalFormatting>
  <conditionalFormatting sqref="ET6 H4 L4 H6 L6 P6 P4 T4 T6:AV6 AZ6:CB6 CF6:DH6 DL6:EN6">
    <cfRule type="cellIs" dxfId="269" priority="21" stopIfTrue="1" operator="lessThan">
      <formula>5</formula>
    </cfRule>
    <cfRule type="cellIs" dxfId="268" priority="22" stopIfTrue="1" operator="between">
      <formula>5</formula>
      <formula>10</formula>
    </cfRule>
  </conditionalFormatting>
  <conditionalFormatting sqref="H5 L5 P5 T5">
    <cfRule type="cellIs" dxfId="267" priority="23" stopIfTrue="1" operator="lessThan">
      <formula>5</formula>
    </cfRule>
    <cfRule type="cellIs" dxfId="266" priority="24" stopIfTrue="1" operator="between">
      <formula>5</formula>
      <formula>10</formula>
    </cfRule>
  </conditionalFormatting>
  <conditionalFormatting sqref="AN5 AR5 AV5 AZ5">
    <cfRule type="cellIs" dxfId="265" priority="19" stopIfTrue="1" operator="lessThan">
      <formula>5</formula>
    </cfRule>
    <cfRule type="cellIs" dxfId="264" priority="20" stopIfTrue="1" operator="between">
      <formula>5</formula>
      <formula>10</formula>
    </cfRule>
  </conditionalFormatting>
  <conditionalFormatting sqref="X5 AB5 AF5 AJ5">
    <cfRule type="cellIs" dxfId="263" priority="17" stopIfTrue="1" operator="lessThan">
      <formula>5</formula>
    </cfRule>
    <cfRule type="cellIs" dxfId="262" priority="18" stopIfTrue="1" operator="between">
      <formula>5</formula>
      <formula>10</formula>
    </cfRule>
  </conditionalFormatting>
  <conditionalFormatting sqref="BT5 BX5 CB5 CF5">
    <cfRule type="cellIs" dxfId="261" priority="15" stopIfTrue="1" operator="lessThan">
      <formula>5</formula>
    </cfRule>
    <cfRule type="cellIs" dxfId="260" priority="16" stopIfTrue="1" operator="between">
      <formula>5</formula>
      <formula>10</formula>
    </cfRule>
  </conditionalFormatting>
  <conditionalFormatting sqref="BD5 BH5 BL5 BP5">
    <cfRule type="cellIs" dxfId="259" priority="13" stopIfTrue="1" operator="lessThan">
      <formula>5</formula>
    </cfRule>
    <cfRule type="cellIs" dxfId="258" priority="14" stopIfTrue="1" operator="between">
      <formula>5</formula>
      <formula>10</formula>
    </cfRule>
  </conditionalFormatting>
  <conditionalFormatting sqref="CJ5 CN5 CR5 CV5">
    <cfRule type="cellIs" dxfId="257" priority="9" stopIfTrue="1" operator="lessThan">
      <formula>5</formula>
    </cfRule>
    <cfRule type="cellIs" dxfId="256" priority="10" stopIfTrue="1" operator="between">
      <formula>5</formula>
      <formula>10</formula>
    </cfRule>
  </conditionalFormatting>
  <conditionalFormatting sqref="EF5 EJ5 EN5 ET5">
    <cfRule type="cellIs" dxfId="255" priority="7" stopIfTrue="1" operator="lessThan">
      <formula>5</formula>
    </cfRule>
    <cfRule type="cellIs" dxfId="254" priority="8" stopIfTrue="1" operator="between">
      <formula>5</formula>
      <formula>10</formula>
    </cfRule>
  </conditionalFormatting>
  <conditionalFormatting sqref="DP5 DT5 DX5 EB5">
    <cfRule type="cellIs" dxfId="253" priority="5" stopIfTrue="1" operator="lessThan">
      <formula>5</formula>
    </cfRule>
    <cfRule type="cellIs" dxfId="252" priority="6" stopIfTrue="1" operator="between">
      <formula>5</formula>
      <formula>10</formula>
    </cfRule>
  </conditionalFormatting>
  <conditionalFormatting sqref="EP35:EP36 EL35:EL36 EH35:EH36 ED35:ED36 DZ35:DZ36 DV35:DV36 DR35:DR36">
    <cfRule type="cellIs" dxfId="251" priority="3" stopIfTrue="1" operator="lessThan">
      <formula>5</formula>
    </cfRule>
    <cfRule type="cellIs" dxfId="250" priority="4" stopIfTrue="1" operator="between">
      <formula>5</formula>
      <formula>10</formula>
    </cfRule>
  </conditionalFormatting>
  <conditionalFormatting sqref="ER7:ES34">
    <cfRule type="cellIs" dxfId="249" priority="1" stopIfTrue="1" operator="lessThan">
      <formula>4</formula>
    </cfRule>
    <cfRule type="cellIs" dxfId="248" priority="2" stopIfTrue="1" operator="between">
      <formula>5</formula>
      <formula>10</formula>
    </cfRule>
  </conditionalFormatting>
  <printOptions horizontalCentered="1"/>
  <pageMargins left="0.2800000000000000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JE29"/>
  <sheetViews>
    <sheetView zoomScaleNormal="100" workbookViewId="0">
      <pane xSplit="4" ySplit="6" topLeftCell="HS7" activePane="bottomRight" state="frozen"/>
      <selection pane="topRight" activeCell="E1" sqref="E1"/>
      <selection pane="bottomLeft" activeCell="A7" sqref="A7"/>
      <selection pane="bottomRight" activeCell="IQ7" sqref="IQ7"/>
    </sheetView>
  </sheetViews>
  <sheetFormatPr defaultColWidth="6.85546875" defaultRowHeight="15" x14ac:dyDescent="0.2"/>
  <cols>
    <col min="1" max="1" width="4.5703125" style="3" customWidth="1"/>
    <col min="2" max="2" width="15.85546875" style="3" customWidth="1"/>
    <col min="3" max="3" width="9" style="3" customWidth="1"/>
    <col min="4" max="4" width="13.5703125" style="3" customWidth="1"/>
    <col min="5" max="5" width="3.5703125" style="3" hidden="1" customWidth="1"/>
    <col min="6" max="6" width="3.5703125" style="14" hidden="1" customWidth="1"/>
    <col min="7" max="7" width="3.5703125" style="68" hidden="1" customWidth="1"/>
    <col min="8" max="8" width="3.5703125" style="3" hidden="1" customWidth="1"/>
    <col min="9" max="11" width="3.5703125" style="14" hidden="1" customWidth="1"/>
    <col min="12" max="13" width="3.5703125" style="3" hidden="1" customWidth="1"/>
    <col min="14" max="15" width="3.5703125" style="14" hidden="1" customWidth="1"/>
    <col min="16" max="49" width="3.5703125" style="3" hidden="1" customWidth="1"/>
    <col min="50" max="51" width="3.5703125" style="14" hidden="1" customWidth="1"/>
    <col min="52" max="81" width="3.5703125" style="3" hidden="1" customWidth="1"/>
    <col min="82" max="83" width="3.5703125" style="14" hidden="1" customWidth="1"/>
    <col min="84" max="120" width="3.5703125" style="3" hidden="1" customWidth="1"/>
    <col min="121" max="121" width="3.7109375" style="3" hidden="1" customWidth="1"/>
    <col min="122" max="122" width="2.5703125" style="3" hidden="1" customWidth="1"/>
    <col min="123" max="125" width="3.7109375" style="3" hidden="1" customWidth="1"/>
    <col min="126" max="126" width="3.140625" style="3" hidden="1" customWidth="1"/>
    <col min="127" max="129" width="3.7109375" style="3" hidden="1" customWidth="1"/>
    <col min="130" max="130" width="2.5703125" style="3" hidden="1" customWidth="1"/>
    <col min="131" max="133" width="3.7109375" style="3" hidden="1" customWidth="1"/>
    <col min="134" max="134" width="1.7109375" style="3" hidden="1" customWidth="1"/>
    <col min="135" max="137" width="3.7109375" style="3" hidden="1" customWidth="1"/>
    <col min="138" max="138" width="2.7109375" style="3" hidden="1" customWidth="1"/>
    <col min="139" max="141" width="3.7109375" style="3" hidden="1" customWidth="1"/>
    <col min="142" max="142" width="2.5703125" style="3" hidden="1" customWidth="1"/>
    <col min="143" max="145" width="3.7109375" style="3" hidden="1" customWidth="1"/>
    <col min="146" max="146" width="2.7109375" style="3" hidden="1" customWidth="1"/>
    <col min="147" max="149" width="3.7109375" style="3" hidden="1" customWidth="1"/>
    <col min="150" max="150" width="2.42578125" style="3" hidden="1" customWidth="1"/>
    <col min="151" max="153" width="3.7109375" style="3" hidden="1" customWidth="1"/>
    <col min="154" max="155" width="3.7109375" style="14" hidden="1" customWidth="1"/>
    <col min="156" max="162" width="3.7109375" style="3" hidden="1" customWidth="1"/>
    <col min="163" max="163" width="6.85546875" style="2" hidden="1" customWidth="1"/>
    <col min="164" max="164" width="2.7109375" style="2" customWidth="1"/>
    <col min="165" max="171" width="2.7109375" style="1" customWidth="1"/>
    <col min="172" max="189" width="2.7109375" style="220" customWidth="1"/>
    <col min="190" max="203" width="2.7109375" style="1" customWidth="1"/>
    <col min="204" max="221" width="2.7109375" style="220" customWidth="1"/>
    <col min="222" max="223" width="3" style="220" customWidth="1"/>
    <col min="224" max="228" width="3" style="1" customWidth="1"/>
    <col min="229" max="230" width="3" style="371" customWidth="1"/>
    <col min="231" max="245" width="3" style="1" customWidth="1"/>
    <col min="246" max="247" width="6.85546875" style="1" customWidth="1"/>
    <col min="248" max="249" width="6.85546875" style="2" customWidth="1"/>
    <col min="250" max="253" width="6.85546875" style="3"/>
    <col min="254" max="254" width="15.140625" style="3" hidden="1" customWidth="1"/>
    <col min="255" max="266" width="0" style="3" hidden="1" customWidth="1"/>
    <col min="267" max="16384" width="6.85546875" style="3"/>
  </cols>
  <sheetData>
    <row r="1" spans="1:265" s="45" customFormat="1" ht="15.75" x14ac:dyDescent="0.25">
      <c r="A1" s="559" t="s">
        <v>195</v>
      </c>
      <c r="B1" s="559"/>
      <c r="C1" s="559"/>
      <c r="D1" s="559"/>
      <c r="E1" s="366" t="s">
        <v>301</v>
      </c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43"/>
      <c r="IN1" s="44"/>
      <c r="IO1" s="44"/>
    </row>
    <row r="2" spans="1:265" s="45" customFormat="1" ht="15.75" x14ac:dyDescent="0.25">
      <c r="A2" s="46"/>
      <c r="B2" s="46"/>
      <c r="C2" s="46"/>
      <c r="E2" s="365" t="s">
        <v>197</v>
      </c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5"/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5"/>
      <c r="CH2" s="365"/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65"/>
      <c r="CU2" s="365"/>
      <c r="CV2" s="365"/>
      <c r="CW2" s="365"/>
      <c r="CX2" s="365"/>
      <c r="CY2" s="365"/>
      <c r="CZ2" s="365"/>
      <c r="DA2" s="365"/>
      <c r="DB2" s="365"/>
      <c r="DC2" s="365"/>
      <c r="DD2" s="365"/>
      <c r="DE2" s="365"/>
      <c r="DF2" s="365"/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5"/>
      <c r="DR2" s="365"/>
      <c r="DS2" s="365"/>
      <c r="DT2" s="365"/>
      <c r="DU2" s="365"/>
      <c r="DV2" s="365"/>
      <c r="DW2" s="365"/>
      <c r="DX2" s="365"/>
      <c r="DY2" s="365"/>
      <c r="DZ2" s="365"/>
      <c r="EA2" s="365"/>
      <c r="EB2" s="365"/>
      <c r="EC2" s="365"/>
      <c r="ED2" s="365"/>
      <c r="EE2" s="365"/>
      <c r="EF2" s="365"/>
      <c r="EG2" s="365"/>
      <c r="EH2" s="365"/>
      <c r="EI2" s="365"/>
      <c r="EJ2" s="365"/>
      <c r="EK2" s="365"/>
      <c r="EL2" s="365"/>
      <c r="EM2" s="365"/>
      <c r="EN2" s="365"/>
      <c r="EO2" s="365"/>
      <c r="EP2" s="365"/>
      <c r="EQ2" s="365"/>
      <c r="ER2" s="365"/>
      <c r="ES2" s="365"/>
      <c r="ET2" s="365"/>
      <c r="EU2" s="365"/>
      <c r="EV2" s="365"/>
      <c r="EW2" s="365"/>
      <c r="EX2" s="365"/>
      <c r="EY2" s="365"/>
      <c r="EZ2" s="365"/>
      <c r="FA2" s="365"/>
      <c r="FB2" s="365"/>
      <c r="FC2" s="365"/>
      <c r="FD2" s="365"/>
      <c r="FE2" s="365"/>
      <c r="FF2" s="365"/>
      <c r="FG2" s="365"/>
      <c r="FH2" s="365"/>
      <c r="FI2" s="365"/>
      <c r="FJ2" s="365"/>
      <c r="FK2" s="365"/>
      <c r="FL2" s="365"/>
      <c r="FM2" s="365"/>
      <c r="FN2" s="365"/>
      <c r="FO2" s="365"/>
      <c r="FP2" s="365"/>
      <c r="FQ2" s="365"/>
      <c r="FR2" s="365"/>
      <c r="FS2" s="365"/>
      <c r="FT2" s="365"/>
      <c r="FU2" s="365"/>
      <c r="FV2" s="365"/>
      <c r="FW2" s="365"/>
      <c r="FX2" s="365"/>
      <c r="FY2" s="365"/>
      <c r="FZ2" s="365"/>
      <c r="GA2" s="365"/>
      <c r="GB2" s="365"/>
      <c r="GC2" s="365"/>
      <c r="GD2" s="365"/>
      <c r="GE2" s="365"/>
      <c r="GF2" s="365"/>
      <c r="GG2" s="365"/>
      <c r="GH2" s="365"/>
      <c r="GI2" s="365"/>
      <c r="GJ2" s="365"/>
      <c r="GK2" s="365"/>
      <c r="GL2" s="365"/>
      <c r="GM2" s="365"/>
      <c r="GN2" s="365"/>
      <c r="GO2" s="365"/>
      <c r="GP2" s="365"/>
      <c r="GQ2" s="365"/>
      <c r="GR2" s="365"/>
      <c r="GS2" s="365"/>
      <c r="GT2" s="365"/>
      <c r="GU2" s="365"/>
      <c r="GV2" s="365"/>
      <c r="GW2" s="365"/>
      <c r="GX2" s="365"/>
      <c r="GY2" s="365"/>
      <c r="GZ2" s="365"/>
      <c r="HA2" s="365"/>
      <c r="HB2" s="365"/>
      <c r="HC2" s="365"/>
      <c r="HD2" s="365"/>
      <c r="HE2" s="365"/>
      <c r="HF2" s="365"/>
      <c r="HG2" s="365"/>
      <c r="HH2" s="365"/>
      <c r="HI2" s="365"/>
      <c r="HJ2" s="365"/>
      <c r="HK2" s="365"/>
      <c r="HL2" s="365"/>
      <c r="HM2" s="365"/>
      <c r="HN2" s="365"/>
      <c r="HO2" s="365"/>
      <c r="HP2" s="365"/>
      <c r="HQ2" s="365"/>
      <c r="HR2" s="365"/>
      <c r="HS2" s="365"/>
      <c r="HT2" s="365"/>
      <c r="HU2" s="365"/>
      <c r="HV2" s="365"/>
      <c r="HW2" s="365"/>
      <c r="HX2" s="365"/>
      <c r="HY2" s="365"/>
      <c r="HZ2" s="365"/>
      <c r="IA2" s="365"/>
      <c r="IB2" s="365"/>
      <c r="IC2" s="365"/>
      <c r="ID2" s="365"/>
      <c r="IE2" s="365"/>
      <c r="IF2" s="365"/>
      <c r="IG2" s="365"/>
      <c r="IH2" s="365"/>
      <c r="II2" s="365"/>
      <c r="IJ2" s="365"/>
      <c r="IK2" s="365"/>
      <c r="IL2" s="365"/>
      <c r="IM2" s="43"/>
      <c r="IN2" s="44"/>
      <c r="IO2" s="44" t="s">
        <v>0</v>
      </c>
    </row>
    <row r="3" spans="1:265" s="45" customFormat="1" ht="15.75" customHeight="1" x14ac:dyDescent="0.25">
      <c r="A3" s="621" t="s">
        <v>1</v>
      </c>
      <c r="B3" s="621" t="s">
        <v>198</v>
      </c>
      <c r="C3" s="621"/>
      <c r="D3" s="621" t="s">
        <v>2</v>
      </c>
      <c r="E3" s="561" t="s">
        <v>234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3"/>
      <c r="U3" s="561" t="s">
        <v>235</v>
      </c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3"/>
      <c r="BE3" s="561" t="s">
        <v>280</v>
      </c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D3" s="562"/>
      <c r="CE3" s="562"/>
      <c r="CF3" s="563"/>
      <c r="CG3" s="561" t="s">
        <v>311</v>
      </c>
      <c r="CH3" s="562"/>
      <c r="CI3" s="562"/>
      <c r="CJ3" s="562"/>
      <c r="CK3" s="562"/>
      <c r="CL3" s="562"/>
      <c r="CM3" s="562"/>
      <c r="CN3" s="562"/>
      <c r="CO3" s="562"/>
      <c r="CP3" s="562"/>
      <c r="CQ3" s="562"/>
      <c r="CR3" s="562"/>
      <c r="CS3" s="562"/>
      <c r="CT3" s="562"/>
      <c r="CU3" s="562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2"/>
      <c r="DM3" s="562"/>
      <c r="DN3" s="562"/>
      <c r="DO3" s="562"/>
      <c r="DP3" s="562"/>
      <c r="DQ3" s="588" t="s">
        <v>338</v>
      </c>
      <c r="DR3" s="588"/>
      <c r="DS3" s="588"/>
      <c r="DT3" s="588"/>
      <c r="DU3" s="588"/>
      <c r="DV3" s="588"/>
      <c r="DW3" s="588"/>
      <c r="DX3" s="588"/>
      <c r="DY3" s="588"/>
      <c r="DZ3" s="588"/>
      <c r="EA3" s="588"/>
      <c r="EB3" s="588"/>
      <c r="EC3" s="588"/>
      <c r="ED3" s="588"/>
      <c r="EE3" s="588"/>
      <c r="EF3" s="588"/>
      <c r="EG3" s="588"/>
      <c r="EH3" s="588"/>
      <c r="EI3" s="588"/>
      <c r="EJ3" s="588"/>
      <c r="EK3" s="588"/>
      <c r="EL3" s="588"/>
      <c r="EM3" s="588"/>
      <c r="EN3" s="588"/>
      <c r="EO3" s="588"/>
      <c r="EP3" s="588"/>
      <c r="EQ3" s="588"/>
      <c r="ER3" s="588"/>
      <c r="ES3" s="588"/>
      <c r="ET3" s="588"/>
      <c r="EU3" s="588"/>
      <c r="EV3" s="588"/>
      <c r="EW3" s="588"/>
      <c r="EX3" s="588"/>
      <c r="EY3" s="588"/>
      <c r="EZ3" s="589"/>
      <c r="FA3" s="484"/>
      <c r="FB3" s="484"/>
      <c r="FC3" s="484"/>
      <c r="FD3" s="484"/>
      <c r="FE3" s="484"/>
      <c r="FF3" s="484"/>
      <c r="FG3" s="47"/>
      <c r="FH3" s="561" t="s">
        <v>234</v>
      </c>
      <c r="FI3" s="562"/>
      <c r="FJ3" s="562"/>
      <c r="FK3" s="562"/>
      <c r="FL3" s="562"/>
      <c r="FM3" s="562"/>
      <c r="FN3" s="562"/>
      <c r="FO3" s="563"/>
      <c r="FP3" s="544" t="s">
        <v>235</v>
      </c>
      <c r="FQ3" s="545"/>
      <c r="FR3" s="545"/>
      <c r="FS3" s="545"/>
      <c r="FT3" s="545"/>
      <c r="FU3" s="545"/>
      <c r="FV3" s="545"/>
      <c r="FW3" s="545"/>
      <c r="FX3" s="545"/>
      <c r="FY3" s="545"/>
      <c r="FZ3" s="545"/>
      <c r="GA3" s="545"/>
      <c r="GB3" s="545"/>
      <c r="GC3" s="545"/>
      <c r="GD3" s="545"/>
      <c r="GE3" s="545"/>
      <c r="GF3" s="545"/>
      <c r="GG3" s="545"/>
      <c r="GH3" s="608" t="s">
        <v>280</v>
      </c>
      <c r="GI3" s="609"/>
      <c r="GJ3" s="609"/>
      <c r="GK3" s="609"/>
      <c r="GL3" s="609"/>
      <c r="GM3" s="609"/>
      <c r="GN3" s="609"/>
      <c r="GO3" s="609"/>
      <c r="GP3" s="609"/>
      <c r="GQ3" s="609"/>
      <c r="GR3" s="609"/>
      <c r="GS3" s="609"/>
      <c r="GT3" s="609"/>
      <c r="GU3" s="610"/>
      <c r="GV3" s="544" t="s">
        <v>311</v>
      </c>
      <c r="GW3" s="545"/>
      <c r="GX3" s="545"/>
      <c r="GY3" s="545"/>
      <c r="GZ3" s="545"/>
      <c r="HA3" s="545"/>
      <c r="HB3" s="545"/>
      <c r="HC3" s="545"/>
      <c r="HD3" s="545"/>
      <c r="HE3" s="545"/>
      <c r="HF3" s="545"/>
      <c r="HG3" s="545"/>
      <c r="HH3" s="545"/>
      <c r="HI3" s="545"/>
      <c r="HJ3" s="545"/>
      <c r="HK3" s="545"/>
      <c r="HL3" s="545"/>
      <c r="HM3" s="546"/>
      <c r="HN3" s="544" t="s">
        <v>338</v>
      </c>
      <c r="HO3" s="545"/>
      <c r="HP3" s="545"/>
      <c r="HQ3" s="545"/>
      <c r="HR3" s="545"/>
      <c r="HS3" s="545"/>
      <c r="HT3" s="545"/>
      <c r="HU3" s="545"/>
      <c r="HV3" s="545"/>
      <c r="HW3" s="545"/>
      <c r="HX3" s="545"/>
      <c r="HY3" s="545"/>
      <c r="HZ3" s="545"/>
      <c r="IA3" s="545"/>
      <c r="IB3" s="545"/>
      <c r="IC3" s="545"/>
      <c r="ID3" s="545"/>
      <c r="IE3" s="546"/>
      <c r="IF3" s="544" t="s">
        <v>351</v>
      </c>
      <c r="IG3" s="545"/>
      <c r="IH3" s="545"/>
      <c r="II3" s="545"/>
      <c r="IJ3" s="545"/>
      <c r="IK3" s="546"/>
      <c r="IL3" s="626" t="s">
        <v>234</v>
      </c>
      <c r="IM3" s="626" t="s">
        <v>235</v>
      </c>
      <c r="IN3" s="626" t="s">
        <v>280</v>
      </c>
      <c r="IO3" s="626" t="s">
        <v>311</v>
      </c>
      <c r="IP3" s="626" t="s">
        <v>338</v>
      </c>
      <c r="IQ3" s="626" t="s">
        <v>351</v>
      </c>
      <c r="IR3" s="584" t="s">
        <v>6</v>
      </c>
      <c r="IS3" s="585" t="s">
        <v>7</v>
      </c>
      <c r="IT3" s="549" t="s">
        <v>200</v>
      </c>
      <c r="IU3" s="44"/>
      <c r="IV3" s="44"/>
    </row>
    <row r="4" spans="1:265" s="46" customFormat="1" ht="15" customHeight="1" x14ac:dyDescent="0.25">
      <c r="A4" s="622"/>
      <c r="B4" s="622"/>
      <c r="C4" s="622"/>
      <c r="D4" s="622"/>
      <c r="E4" s="599" t="s">
        <v>3</v>
      </c>
      <c r="F4" s="600"/>
      <c r="G4" s="600"/>
      <c r="H4" s="601"/>
      <c r="I4" s="599" t="s">
        <v>193</v>
      </c>
      <c r="J4" s="600"/>
      <c r="K4" s="600"/>
      <c r="L4" s="601"/>
      <c r="M4" s="599" t="s">
        <v>4</v>
      </c>
      <c r="N4" s="600"/>
      <c r="O4" s="600"/>
      <c r="P4" s="601"/>
      <c r="Q4" s="599" t="s">
        <v>194</v>
      </c>
      <c r="R4" s="600"/>
      <c r="S4" s="600"/>
      <c r="T4" s="601"/>
      <c r="U4" s="599" t="s">
        <v>226</v>
      </c>
      <c r="V4" s="600"/>
      <c r="W4" s="600"/>
      <c r="X4" s="601"/>
      <c r="Y4" s="599" t="s">
        <v>228</v>
      </c>
      <c r="Z4" s="600"/>
      <c r="AA4" s="600"/>
      <c r="AB4" s="601"/>
      <c r="AC4" s="599" t="s">
        <v>230</v>
      </c>
      <c r="AD4" s="600"/>
      <c r="AE4" s="600"/>
      <c r="AF4" s="601"/>
      <c r="AG4" s="599" t="s">
        <v>229</v>
      </c>
      <c r="AH4" s="600"/>
      <c r="AI4" s="600"/>
      <c r="AJ4" s="601"/>
      <c r="AK4" s="599" t="s">
        <v>238</v>
      </c>
      <c r="AL4" s="600"/>
      <c r="AM4" s="600"/>
      <c r="AN4" s="601"/>
      <c r="AO4" s="599" t="s">
        <v>239</v>
      </c>
      <c r="AP4" s="600"/>
      <c r="AQ4" s="600"/>
      <c r="AR4" s="601"/>
      <c r="AS4" s="599" t="s">
        <v>240</v>
      </c>
      <c r="AT4" s="600"/>
      <c r="AU4" s="600"/>
      <c r="AV4" s="601"/>
      <c r="AW4" s="599" t="s">
        <v>241</v>
      </c>
      <c r="AX4" s="600"/>
      <c r="AY4" s="600"/>
      <c r="AZ4" s="601"/>
      <c r="BA4" s="599" t="s">
        <v>233</v>
      </c>
      <c r="BB4" s="600"/>
      <c r="BC4" s="600"/>
      <c r="BD4" s="601"/>
      <c r="BE4" s="597" t="s">
        <v>248</v>
      </c>
      <c r="BF4" s="597"/>
      <c r="BG4" s="597"/>
      <c r="BH4" s="598"/>
      <c r="BI4" s="596" t="s">
        <v>227</v>
      </c>
      <c r="BJ4" s="597"/>
      <c r="BK4" s="597"/>
      <c r="BL4" s="598"/>
      <c r="BM4" s="596" t="s">
        <v>277</v>
      </c>
      <c r="BN4" s="597"/>
      <c r="BO4" s="597"/>
      <c r="BP4" s="598"/>
      <c r="BQ4" s="596" t="s">
        <v>247</v>
      </c>
      <c r="BR4" s="597"/>
      <c r="BS4" s="597"/>
      <c r="BT4" s="598"/>
      <c r="BU4" s="596" t="s">
        <v>281</v>
      </c>
      <c r="BV4" s="597"/>
      <c r="BW4" s="597"/>
      <c r="BX4" s="598"/>
      <c r="BY4" s="596" t="s">
        <v>282</v>
      </c>
      <c r="BZ4" s="597"/>
      <c r="CA4" s="597"/>
      <c r="CB4" s="598"/>
      <c r="CC4" s="596" t="s">
        <v>231</v>
      </c>
      <c r="CD4" s="597"/>
      <c r="CE4" s="597"/>
      <c r="CF4" s="598"/>
      <c r="CG4" s="596" t="s">
        <v>290</v>
      </c>
      <c r="CH4" s="597"/>
      <c r="CI4" s="597"/>
      <c r="CJ4" s="598"/>
      <c r="CK4" s="596" t="s">
        <v>307</v>
      </c>
      <c r="CL4" s="597"/>
      <c r="CM4" s="597"/>
      <c r="CN4" s="598"/>
      <c r="CO4" s="596" t="s">
        <v>308</v>
      </c>
      <c r="CP4" s="597"/>
      <c r="CQ4" s="597"/>
      <c r="CR4" s="598"/>
      <c r="CS4" s="596" t="s">
        <v>249</v>
      </c>
      <c r="CT4" s="597"/>
      <c r="CU4" s="597"/>
      <c r="CV4" s="598"/>
      <c r="CW4" s="596" t="s">
        <v>279</v>
      </c>
      <c r="CX4" s="597"/>
      <c r="CY4" s="597"/>
      <c r="CZ4" s="598"/>
      <c r="DA4" s="596" t="s">
        <v>309</v>
      </c>
      <c r="DB4" s="597"/>
      <c r="DC4" s="597"/>
      <c r="DD4" s="598"/>
      <c r="DE4" s="596" t="s">
        <v>310</v>
      </c>
      <c r="DF4" s="597"/>
      <c r="DG4" s="597"/>
      <c r="DH4" s="598"/>
      <c r="DI4" s="596" t="s">
        <v>251</v>
      </c>
      <c r="DJ4" s="597"/>
      <c r="DK4" s="597"/>
      <c r="DL4" s="598"/>
      <c r="DM4" s="596" t="s">
        <v>294</v>
      </c>
      <c r="DN4" s="597"/>
      <c r="DO4" s="597"/>
      <c r="DP4" s="598"/>
      <c r="DQ4" s="596" t="s">
        <v>343</v>
      </c>
      <c r="DR4" s="597"/>
      <c r="DS4" s="597"/>
      <c r="DT4" s="598"/>
      <c r="DU4" s="596" t="s">
        <v>344</v>
      </c>
      <c r="DV4" s="597"/>
      <c r="DW4" s="597"/>
      <c r="DX4" s="598"/>
      <c r="DY4" s="596" t="s">
        <v>339</v>
      </c>
      <c r="DZ4" s="597"/>
      <c r="EA4" s="597"/>
      <c r="EB4" s="598"/>
      <c r="EC4" s="596" t="s">
        <v>345</v>
      </c>
      <c r="ED4" s="597"/>
      <c r="EE4" s="597"/>
      <c r="EF4" s="598"/>
      <c r="EG4" s="596" t="s">
        <v>346</v>
      </c>
      <c r="EH4" s="597"/>
      <c r="EI4" s="597"/>
      <c r="EJ4" s="598"/>
      <c r="EK4" s="596" t="s">
        <v>347</v>
      </c>
      <c r="EL4" s="597"/>
      <c r="EM4" s="597"/>
      <c r="EN4" s="598"/>
      <c r="EO4" s="596" t="s">
        <v>348</v>
      </c>
      <c r="EP4" s="597"/>
      <c r="EQ4" s="597"/>
      <c r="ER4" s="597"/>
      <c r="ES4" s="597" t="s">
        <v>349</v>
      </c>
      <c r="ET4" s="597"/>
      <c r="EU4" s="597"/>
      <c r="EV4" s="597"/>
      <c r="EW4" s="597" t="s">
        <v>350</v>
      </c>
      <c r="EX4" s="597"/>
      <c r="EY4" s="597"/>
      <c r="EZ4" s="598"/>
      <c r="FA4" s="597" t="s">
        <v>401</v>
      </c>
      <c r="FB4" s="597"/>
      <c r="FC4" s="597"/>
      <c r="FD4" s="598"/>
      <c r="FE4" s="485" t="s">
        <v>395</v>
      </c>
      <c r="FF4" s="485" t="s">
        <v>398</v>
      </c>
      <c r="FG4" s="602" t="s">
        <v>199</v>
      </c>
      <c r="FH4" s="616" t="s">
        <v>5</v>
      </c>
      <c r="FI4" s="617"/>
      <c r="FJ4" s="617"/>
      <c r="FK4" s="617"/>
      <c r="FL4" s="617"/>
      <c r="FM4" s="617"/>
      <c r="FN4" s="617"/>
      <c r="FO4" s="617"/>
      <c r="FP4" s="617"/>
      <c r="FQ4" s="617"/>
      <c r="FR4" s="617"/>
      <c r="FS4" s="617"/>
      <c r="FT4" s="617"/>
      <c r="FU4" s="617"/>
      <c r="FV4" s="617"/>
      <c r="FW4" s="617"/>
      <c r="FX4" s="617"/>
      <c r="FY4" s="617"/>
      <c r="FZ4" s="617"/>
      <c r="GA4" s="617"/>
      <c r="GB4" s="617"/>
      <c r="GC4" s="617"/>
      <c r="GD4" s="617"/>
      <c r="GE4" s="617"/>
      <c r="GF4" s="617"/>
      <c r="GG4" s="617"/>
      <c r="GH4" s="617"/>
      <c r="GI4" s="617"/>
      <c r="GJ4" s="617"/>
      <c r="GK4" s="617"/>
      <c r="GL4" s="617"/>
      <c r="GM4" s="617"/>
      <c r="GN4" s="617"/>
      <c r="GO4" s="617"/>
      <c r="GP4" s="617"/>
      <c r="GQ4" s="617"/>
      <c r="GR4" s="617"/>
      <c r="GS4" s="617"/>
      <c r="GT4" s="617"/>
      <c r="GU4" s="617"/>
      <c r="GV4" s="617"/>
      <c r="GW4" s="617"/>
      <c r="GX4" s="617"/>
      <c r="GY4" s="617"/>
      <c r="GZ4" s="617"/>
      <c r="HA4" s="617"/>
      <c r="HB4" s="617"/>
      <c r="HC4" s="617"/>
      <c r="HD4" s="617"/>
      <c r="HE4" s="617"/>
      <c r="HF4" s="617"/>
      <c r="HG4" s="617"/>
      <c r="HH4" s="617"/>
      <c r="HI4" s="617"/>
      <c r="HJ4" s="617"/>
      <c r="HK4" s="617"/>
      <c r="HL4" s="617"/>
      <c r="HM4" s="617"/>
      <c r="HN4" s="617"/>
      <c r="HO4" s="617"/>
      <c r="HP4" s="617"/>
      <c r="HQ4" s="617"/>
      <c r="HR4" s="617"/>
      <c r="HS4" s="617"/>
      <c r="HT4" s="617"/>
      <c r="HU4" s="617"/>
      <c r="HV4" s="617"/>
      <c r="HW4" s="617"/>
      <c r="HX4" s="617"/>
      <c r="HY4" s="617"/>
      <c r="HZ4" s="617"/>
      <c r="IA4" s="617"/>
      <c r="IB4" s="617"/>
      <c r="IC4" s="617"/>
      <c r="ID4" s="617"/>
      <c r="IE4" s="617"/>
      <c r="IF4" s="617"/>
      <c r="IG4" s="617"/>
      <c r="IH4" s="617"/>
      <c r="II4" s="617"/>
      <c r="IJ4" s="617"/>
      <c r="IK4" s="618"/>
      <c r="IL4" s="627"/>
      <c r="IM4" s="627"/>
      <c r="IN4" s="627"/>
      <c r="IO4" s="627"/>
      <c r="IP4" s="627"/>
      <c r="IQ4" s="627"/>
      <c r="IR4" s="629"/>
      <c r="IS4" s="624"/>
      <c r="IT4" s="550"/>
      <c r="IU4" s="55"/>
      <c r="IV4" s="55"/>
      <c r="IW4" s="353" t="s">
        <v>229</v>
      </c>
      <c r="IX4" s="353"/>
      <c r="IZ4" s="46" t="s">
        <v>277</v>
      </c>
      <c r="JC4" s="46" t="s">
        <v>294</v>
      </c>
    </row>
    <row r="5" spans="1:265" s="46" customFormat="1" ht="15" customHeight="1" x14ac:dyDescent="0.25">
      <c r="A5" s="622"/>
      <c r="B5" s="622"/>
      <c r="C5" s="622"/>
      <c r="D5" s="622"/>
      <c r="E5" s="356" t="s">
        <v>342</v>
      </c>
      <c r="F5" s="357" t="s">
        <v>9</v>
      </c>
      <c r="G5" s="357" t="s">
        <v>10</v>
      </c>
      <c r="H5" s="356" t="s">
        <v>11</v>
      </c>
      <c r="I5" s="356" t="s">
        <v>342</v>
      </c>
      <c r="J5" s="357" t="s">
        <v>9</v>
      </c>
      <c r="K5" s="357" t="s">
        <v>10</v>
      </c>
      <c r="L5" s="356" t="s">
        <v>11</v>
      </c>
      <c r="M5" s="356" t="s">
        <v>342</v>
      </c>
      <c r="N5" s="357" t="s">
        <v>9</v>
      </c>
      <c r="O5" s="357" t="s">
        <v>10</v>
      </c>
      <c r="P5" s="356" t="s">
        <v>11</v>
      </c>
      <c r="Q5" s="356" t="s">
        <v>342</v>
      </c>
      <c r="R5" s="357" t="s">
        <v>9</v>
      </c>
      <c r="S5" s="357" t="s">
        <v>10</v>
      </c>
      <c r="T5" s="356" t="s">
        <v>11</v>
      </c>
      <c r="U5" s="356" t="s">
        <v>342</v>
      </c>
      <c r="V5" s="357" t="s">
        <v>9</v>
      </c>
      <c r="W5" s="357" t="s">
        <v>10</v>
      </c>
      <c r="X5" s="356" t="s">
        <v>11</v>
      </c>
      <c r="Y5" s="356" t="s">
        <v>342</v>
      </c>
      <c r="Z5" s="357" t="s">
        <v>9</v>
      </c>
      <c r="AA5" s="357" t="s">
        <v>10</v>
      </c>
      <c r="AB5" s="356" t="s">
        <v>11</v>
      </c>
      <c r="AC5" s="356" t="s">
        <v>342</v>
      </c>
      <c r="AD5" s="357" t="s">
        <v>9</v>
      </c>
      <c r="AE5" s="357" t="s">
        <v>10</v>
      </c>
      <c r="AF5" s="356" t="s">
        <v>11</v>
      </c>
      <c r="AG5" s="356" t="s">
        <v>342</v>
      </c>
      <c r="AH5" s="357" t="s">
        <v>9</v>
      </c>
      <c r="AI5" s="357" t="s">
        <v>10</v>
      </c>
      <c r="AJ5" s="356" t="s">
        <v>11</v>
      </c>
      <c r="AK5" s="356" t="s">
        <v>342</v>
      </c>
      <c r="AL5" s="357" t="s">
        <v>9</v>
      </c>
      <c r="AM5" s="357" t="s">
        <v>10</v>
      </c>
      <c r="AN5" s="356" t="s">
        <v>11</v>
      </c>
      <c r="AO5" s="356" t="s">
        <v>342</v>
      </c>
      <c r="AP5" s="357" t="s">
        <v>9</v>
      </c>
      <c r="AQ5" s="357" t="s">
        <v>10</v>
      </c>
      <c r="AR5" s="356" t="s">
        <v>11</v>
      </c>
      <c r="AS5" s="356" t="s">
        <v>342</v>
      </c>
      <c r="AT5" s="357" t="s">
        <v>9</v>
      </c>
      <c r="AU5" s="357" t="s">
        <v>10</v>
      </c>
      <c r="AV5" s="356" t="s">
        <v>11</v>
      </c>
      <c r="AW5" s="356" t="s">
        <v>342</v>
      </c>
      <c r="AX5" s="357" t="s">
        <v>9</v>
      </c>
      <c r="AY5" s="357" t="s">
        <v>10</v>
      </c>
      <c r="AZ5" s="356" t="s">
        <v>11</v>
      </c>
      <c r="BA5" s="356" t="s">
        <v>342</v>
      </c>
      <c r="BB5" s="357" t="s">
        <v>9</v>
      </c>
      <c r="BC5" s="357" t="s">
        <v>10</v>
      </c>
      <c r="BD5" s="356" t="s">
        <v>11</v>
      </c>
      <c r="BE5" s="356" t="s">
        <v>342</v>
      </c>
      <c r="BF5" s="357" t="s">
        <v>9</v>
      </c>
      <c r="BG5" s="357" t="s">
        <v>10</v>
      </c>
      <c r="BH5" s="356" t="s">
        <v>11</v>
      </c>
      <c r="BI5" s="356" t="s">
        <v>342</v>
      </c>
      <c r="BJ5" s="357" t="s">
        <v>9</v>
      </c>
      <c r="BK5" s="357" t="s">
        <v>10</v>
      </c>
      <c r="BL5" s="356" t="s">
        <v>11</v>
      </c>
      <c r="BM5" s="356" t="s">
        <v>342</v>
      </c>
      <c r="BN5" s="357" t="s">
        <v>9</v>
      </c>
      <c r="BO5" s="357" t="s">
        <v>10</v>
      </c>
      <c r="BP5" s="356" t="s">
        <v>11</v>
      </c>
      <c r="BQ5" s="356" t="s">
        <v>342</v>
      </c>
      <c r="BR5" s="357" t="s">
        <v>9</v>
      </c>
      <c r="BS5" s="357" t="s">
        <v>10</v>
      </c>
      <c r="BT5" s="356" t="s">
        <v>11</v>
      </c>
      <c r="BU5" s="356" t="s">
        <v>342</v>
      </c>
      <c r="BV5" s="357" t="s">
        <v>9</v>
      </c>
      <c r="BW5" s="357" t="s">
        <v>10</v>
      </c>
      <c r="BX5" s="356" t="s">
        <v>11</v>
      </c>
      <c r="BY5" s="356" t="s">
        <v>342</v>
      </c>
      <c r="BZ5" s="357" t="s">
        <v>9</v>
      </c>
      <c r="CA5" s="357" t="s">
        <v>10</v>
      </c>
      <c r="CB5" s="356" t="s">
        <v>11</v>
      </c>
      <c r="CC5" s="356" t="s">
        <v>342</v>
      </c>
      <c r="CD5" s="357" t="s">
        <v>9</v>
      </c>
      <c r="CE5" s="357" t="s">
        <v>10</v>
      </c>
      <c r="CF5" s="356" t="s">
        <v>11</v>
      </c>
      <c r="CG5" s="356" t="s">
        <v>342</v>
      </c>
      <c r="CH5" s="357" t="s">
        <v>9</v>
      </c>
      <c r="CI5" s="357" t="s">
        <v>10</v>
      </c>
      <c r="CJ5" s="356" t="s">
        <v>11</v>
      </c>
      <c r="CK5" s="356" t="s">
        <v>342</v>
      </c>
      <c r="CL5" s="357" t="s">
        <v>9</v>
      </c>
      <c r="CM5" s="357" t="s">
        <v>10</v>
      </c>
      <c r="CN5" s="356" t="s">
        <v>11</v>
      </c>
      <c r="CO5" s="356" t="s">
        <v>342</v>
      </c>
      <c r="CP5" s="357" t="s">
        <v>9</v>
      </c>
      <c r="CQ5" s="357" t="s">
        <v>10</v>
      </c>
      <c r="CR5" s="356" t="s">
        <v>11</v>
      </c>
      <c r="CS5" s="356" t="s">
        <v>342</v>
      </c>
      <c r="CT5" s="357" t="s">
        <v>9</v>
      </c>
      <c r="CU5" s="357" t="s">
        <v>10</v>
      </c>
      <c r="CV5" s="356" t="s">
        <v>11</v>
      </c>
      <c r="CW5" s="356" t="s">
        <v>342</v>
      </c>
      <c r="CX5" s="357" t="s">
        <v>9</v>
      </c>
      <c r="CY5" s="357" t="s">
        <v>10</v>
      </c>
      <c r="CZ5" s="356" t="s">
        <v>11</v>
      </c>
      <c r="DA5" s="356" t="s">
        <v>342</v>
      </c>
      <c r="DB5" s="357" t="s">
        <v>9</v>
      </c>
      <c r="DC5" s="357" t="s">
        <v>10</v>
      </c>
      <c r="DD5" s="356" t="s">
        <v>11</v>
      </c>
      <c r="DE5" s="356" t="s">
        <v>342</v>
      </c>
      <c r="DF5" s="357" t="s">
        <v>9</v>
      </c>
      <c r="DG5" s="357" t="s">
        <v>10</v>
      </c>
      <c r="DH5" s="356" t="s">
        <v>11</v>
      </c>
      <c r="DI5" s="356" t="s">
        <v>342</v>
      </c>
      <c r="DJ5" s="357" t="s">
        <v>9</v>
      </c>
      <c r="DK5" s="357" t="s">
        <v>10</v>
      </c>
      <c r="DL5" s="356" t="s">
        <v>11</v>
      </c>
      <c r="DM5" s="356" t="s">
        <v>342</v>
      </c>
      <c r="DN5" s="357" t="s">
        <v>9</v>
      </c>
      <c r="DO5" s="357" t="s">
        <v>10</v>
      </c>
      <c r="DP5" s="356" t="s">
        <v>11</v>
      </c>
      <c r="DQ5" s="356" t="s">
        <v>342</v>
      </c>
      <c r="DR5" s="357" t="s">
        <v>9</v>
      </c>
      <c r="DS5" s="357" t="s">
        <v>10</v>
      </c>
      <c r="DT5" s="356" t="s">
        <v>11</v>
      </c>
      <c r="DU5" s="356" t="s">
        <v>342</v>
      </c>
      <c r="DV5" s="357" t="s">
        <v>9</v>
      </c>
      <c r="DW5" s="357" t="s">
        <v>10</v>
      </c>
      <c r="DX5" s="356" t="s">
        <v>11</v>
      </c>
      <c r="DY5" s="356" t="s">
        <v>342</v>
      </c>
      <c r="DZ5" s="357" t="s">
        <v>9</v>
      </c>
      <c r="EA5" s="357" t="s">
        <v>10</v>
      </c>
      <c r="EB5" s="356" t="s">
        <v>11</v>
      </c>
      <c r="EC5" s="356" t="s">
        <v>342</v>
      </c>
      <c r="ED5" s="357" t="s">
        <v>9</v>
      </c>
      <c r="EE5" s="357" t="s">
        <v>10</v>
      </c>
      <c r="EF5" s="356" t="s">
        <v>11</v>
      </c>
      <c r="EG5" s="356" t="s">
        <v>342</v>
      </c>
      <c r="EH5" s="357" t="s">
        <v>9</v>
      </c>
      <c r="EI5" s="357" t="s">
        <v>10</v>
      </c>
      <c r="EJ5" s="356" t="s">
        <v>11</v>
      </c>
      <c r="EK5" s="356" t="s">
        <v>342</v>
      </c>
      <c r="EL5" s="357" t="s">
        <v>9</v>
      </c>
      <c r="EM5" s="357" t="s">
        <v>10</v>
      </c>
      <c r="EN5" s="356" t="s">
        <v>11</v>
      </c>
      <c r="EO5" s="356" t="s">
        <v>342</v>
      </c>
      <c r="EP5" s="357" t="s">
        <v>9</v>
      </c>
      <c r="EQ5" s="357" t="s">
        <v>10</v>
      </c>
      <c r="ER5" s="356" t="s">
        <v>11</v>
      </c>
      <c r="ES5" s="356" t="s">
        <v>342</v>
      </c>
      <c r="ET5" s="357" t="s">
        <v>9</v>
      </c>
      <c r="EU5" s="357" t="s">
        <v>10</v>
      </c>
      <c r="EV5" s="356" t="s">
        <v>11</v>
      </c>
      <c r="EW5" s="356" t="s">
        <v>342</v>
      </c>
      <c r="EX5" s="357" t="s">
        <v>9</v>
      </c>
      <c r="EY5" s="357" t="s">
        <v>10</v>
      </c>
      <c r="EZ5" s="356" t="s">
        <v>11</v>
      </c>
      <c r="FA5" s="356" t="s">
        <v>342</v>
      </c>
      <c r="FB5" s="357" t="s">
        <v>9</v>
      </c>
      <c r="FC5" s="357" t="s">
        <v>10</v>
      </c>
      <c r="FD5" s="356" t="s">
        <v>11</v>
      </c>
      <c r="FE5" s="356"/>
      <c r="FF5" s="356"/>
      <c r="FG5" s="603"/>
      <c r="FH5" s="604" t="s">
        <v>3</v>
      </c>
      <c r="FI5" s="604"/>
      <c r="FJ5" s="604" t="s">
        <v>193</v>
      </c>
      <c r="FK5" s="604"/>
      <c r="FL5" s="604" t="s">
        <v>4</v>
      </c>
      <c r="FM5" s="604"/>
      <c r="FN5" s="604" t="s">
        <v>194</v>
      </c>
      <c r="FO5" s="604"/>
      <c r="FP5" s="594" t="s">
        <v>226</v>
      </c>
      <c r="FQ5" s="595"/>
      <c r="FR5" s="611" t="s">
        <v>228</v>
      </c>
      <c r="FS5" s="612"/>
      <c r="FT5" s="594" t="s">
        <v>230</v>
      </c>
      <c r="FU5" s="595"/>
      <c r="FV5" s="594" t="s">
        <v>229</v>
      </c>
      <c r="FW5" s="595"/>
      <c r="FX5" s="594" t="s">
        <v>238</v>
      </c>
      <c r="FY5" s="595"/>
      <c r="FZ5" s="594" t="s">
        <v>239</v>
      </c>
      <c r="GA5" s="595"/>
      <c r="GB5" s="605" t="s">
        <v>240</v>
      </c>
      <c r="GC5" s="606"/>
      <c r="GD5" s="607" t="s">
        <v>241</v>
      </c>
      <c r="GE5" s="607"/>
      <c r="GF5" s="594" t="s">
        <v>233</v>
      </c>
      <c r="GG5" s="595"/>
      <c r="GH5" s="613" t="s">
        <v>248</v>
      </c>
      <c r="GI5" s="614"/>
      <c r="GJ5" s="613" t="s">
        <v>227</v>
      </c>
      <c r="GK5" s="614"/>
      <c r="GL5" s="613" t="s">
        <v>277</v>
      </c>
      <c r="GM5" s="614"/>
      <c r="GN5" s="613" t="s">
        <v>283</v>
      </c>
      <c r="GO5" s="614"/>
      <c r="GP5" s="613" t="s">
        <v>281</v>
      </c>
      <c r="GQ5" s="614"/>
      <c r="GR5" s="615" t="s">
        <v>284</v>
      </c>
      <c r="GS5" s="555"/>
      <c r="GT5" s="547" t="s">
        <v>231</v>
      </c>
      <c r="GU5" s="547"/>
      <c r="GV5" s="592" t="s">
        <v>290</v>
      </c>
      <c r="GW5" s="593"/>
      <c r="GX5" s="592" t="s">
        <v>307</v>
      </c>
      <c r="GY5" s="593"/>
      <c r="GZ5" s="592" t="s">
        <v>308</v>
      </c>
      <c r="HA5" s="593"/>
      <c r="HB5" s="592" t="s">
        <v>249</v>
      </c>
      <c r="HC5" s="593"/>
      <c r="HD5" s="592" t="s">
        <v>279</v>
      </c>
      <c r="HE5" s="593"/>
      <c r="HF5" s="592" t="s">
        <v>309</v>
      </c>
      <c r="HG5" s="593"/>
      <c r="HH5" s="590" t="s">
        <v>310</v>
      </c>
      <c r="HI5" s="591"/>
      <c r="HJ5" s="553" t="s">
        <v>251</v>
      </c>
      <c r="HK5" s="553"/>
      <c r="HL5" s="592" t="s">
        <v>294</v>
      </c>
      <c r="HM5" s="593"/>
      <c r="HN5" s="633" t="s">
        <v>343</v>
      </c>
      <c r="HO5" s="634"/>
      <c r="HP5" s="619" t="s">
        <v>352</v>
      </c>
      <c r="HQ5" s="620"/>
      <c r="HR5" s="619" t="s">
        <v>339</v>
      </c>
      <c r="HS5" s="620"/>
      <c r="HT5" s="619" t="s">
        <v>345</v>
      </c>
      <c r="HU5" s="620"/>
      <c r="HV5" s="631" t="s">
        <v>346</v>
      </c>
      <c r="HW5" s="632"/>
      <c r="HX5" s="619" t="s">
        <v>353</v>
      </c>
      <c r="HY5" s="620"/>
      <c r="HZ5" s="619" t="s">
        <v>348</v>
      </c>
      <c r="IA5" s="620"/>
      <c r="IB5" s="619" t="s">
        <v>349</v>
      </c>
      <c r="IC5" s="620"/>
      <c r="ID5" s="619" t="s">
        <v>350</v>
      </c>
      <c r="IE5" s="620"/>
      <c r="IF5" s="613" t="s">
        <v>401</v>
      </c>
      <c r="IG5" s="614"/>
      <c r="IH5" s="613" t="s">
        <v>400</v>
      </c>
      <c r="II5" s="614"/>
      <c r="IJ5" s="619" t="s">
        <v>399</v>
      </c>
      <c r="IK5" s="620"/>
      <c r="IL5" s="628"/>
      <c r="IM5" s="628"/>
      <c r="IN5" s="628"/>
      <c r="IO5" s="628"/>
      <c r="IP5" s="628"/>
      <c r="IQ5" s="628"/>
      <c r="IR5" s="630"/>
      <c r="IS5" s="625"/>
      <c r="IT5" s="551"/>
      <c r="IU5" s="55"/>
      <c r="IV5" s="55"/>
    </row>
    <row r="6" spans="1:265" s="363" customFormat="1" ht="11.25" customHeight="1" x14ac:dyDescent="0.2">
      <c r="A6" s="623"/>
      <c r="B6" s="623"/>
      <c r="C6" s="623"/>
      <c r="D6" s="623"/>
      <c r="E6" s="358"/>
      <c r="F6" s="359"/>
      <c r="G6" s="359"/>
      <c r="H6" s="358">
        <v>2</v>
      </c>
      <c r="I6" s="359"/>
      <c r="J6" s="359"/>
      <c r="K6" s="359"/>
      <c r="L6" s="358">
        <v>2</v>
      </c>
      <c r="M6" s="358"/>
      <c r="N6" s="359"/>
      <c r="O6" s="359"/>
      <c r="P6" s="358">
        <v>2</v>
      </c>
      <c r="Q6" s="358"/>
      <c r="R6" s="359"/>
      <c r="S6" s="359"/>
      <c r="T6" s="358">
        <v>2</v>
      </c>
      <c r="U6" s="358"/>
      <c r="V6" s="358"/>
      <c r="W6" s="358"/>
      <c r="X6" s="358">
        <v>3</v>
      </c>
      <c r="Y6" s="358"/>
      <c r="Z6" s="358"/>
      <c r="AA6" s="358"/>
      <c r="AB6" s="358">
        <v>3</v>
      </c>
      <c r="AC6" s="358"/>
      <c r="AD6" s="358"/>
      <c r="AE6" s="358"/>
      <c r="AF6" s="358">
        <v>2</v>
      </c>
      <c r="AG6" s="358"/>
      <c r="AH6" s="358"/>
      <c r="AI6" s="358"/>
      <c r="AJ6" s="358">
        <v>3</v>
      </c>
      <c r="AK6" s="358"/>
      <c r="AL6" s="358"/>
      <c r="AM6" s="358"/>
      <c r="AN6" s="358">
        <v>2</v>
      </c>
      <c r="AO6" s="358"/>
      <c r="AP6" s="358"/>
      <c r="AQ6" s="358"/>
      <c r="AR6" s="358">
        <v>2</v>
      </c>
      <c r="AS6" s="358"/>
      <c r="AT6" s="358"/>
      <c r="AU6" s="358"/>
      <c r="AV6" s="358">
        <v>2</v>
      </c>
      <c r="AW6" s="358"/>
      <c r="AX6" s="359"/>
      <c r="AY6" s="359"/>
      <c r="AZ6" s="358">
        <v>2</v>
      </c>
      <c r="BA6" s="358"/>
      <c r="BB6" s="358"/>
      <c r="BC6" s="358"/>
      <c r="BD6" s="358"/>
      <c r="BE6" s="360"/>
      <c r="BF6" s="358"/>
      <c r="BG6" s="358"/>
      <c r="BH6" s="358">
        <v>2</v>
      </c>
      <c r="BI6" s="358"/>
      <c r="BJ6" s="358"/>
      <c r="BK6" s="358"/>
      <c r="BL6" s="358">
        <v>3</v>
      </c>
      <c r="BM6" s="358"/>
      <c r="BN6" s="358"/>
      <c r="BO6" s="358"/>
      <c r="BP6" s="358">
        <v>3</v>
      </c>
      <c r="BQ6" s="358"/>
      <c r="BR6" s="358"/>
      <c r="BS6" s="358"/>
      <c r="BT6" s="358">
        <v>2</v>
      </c>
      <c r="BU6" s="358"/>
      <c r="BV6" s="358"/>
      <c r="BW6" s="358"/>
      <c r="BX6" s="358">
        <v>2</v>
      </c>
      <c r="BY6" s="358"/>
      <c r="BZ6" s="358"/>
      <c r="CA6" s="358"/>
      <c r="CB6" s="358">
        <v>2</v>
      </c>
      <c r="CC6" s="358"/>
      <c r="CD6" s="359"/>
      <c r="CE6" s="359"/>
      <c r="CF6" s="358">
        <v>2</v>
      </c>
      <c r="CG6" s="358"/>
      <c r="CH6" s="358"/>
      <c r="CI6" s="358"/>
      <c r="CJ6" s="358">
        <v>2</v>
      </c>
      <c r="CK6" s="358"/>
      <c r="CL6" s="358"/>
      <c r="CM6" s="358"/>
      <c r="CN6" s="358">
        <v>3</v>
      </c>
      <c r="CO6" s="358"/>
      <c r="CP6" s="358"/>
      <c r="CQ6" s="358"/>
      <c r="CR6" s="358">
        <v>2</v>
      </c>
      <c r="CS6" s="358"/>
      <c r="CT6" s="358"/>
      <c r="CU6" s="358"/>
      <c r="CV6" s="358">
        <v>2</v>
      </c>
      <c r="CW6" s="358"/>
      <c r="CX6" s="358"/>
      <c r="CY6" s="358"/>
      <c r="CZ6" s="358">
        <v>2</v>
      </c>
      <c r="DA6" s="358"/>
      <c r="DB6" s="358"/>
      <c r="DC6" s="358"/>
      <c r="DD6" s="358">
        <v>4</v>
      </c>
      <c r="DE6" s="358"/>
      <c r="DF6" s="358"/>
      <c r="DG6" s="358"/>
      <c r="DH6" s="358">
        <v>2</v>
      </c>
      <c r="DI6" s="358"/>
      <c r="DJ6" s="359"/>
      <c r="DK6" s="359"/>
      <c r="DL6" s="358">
        <v>2</v>
      </c>
      <c r="DM6" s="358"/>
      <c r="DN6" s="358"/>
      <c r="DO6" s="358"/>
      <c r="DP6" s="358">
        <v>3</v>
      </c>
      <c r="DQ6" s="358"/>
      <c r="DR6" s="358"/>
      <c r="DS6" s="358"/>
      <c r="DT6" s="358">
        <v>2</v>
      </c>
      <c r="DU6" s="358"/>
      <c r="DV6" s="358"/>
      <c r="DW6" s="358"/>
      <c r="DX6" s="358">
        <v>2</v>
      </c>
      <c r="DY6" s="358"/>
      <c r="DZ6" s="358"/>
      <c r="EA6" s="358"/>
      <c r="EB6" s="358">
        <v>2</v>
      </c>
      <c r="EC6" s="358"/>
      <c r="ED6" s="358"/>
      <c r="EE6" s="358"/>
      <c r="EF6" s="358">
        <v>2</v>
      </c>
      <c r="EG6" s="358"/>
      <c r="EH6" s="358"/>
      <c r="EI6" s="358"/>
      <c r="EJ6" s="358">
        <v>3</v>
      </c>
      <c r="EK6" s="358"/>
      <c r="EL6" s="358"/>
      <c r="EM6" s="358"/>
      <c r="EN6" s="358">
        <v>3</v>
      </c>
      <c r="EO6" s="358"/>
      <c r="EP6" s="358"/>
      <c r="EQ6" s="358"/>
      <c r="ER6" s="358">
        <v>2</v>
      </c>
      <c r="ES6" s="358"/>
      <c r="ET6" s="358"/>
      <c r="EU6" s="358"/>
      <c r="EV6" s="358">
        <v>2</v>
      </c>
      <c r="EW6" s="358"/>
      <c r="EX6" s="359"/>
      <c r="EY6" s="359"/>
      <c r="EZ6" s="358"/>
      <c r="FA6" s="358"/>
      <c r="FB6" s="359"/>
      <c r="FC6" s="359"/>
      <c r="FD6" s="358">
        <v>3</v>
      </c>
      <c r="FE6" s="358">
        <v>2</v>
      </c>
      <c r="FF6" s="358">
        <v>5</v>
      </c>
      <c r="FG6" s="358">
        <f>SUM(E6:EZ6)</f>
        <v>83</v>
      </c>
      <c r="FH6" s="361"/>
      <c r="FI6" s="304">
        <v>2</v>
      </c>
      <c r="FJ6" s="303"/>
      <c r="FK6" s="304">
        <v>2</v>
      </c>
      <c r="FL6" s="303"/>
      <c r="FM6" s="304">
        <v>2</v>
      </c>
      <c r="FN6" s="303"/>
      <c r="FO6" s="304">
        <v>2</v>
      </c>
      <c r="FP6" s="303"/>
      <c r="FQ6" s="304">
        <v>3</v>
      </c>
      <c r="FR6" s="305"/>
      <c r="FS6" s="306">
        <v>3</v>
      </c>
      <c r="FT6" s="303"/>
      <c r="FU6" s="304">
        <v>2</v>
      </c>
      <c r="FV6" s="303"/>
      <c r="FW6" s="304">
        <v>3</v>
      </c>
      <c r="FX6" s="303"/>
      <c r="FY6" s="304">
        <v>2</v>
      </c>
      <c r="FZ6" s="303"/>
      <c r="GA6" s="304">
        <v>2</v>
      </c>
      <c r="GB6" s="307"/>
      <c r="GC6" s="307">
        <v>2</v>
      </c>
      <c r="GD6" s="303"/>
      <c r="GE6" s="304">
        <v>2</v>
      </c>
      <c r="GF6" s="303"/>
      <c r="GG6" s="304"/>
      <c r="GH6" s="305"/>
      <c r="GI6" s="306">
        <v>2</v>
      </c>
      <c r="GJ6" s="305"/>
      <c r="GK6" s="306">
        <v>3</v>
      </c>
      <c r="GL6" s="305"/>
      <c r="GM6" s="306">
        <v>3</v>
      </c>
      <c r="GN6" s="305"/>
      <c r="GO6" s="306">
        <v>2</v>
      </c>
      <c r="GP6" s="305"/>
      <c r="GQ6" s="306">
        <v>2</v>
      </c>
      <c r="GR6" s="364"/>
      <c r="GS6" s="364">
        <v>2</v>
      </c>
      <c r="GT6" s="305"/>
      <c r="GU6" s="306">
        <v>2</v>
      </c>
      <c r="GV6" s="305"/>
      <c r="GW6" s="306">
        <v>2</v>
      </c>
      <c r="GX6" s="305"/>
      <c r="GY6" s="306">
        <v>3</v>
      </c>
      <c r="GZ6" s="305"/>
      <c r="HA6" s="306">
        <v>2</v>
      </c>
      <c r="HB6" s="305"/>
      <c r="HC6" s="306">
        <v>2</v>
      </c>
      <c r="HD6" s="305"/>
      <c r="HE6" s="306">
        <v>2</v>
      </c>
      <c r="HF6" s="305"/>
      <c r="HG6" s="306">
        <v>4</v>
      </c>
      <c r="HH6" s="364"/>
      <c r="HI6" s="364">
        <v>2</v>
      </c>
      <c r="HJ6" s="305"/>
      <c r="HK6" s="306">
        <v>2</v>
      </c>
      <c r="HL6" s="305"/>
      <c r="HM6" s="306">
        <v>3</v>
      </c>
      <c r="HN6" s="364"/>
      <c r="HO6" s="364">
        <v>3</v>
      </c>
      <c r="HP6" s="305"/>
      <c r="HQ6" s="306">
        <v>2</v>
      </c>
      <c r="HR6" s="303"/>
      <c r="HS6" s="304">
        <v>2</v>
      </c>
      <c r="HT6" s="303"/>
      <c r="HU6" s="367">
        <v>2</v>
      </c>
      <c r="HV6" s="368"/>
      <c r="HW6" s="304">
        <v>3</v>
      </c>
      <c r="HX6" s="303"/>
      <c r="HY6" s="304">
        <v>3</v>
      </c>
      <c r="HZ6" s="307"/>
      <c r="IA6" s="307">
        <v>2</v>
      </c>
      <c r="IC6" s="363">
        <v>2</v>
      </c>
      <c r="ID6" s="467"/>
      <c r="IE6" s="468"/>
      <c r="IF6" s="494"/>
      <c r="IG6" s="495">
        <v>3</v>
      </c>
      <c r="IH6" s="494"/>
      <c r="II6" s="495">
        <v>2</v>
      </c>
      <c r="IJ6" s="303"/>
      <c r="IK6" s="304">
        <v>5</v>
      </c>
      <c r="IL6" s="308">
        <f>SUM(FH6:FO6)</f>
        <v>8</v>
      </c>
      <c r="IM6" s="308">
        <f>SUM(FP6:GE6)</f>
        <v>19</v>
      </c>
      <c r="IN6" s="308">
        <f>SUM(GH6:GU6)</f>
        <v>16</v>
      </c>
      <c r="IO6" s="308">
        <f>SUM(GV6:HM6)</f>
        <v>22</v>
      </c>
      <c r="IP6" s="308">
        <f>SUM(HN6:IK6)</f>
        <v>29</v>
      </c>
      <c r="IQ6" s="308">
        <f>SUM(IF6:IK6)-5</f>
        <v>5</v>
      </c>
      <c r="IR6" s="362">
        <f>SUM(FH6:IK6)-5</f>
        <v>89</v>
      </c>
      <c r="IS6" s="355"/>
      <c r="IT6" s="354"/>
      <c r="IW6" s="363" t="s">
        <v>267</v>
      </c>
      <c r="IX6" s="363" t="s">
        <v>268</v>
      </c>
      <c r="IZ6" s="363" t="s">
        <v>267</v>
      </c>
      <c r="JA6" s="363" t="s">
        <v>268</v>
      </c>
      <c r="JC6" s="363" t="s">
        <v>267</v>
      </c>
      <c r="JD6" s="363" t="s">
        <v>268</v>
      </c>
      <c r="JE6" s="363" t="s">
        <v>337</v>
      </c>
    </row>
    <row r="7" spans="1:265" ht="24.75" customHeight="1" x14ac:dyDescent="0.25">
      <c r="A7" s="6">
        <v>1</v>
      </c>
      <c r="B7" s="111" t="s">
        <v>140</v>
      </c>
      <c r="C7" s="212" t="s">
        <v>12</v>
      </c>
      <c r="D7" s="112">
        <v>36062</v>
      </c>
      <c r="E7" s="23">
        <v>6.5</v>
      </c>
      <c r="F7" s="194">
        <v>8</v>
      </c>
      <c r="G7" s="101">
        <v>4</v>
      </c>
      <c r="H7" s="7">
        <f t="shared" ref="H7:H20" si="0">ROUND((E7*0.2+F7*0.1+G7*0.7),1)</f>
        <v>4.9000000000000004</v>
      </c>
      <c r="I7" s="23">
        <v>7</v>
      </c>
      <c r="J7" s="194">
        <v>8</v>
      </c>
      <c r="K7" s="25">
        <v>7</v>
      </c>
      <c r="L7" s="7">
        <f t="shared" ref="L7:L20" si="1">ROUND((I7*0.2+J7*0.1+K7*0.7),1)</f>
        <v>7.1</v>
      </c>
      <c r="M7" s="23">
        <v>8</v>
      </c>
      <c r="N7" s="194">
        <v>8</v>
      </c>
      <c r="O7" s="101">
        <v>4</v>
      </c>
      <c r="P7" s="7">
        <f t="shared" ref="P7:P20" si="2">ROUND((M7*0.2+N7*0.1+O7*0.7),1)</f>
        <v>5.2</v>
      </c>
      <c r="Q7" s="23">
        <v>6</v>
      </c>
      <c r="R7" s="194">
        <v>8</v>
      </c>
      <c r="S7" s="25">
        <v>7</v>
      </c>
      <c r="T7" s="7">
        <f t="shared" ref="T7:T20" si="3">ROUND((Q7*0.2+R7*0.1+S7*0.7),1)</f>
        <v>6.9</v>
      </c>
      <c r="U7" s="23">
        <v>6.3</v>
      </c>
      <c r="V7" s="194">
        <v>9</v>
      </c>
      <c r="W7" s="74">
        <v>4</v>
      </c>
      <c r="X7" s="7">
        <f t="shared" ref="X7:X20" si="4">ROUND((U7*0.2+V7*0.1+W7*0.7),1)</f>
        <v>5</v>
      </c>
      <c r="Y7" s="23">
        <v>6</v>
      </c>
      <c r="Z7" s="194">
        <v>6</v>
      </c>
      <c r="AA7" s="25">
        <v>5</v>
      </c>
      <c r="AB7" s="7">
        <f t="shared" ref="AB7:AB20" si="5">ROUND((Y7*0.2+Z7*0.1+AA7*0.7),1)</f>
        <v>5.3</v>
      </c>
      <c r="AC7" s="23">
        <v>6</v>
      </c>
      <c r="AD7" s="194">
        <v>6</v>
      </c>
      <c r="AE7" s="101">
        <v>5.5</v>
      </c>
      <c r="AF7" s="7">
        <f t="shared" ref="AF7:AF20" si="6">ROUND((AC7*0.2+AD7*0.1+AE7*0.7),1)</f>
        <v>5.7</v>
      </c>
      <c r="AG7" s="23">
        <v>8</v>
      </c>
      <c r="AH7" s="194">
        <v>9</v>
      </c>
      <c r="AI7" s="74">
        <f>ROUND((IW7+IX7)/2,1)</f>
        <v>7</v>
      </c>
      <c r="AJ7" s="7">
        <f t="shared" ref="AJ7:AJ20" si="7">ROUND((AG7*0.2+AH7*0.1+AI7*0.7),1)</f>
        <v>7.4</v>
      </c>
      <c r="AK7" s="23">
        <v>7</v>
      </c>
      <c r="AL7" s="194">
        <v>7</v>
      </c>
      <c r="AM7" s="25">
        <v>7</v>
      </c>
      <c r="AN7" s="7">
        <f t="shared" ref="AN7:AN20" si="8">ROUND((AK7*0.2+AL7*0.1+AM7*0.7),1)</f>
        <v>7</v>
      </c>
      <c r="AO7" s="23">
        <v>6</v>
      </c>
      <c r="AP7" s="194">
        <v>7</v>
      </c>
      <c r="AQ7" s="25">
        <v>6</v>
      </c>
      <c r="AR7" s="7">
        <f t="shared" ref="AR7:AR20" si="9">ROUND((AO7*0.2+AP7*0.1+AQ7*0.7),1)</f>
        <v>6.1</v>
      </c>
      <c r="AS7" s="23">
        <v>7</v>
      </c>
      <c r="AT7" s="194">
        <v>8</v>
      </c>
      <c r="AU7" s="25">
        <v>4.5</v>
      </c>
      <c r="AV7" s="7">
        <f t="shared" ref="AV7:AV20" si="10">ROUND((AS7*0.2+AT7*0.1+AU7*0.7),1)</f>
        <v>5.4</v>
      </c>
      <c r="AW7" s="23">
        <v>6.3</v>
      </c>
      <c r="AX7" s="194">
        <v>6</v>
      </c>
      <c r="AY7" s="74">
        <v>5.5</v>
      </c>
      <c r="AZ7" s="7">
        <f t="shared" ref="AZ7:AZ20" si="11">ROUND((AW7*0.2+AX7*0.1+AY7*0.7),1)</f>
        <v>5.7</v>
      </c>
      <c r="BA7" s="23">
        <v>7</v>
      </c>
      <c r="BB7" s="194">
        <v>8</v>
      </c>
      <c r="BC7" s="25">
        <v>7</v>
      </c>
      <c r="BD7" s="7">
        <f t="shared" ref="BD7:BD20" si="12">ROUND((BA7*0.2+BB7*0.1+BC7*0.7),1)</f>
        <v>7.1</v>
      </c>
      <c r="BE7" s="88">
        <v>6.5</v>
      </c>
      <c r="BF7" s="194">
        <v>8</v>
      </c>
      <c r="BG7" s="25">
        <v>4</v>
      </c>
      <c r="BH7" s="7">
        <f t="shared" ref="BH7:BH20" si="13">ROUND((BE7*0.2+BF7*0.1+BG7*0.7),1)</f>
        <v>4.9000000000000004</v>
      </c>
      <c r="BI7" s="23">
        <v>6.7</v>
      </c>
      <c r="BJ7" s="194">
        <v>7</v>
      </c>
      <c r="BK7" s="74">
        <v>4</v>
      </c>
      <c r="BL7" s="7">
        <f t="shared" ref="BL7:BL20" si="14">ROUND((BI7*0.2+BJ7*0.1+BK7*0.7),1)</f>
        <v>4.8</v>
      </c>
      <c r="BM7" s="23">
        <v>7</v>
      </c>
      <c r="BN7" s="194">
        <v>8</v>
      </c>
      <c r="BO7" s="25">
        <f>ROUND((IZ7+JA7)/2,1)</f>
        <v>6</v>
      </c>
      <c r="BP7" s="7">
        <f t="shared" ref="BP7:BP20" si="15">ROUND((BM7*0.2+BN7*0.1+BO7*0.7),1)</f>
        <v>6.4</v>
      </c>
      <c r="BQ7" s="23">
        <v>4.5</v>
      </c>
      <c r="BR7" s="194">
        <v>5</v>
      </c>
      <c r="BS7" s="25">
        <v>5</v>
      </c>
      <c r="BT7" s="7">
        <f t="shared" ref="BT7:BT20" si="16">ROUND((BQ7*0.2+BR7*0.1+BS7*0.7),1)</f>
        <v>4.9000000000000004</v>
      </c>
      <c r="BU7" s="23">
        <v>6</v>
      </c>
      <c r="BV7" s="194">
        <v>6</v>
      </c>
      <c r="BW7" s="25">
        <v>6</v>
      </c>
      <c r="BX7" s="7">
        <f t="shared" ref="BX7:BX20" si="17">ROUND((BU7*0.2+BV7*0.1+BW7*0.7),1)</f>
        <v>6</v>
      </c>
      <c r="BY7" s="106">
        <v>6.7</v>
      </c>
      <c r="BZ7" s="274">
        <v>7</v>
      </c>
      <c r="CA7" s="101">
        <v>6</v>
      </c>
      <c r="CB7" s="7">
        <f t="shared" ref="CB7:CB20" si="18">ROUND((BY7*0.2+BZ7*0.1+CA7*0.7),1)</f>
        <v>6.2</v>
      </c>
      <c r="CC7" s="23">
        <v>6.5</v>
      </c>
      <c r="CD7" s="194">
        <v>8</v>
      </c>
      <c r="CE7" s="25">
        <v>5</v>
      </c>
      <c r="CF7" s="7">
        <f t="shared" ref="CF7:CF20" si="19">ROUND((CC7*0.2+CD7*0.1+CE7*0.7),1)</f>
        <v>5.6</v>
      </c>
      <c r="CG7" s="23">
        <v>7.5</v>
      </c>
      <c r="CH7" s="194">
        <v>8</v>
      </c>
      <c r="CI7" s="25">
        <v>5</v>
      </c>
      <c r="CJ7" s="7">
        <f t="shared" ref="CJ7:CJ20" si="20">ROUND((CG7*0.2+CH7*0.1+CI7*0.7),1)</f>
        <v>5.8</v>
      </c>
      <c r="CK7" s="23">
        <v>7.7</v>
      </c>
      <c r="CL7" s="194">
        <v>8</v>
      </c>
      <c r="CM7" s="25">
        <v>6</v>
      </c>
      <c r="CN7" s="7">
        <f t="shared" ref="CN7:CN20" si="21">ROUND((CK7*0.2+CL7*0.1+CM7*0.7),1)</f>
        <v>6.5</v>
      </c>
      <c r="CO7" s="23">
        <v>8.5</v>
      </c>
      <c r="CP7" s="194">
        <v>9</v>
      </c>
      <c r="CQ7" s="25">
        <v>3</v>
      </c>
      <c r="CR7" s="7">
        <f t="shared" ref="CR7:CR20" si="22">ROUND((CO7*0.2+CP7*0.1+CQ7*0.7),1)</f>
        <v>4.7</v>
      </c>
      <c r="CS7" s="23">
        <v>5.5</v>
      </c>
      <c r="CT7" s="194">
        <v>6</v>
      </c>
      <c r="CU7" s="264">
        <v>5</v>
      </c>
      <c r="CV7" s="7">
        <f t="shared" ref="CV7:CV20" si="23">ROUND((CS7*0.2+CT7*0.1+CU7*0.7),1)</f>
        <v>5.2</v>
      </c>
      <c r="CW7" s="23">
        <v>7.2</v>
      </c>
      <c r="CX7" s="194">
        <v>8</v>
      </c>
      <c r="CY7" s="265">
        <v>6</v>
      </c>
      <c r="CZ7" s="7">
        <f t="shared" ref="CZ7:CZ20" si="24">ROUND((CW7*0.2+CX7*0.1+CY7*0.7),1)</f>
        <v>6.4</v>
      </c>
      <c r="DA7" s="23">
        <v>5</v>
      </c>
      <c r="DB7" s="194">
        <v>7</v>
      </c>
      <c r="DC7" s="25">
        <v>6</v>
      </c>
      <c r="DD7" s="7">
        <f t="shared" ref="DD7:DD20" si="25">ROUND((DA7*0.2+DB7*0.1+DC7*0.7),1)</f>
        <v>5.9</v>
      </c>
      <c r="DE7" s="523">
        <v>8</v>
      </c>
      <c r="DF7" s="524">
        <v>8</v>
      </c>
      <c r="DG7" s="445">
        <v>8</v>
      </c>
      <c r="DH7" s="7">
        <f t="shared" ref="DH7:DH20" si="26">ROUND((DE7*0.2+DF7*0.1+DG7*0.7),1)</f>
        <v>8</v>
      </c>
      <c r="DI7" s="23">
        <v>4</v>
      </c>
      <c r="DJ7" s="194">
        <v>5</v>
      </c>
      <c r="DK7" s="25">
        <v>6</v>
      </c>
      <c r="DL7" s="7">
        <f t="shared" ref="DL7:DL20" si="27">ROUND((DI7*0.2+DJ7*0.1+DK7*0.7),1)</f>
        <v>5.5</v>
      </c>
      <c r="DM7" s="23">
        <v>8</v>
      </c>
      <c r="DN7" s="194">
        <v>9</v>
      </c>
      <c r="DO7" s="25">
        <f>ROUND((JC7+((JD7*0.2)+(JE7*0.8)))/2,1)</f>
        <v>6</v>
      </c>
      <c r="DP7" s="7">
        <f t="shared" ref="DP7:DP20" si="28">ROUND((DM7*0.2+DN7*0.1+DO7*0.7),1)</f>
        <v>6.7</v>
      </c>
      <c r="DQ7" s="23">
        <v>7</v>
      </c>
      <c r="DR7" s="194">
        <v>7</v>
      </c>
      <c r="DS7" s="25">
        <v>6</v>
      </c>
      <c r="DT7" s="7">
        <f t="shared" ref="DT7:DT20" si="29">ROUND((DQ7*0.2+DR7*0.1+DS7*0.7),1)</f>
        <v>6.3</v>
      </c>
      <c r="DU7" s="23">
        <v>6</v>
      </c>
      <c r="DV7" s="194">
        <v>7</v>
      </c>
      <c r="DW7" s="25">
        <v>7</v>
      </c>
      <c r="DX7" s="7">
        <f t="shared" ref="DX7:DX20" si="30">ROUND((DU7*0.2+DV7*0.1+DW7*0.7),1)</f>
        <v>6.8</v>
      </c>
      <c r="DY7" s="23">
        <v>6.5</v>
      </c>
      <c r="DZ7" s="194">
        <v>8</v>
      </c>
      <c r="EA7" s="25">
        <v>8</v>
      </c>
      <c r="EB7" s="7">
        <f t="shared" ref="EB7:EB20" si="31">ROUND((DY7*0.2+DZ7*0.1+EA7*0.7),1)</f>
        <v>7.7</v>
      </c>
      <c r="EC7" s="23">
        <v>7.5</v>
      </c>
      <c r="ED7" s="194">
        <v>9</v>
      </c>
      <c r="EE7" s="25">
        <v>8</v>
      </c>
      <c r="EF7" s="7">
        <f t="shared" ref="EF7:EF20" si="32">ROUND((EC7*0.2+ED7*0.1+EE7*0.7),1)</f>
        <v>8</v>
      </c>
      <c r="EG7" s="23">
        <v>7.8</v>
      </c>
      <c r="EH7" s="194">
        <v>8</v>
      </c>
      <c r="EI7" s="25">
        <v>6</v>
      </c>
      <c r="EJ7" s="7">
        <f t="shared" ref="EJ7:EJ20" si="33">ROUND((EG7*0.2+EH7*0.1+EI7*0.7),1)</f>
        <v>6.6</v>
      </c>
      <c r="EK7" s="23">
        <v>7</v>
      </c>
      <c r="EL7" s="194">
        <v>8</v>
      </c>
      <c r="EM7" s="25">
        <v>7</v>
      </c>
      <c r="EN7" s="7">
        <f t="shared" ref="EN7:EN20" si="34">ROUND((EK7*0.2+EL7*0.1+EM7*0.7),1)</f>
        <v>7.1</v>
      </c>
      <c r="EO7" s="23">
        <v>7</v>
      </c>
      <c r="EP7" s="194">
        <v>8</v>
      </c>
      <c r="EQ7" s="25">
        <v>8</v>
      </c>
      <c r="ER7" s="7">
        <f t="shared" ref="ER7:ER16" si="35">ROUND((EO7*0.2+EP7*0.1+EQ7*0.7),1)</f>
        <v>7.8</v>
      </c>
      <c r="ES7" s="23">
        <v>9</v>
      </c>
      <c r="ET7" s="194">
        <v>9</v>
      </c>
      <c r="EU7" s="25">
        <v>8</v>
      </c>
      <c r="EV7" s="7">
        <f t="shared" ref="EV7:EV16" si="36">ROUND((ES7*0.2+ET7*0.1+EU7*0.7),1)</f>
        <v>8.3000000000000007</v>
      </c>
      <c r="EW7" s="88">
        <v>9</v>
      </c>
      <c r="EX7" s="194">
        <v>10</v>
      </c>
      <c r="EY7" s="25">
        <v>7.5</v>
      </c>
      <c r="EZ7" s="7">
        <f>ROUND((EW7*0.2+EX7*0.1+EY7*0.7),1)</f>
        <v>8.1</v>
      </c>
      <c r="FA7" s="88">
        <v>7.3</v>
      </c>
      <c r="FB7" s="194">
        <v>8</v>
      </c>
      <c r="FC7" s="25">
        <v>7</v>
      </c>
      <c r="FD7" s="7">
        <f>ROUND((FA7*0.2+FB7*0.1+FC7*0.7),1)</f>
        <v>7.2</v>
      </c>
      <c r="FE7" s="7">
        <v>7</v>
      </c>
      <c r="FF7" s="7"/>
      <c r="FG7" s="8">
        <f t="shared" ref="FG7:FG21" si="37">ROUND((SUMPRODUCT($E$6:$EZ$6,E7:EZ7)/SUM($E$6:$EZ$6)),2)</f>
        <v>6.21</v>
      </c>
      <c r="FH7" s="301" t="str">
        <f t="shared" ref="FH7:FH21" si="38">IF(AND(8.5&lt;=H7,H7&lt;=10),"A",IF(AND(7&lt;=H7,H7&lt;=8.4),"B",IF(AND(5.5&lt;=H7,H7&lt;=6.9),"C",IF(AND(4&lt;=H7,H7&lt;=5.4),"D",IF(H7=0,"X","F")))))</f>
        <v>D</v>
      </c>
      <c r="FI7" s="302">
        <f t="shared" ref="FI7:FI21" si="39">IF(AND(8.5&lt;=H7,H7&lt;=10),4,IF(AND(7&lt;=H7,H7&lt;=8.4),3,IF(AND(5.5&lt;=H7,H7&lt;=6.9),2,IF(AND(4&lt;=H7,H7&lt;=5.4),1,0))))</f>
        <v>1</v>
      </c>
      <c r="FJ7" s="301" t="str">
        <f t="shared" ref="FJ7:FJ21" si="40">IF(AND(8.5&lt;=L7,L7&lt;=10),"A",IF(AND(7&lt;=L7,L7&lt;=8.4),"B",IF(AND(5.5&lt;=L7,L7&lt;=6.9),"C",IF(AND(4&lt;=L7,L7&lt;=5.4),"D",IF(L7=0,"X","F")))))</f>
        <v>B</v>
      </c>
      <c r="FK7" s="302">
        <f t="shared" ref="FK7:FK21" si="41">IF(AND(8.5&lt;=L7,L7&lt;=10),4,IF(AND(7&lt;=L7,L7&lt;=8.4),3,IF(AND(5.5&lt;=L7,L7&lt;=6.9),2,IF(AND(4&lt;=L7,L7&lt;=5.4),1,0))))</f>
        <v>3</v>
      </c>
      <c r="FL7" s="301" t="str">
        <f t="shared" ref="FL7:FL21" si="42">IF(AND(8.5&lt;=P7,P7&lt;=10),"A",IF(AND(7&lt;=P7,P7&lt;=8.4),"B",IF(AND(5.5&lt;=P7,P7&lt;=6.9),"C",IF(AND(4&lt;=P7,P7&lt;=5.4),"D",IF(P7=0,"X","F")))))</f>
        <v>D</v>
      </c>
      <c r="FM7" s="302">
        <f t="shared" ref="FM7:FM21" si="43">IF(AND(8.5&lt;=P7,P7&lt;=10),4,IF(AND(7&lt;=P7,P7&lt;=8.4),3,IF(AND(5.5&lt;=P7,P7&lt;=6.9),2,IF(AND(4&lt;=P7,P7&lt;=5.4),1,0))))</f>
        <v>1</v>
      </c>
      <c r="FN7" s="301" t="str">
        <f t="shared" ref="FN7:FN21" si="44">IF(AND(8.5&lt;=T7,T7&lt;=10),"A",IF(AND(7&lt;=T7,T7&lt;=8.4),"B",IF(AND(5.5&lt;=T7,T7&lt;=6.9),"C",IF(AND(4&lt;=T7,T7&lt;=5.4),"D",IF(T7=0,"X","F")))))</f>
        <v>C</v>
      </c>
      <c r="FO7" s="302">
        <f t="shared" ref="FO7:FO21" si="45">IF(AND(8.5&lt;=T7,T7&lt;=10),4,IF(AND(7&lt;=T7,T7&lt;=8.4),3,IF(AND(5.5&lt;=T7,T7&lt;=6.9),2,IF(AND(4&lt;=T7,T7&lt;=5.4),1,0))))</f>
        <v>2</v>
      </c>
      <c r="FP7" s="299" t="str">
        <f t="shared" ref="FP7:FP21" si="46">IF(AND(8.5&lt;=X7,X7&lt;=10),"A",IF(AND(7&lt;=X7,X7&lt;=8.4),"B",IF(AND(5.5&lt;=X7,X7&lt;=6.9),"C",IF(AND(4&lt;=X7,X7&lt;=5.4),"D",IF(X7=0,"X","F")))))</f>
        <v>D</v>
      </c>
      <c r="FQ7" s="300">
        <f t="shared" ref="FQ7:FQ21" si="47">IF(AND(8.5&lt;=X7,X7&lt;=10),4,IF(AND(7&lt;=X7,X7&lt;=8.4),3,IF(AND(5.5&lt;=X7,X7&lt;=6.9),2,IF(AND(4&lt;=X7,X7&lt;=5.4),1,0))))</f>
        <v>1</v>
      </c>
      <c r="FR7" s="299" t="str">
        <f t="shared" ref="FR7:FR21" si="48">IF(AND(8.5&lt;=AB7,AB7&lt;=10),"A",IF(AND(7&lt;=AB7,AB7&lt;=8.4),"B",IF(AND(5.5&lt;=AB7,AB7&lt;=6.9),"C",IF(AND(4&lt;=AB7,AB7&lt;=5.4),"D",IF(AB7=0,"X","F")))))</f>
        <v>D</v>
      </c>
      <c r="FS7" s="300">
        <f t="shared" ref="FS7:FS21" si="49">IF(AND(8.5&lt;=AB7,AB7&lt;=10),4,IF(AND(7&lt;=AB7,AB7&lt;=8.4),3,IF(AND(5.5&lt;=AB7,AB7&lt;=6.9),2,IF(AND(4&lt;=AB7,AB7&lt;=5.4),1,0))))</f>
        <v>1</v>
      </c>
      <c r="FT7" s="299" t="str">
        <f t="shared" ref="FT7:FT21" si="50">IF(AND(8.5&lt;=AF7,AF7&lt;=10),"A",IF(AND(7&lt;=AF7,AF7&lt;=8.4),"B",IF(AND(5.5&lt;=AF7,AF7&lt;=6.9),"C",IF(AND(4&lt;=AF7,AF7&lt;=5.4),"D",IF(AF7=0,"X","F")))))</f>
        <v>C</v>
      </c>
      <c r="FU7" s="300">
        <f t="shared" ref="FU7:FU21" si="51">IF(AND(8.5&lt;=AF7,AF7&lt;=10),4,IF(AND(7&lt;=AF7,AF7&lt;=8.4),3,IF(AND(5.5&lt;=AF7,AF7&lt;=6.9),2,IF(AND(4&lt;=AF7,AF7&lt;=5.4),1,0))))</f>
        <v>2</v>
      </c>
      <c r="FV7" s="299" t="str">
        <f t="shared" ref="FV7:FV21" si="52">IF(AND(8.5&lt;=AJ7,AJ7&lt;=10),"A",IF(AND(7&lt;=AJ7,AJ7&lt;=8.4),"B",IF(AND(5.5&lt;=AJ7,AJ7&lt;=6.9),"C",IF(AND(4&lt;=AJ7,AJ7&lt;=5.4),"D",IF(AJ7=0,"X","F")))))</f>
        <v>B</v>
      </c>
      <c r="FW7" s="300">
        <f t="shared" ref="FW7:FW21" si="53">IF(AND(8.5&lt;=AJ7,AJ7&lt;=10),4,IF(AND(7&lt;=AJ7,AJ7&lt;=8.4),3,IF(AND(5.5&lt;=AJ7,AJ7&lt;=6.9),2,IF(AND(4&lt;=AJ7,AJ7&lt;=5.4),1,0))))</f>
        <v>3</v>
      </c>
      <c r="FX7" s="299" t="str">
        <f t="shared" ref="FX7:FX21" si="54">IF(AND(8.5&lt;=AN7,AN7&lt;=10),"A",IF(AND(7&lt;=AN7,AN7&lt;=8.4),"B",IF(AND(5.5&lt;=AN7,AN7&lt;=6.9),"C",IF(AND(4&lt;=AN7,AN7&lt;=5.4),"D",IF(AN7=0,"X","F")))))</f>
        <v>B</v>
      </c>
      <c r="FY7" s="300">
        <f t="shared" ref="FY7:FY21" si="55">IF(AND(8.5&lt;=AN7,AN7&lt;=10),4,IF(AND(7&lt;=AN7,AN7&lt;=8.4),3,IF(AND(5.5&lt;=AN7,AN7&lt;=6.9),2,IF(AND(4&lt;=AN7,AN7&lt;=5.4),1,0))))</f>
        <v>3</v>
      </c>
      <c r="FZ7" s="299" t="str">
        <f t="shared" ref="FZ7:FZ21" si="56">IF(AND(8.5&lt;=AR7,AR7&lt;=10),"A",IF(AND(7&lt;=AR7,AR7&lt;=8.4),"B",IF(AND(5.5&lt;=AR7,AR7&lt;=6.9),"C",IF(AND(4&lt;=AR7,AR7&lt;=5.4),"D",IF(AR7=0,"X","F")))))</f>
        <v>C</v>
      </c>
      <c r="GA7" s="300">
        <f t="shared" ref="GA7:GA21" si="57">IF(AND(8.5&lt;=AR7,AR7&lt;=10),4,IF(AND(7&lt;=AR7,AR7&lt;=8.4),3,IF(AND(5.5&lt;=AR7,AR7&lt;=6.9),2,IF(AND(4&lt;=AR7,AR7&lt;=5.4),1,0))))</f>
        <v>2</v>
      </c>
      <c r="GB7" s="299" t="str">
        <f t="shared" ref="GB7:GB21" si="58">IF(AND(8.5&lt;=AV7,AV7&lt;=10),"A",IF(AND(7&lt;=AV7,AV7&lt;=8.4),"B",IF(AND(5.5&lt;=AV7,AV7&lt;=6.9),"C",IF(AND(4&lt;=AV7,AV7&lt;=5.4),"D",IF(AV7=0,"X","F")))))</f>
        <v>D</v>
      </c>
      <c r="GC7" s="300">
        <f t="shared" ref="GC7:GC21" si="59">IF(AND(8.5&lt;=AV7,AV7&lt;=10),4,IF(AND(7&lt;=AV7,AV7&lt;=8.4),3,IF(AND(5.5&lt;=AV7,AV7&lt;=6.9),2,IF(AND(4&lt;=AV7,AV7&lt;=5.4),1,0))))</f>
        <v>1</v>
      </c>
      <c r="GD7" s="299" t="str">
        <f t="shared" ref="GD7:GD21" si="60">IF(AND(8.5&lt;=AZ7,AZ7&lt;=10),"A",IF(AND(7&lt;=AZ7,AZ7&lt;=8.4),"B",IF(AND(5.5&lt;=AZ7,AZ7&lt;=6.9),"C",IF(AND(4&lt;=AZ7,AZ7&lt;=5.4),"D",IF(AZ7=0,"X","F")))))</f>
        <v>C</v>
      </c>
      <c r="GE7" s="300">
        <f t="shared" ref="GE7:GE21" si="61">IF(AND(8.5&lt;=AZ7,AZ7&lt;=10),4,IF(AND(7&lt;=AZ7,AZ7&lt;=8.4),3,IF(AND(5.5&lt;=AZ7,AZ7&lt;=6.9),2,IF(AND(4&lt;=AZ7,AZ7&lt;=5.4),1,0))))</f>
        <v>2</v>
      </c>
      <c r="GF7" s="299" t="str">
        <f t="shared" ref="GF7:GF21" si="62">IF(AND(8.5&lt;=BD7,BD7&lt;=10),"A",IF(AND(7&lt;=BD7,BD7&lt;=8.4),"B",IF(AND(5.5&lt;=BD7,BD7&lt;=6.9),"C",IF(AND(4&lt;=BD7,BD7&lt;=5.4),"D",IF(BD7=0,"X","F")))))</f>
        <v>B</v>
      </c>
      <c r="GG7" s="300">
        <f t="shared" ref="GG7:GG21" si="63">IF(AND(8.5&lt;=BD7,BD7&lt;=10),4,IF(AND(7&lt;=BD7,BD7&lt;=8.4),3,IF(AND(5.5&lt;=BD7,BD7&lt;=6.9),2,IF(AND(4&lt;=BD7,BD7&lt;=5.4),1,0))))</f>
        <v>3</v>
      </c>
      <c r="GH7" s="301" t="str">
        <f t="shared" ref="GH7:GH21" si="64">IF(AND(8.5&lt;=BH7,BH7&lt;=10),"A",IF(AND(7&lt;=BH7,BH7&lt;=8.4),"B",IF(AND(5.5&lt;=BH7,BH7&lt;=6.9),"C",IF(AND(4&lt;=BH7,BH7&lt;=5.4),"D",IF(BH7=0,"X","F")))))</f>
        <v>D</v>
      </c>
      <c r="GI7" s="302">
        <f t="shared" ref="GI7:GI21" si="65">IF(AND(8.5&lt;=BH7,BH7&lt;=10),4,IF(AND(7&lt;=BH7,BH7&lt;=8.4),3,IF(AND(5.5&lt;=BH7,BH7&lt;=6.9),2,IF(AND(4&lt;=BH7,BH7&lt;=5.4),1,0))))</f>
        <v>1</v>
      </c>
      <c r="GJ7" s="301" t="str">
        <f t="shared" ref="GJ7:GJ21" si="66">IF(AND(8.5&lt;=BL7,BL7&lt;=10),"A",IF(AND(7&lt;=BL7,BL7&lt;=8.4),"B",IF(AND(5.5&lt;=BL7,BL7&lt;=6.9),"C",IF(AND(4&lt;=BL7,BL7&lt;=5.4),"D",IF(BL7=0,"X","F")))))</f>
        <v>D</v>
      </c>
      <c r="GK7" s="302">
        <f t="shared" ref="GK7:GK21" si="67">IF(AND(8.5&lt;=BL7,BL7&lt;=10),4,IF(AND(7&lt;=BL7,BL7&lt;=8.4),3,IF(AND(5.5&lt;=BL7,BL7&lt;=6.9),2,IF(AND(4&lt;=BL7,BL7&lt;=5.4),1,0))))</f>
        <v>1</v>
      </c>
      <c r="GL7" s="301" t="str">
        <f t="shared" ref="GL7:GL21" si="68">IF(AND(8.5&lt;=BP7,BP7&lt;=10),"A",IF(AND(7&lt;=BP7,BP7&lt;=8.4),"B",IF(AND(5.5&lt;=BP7,BP7&lt;=6.9),"C",IF(AND(4&lt;=BP7,BP7&lt;=5.4),"D",IF(BP7=0,"X","F")))))</f>
        <v>C</v>
      </c>
      <c r="GM7" s="302">
        <f t="shared" ref="GM7:GM21" si="69">IF(AND(8.5&lt;=BP7,BP7&lt;=10),4,IF(AND(7&lt;=BP7,BP7&lt;=8.4),3,IF(AND(5.5&lt;=BP7,BP7&lt;=6.9),2,IF(AND(4&lt;=BP7,BP7&lt;=5.4),1,0))))</f>
        <v>2</v>
      </c>
      <c r="GN7" s="301" t="str">
        <f t="shared" ref="GN7:GN21" si="70">IF(AND(8.5&lt;=BT7,BT7&lt;=10),"A",IF(AND(7&lt;=BT7,BT7&lt;=8.4),"B",IF(AND(5.5&lt;=BT7,BT7&lt;=6.9),"C",IF(AND(4&lt;=BT7,BT7&lt;=5.4),"D",IF(BT7=0,"X","F")))))</f>
        <v>D</v>
      </c>
      <c r="GO7" s="302">
        <f t="shared" ref="GO7:GO21" si="71">IF(AND(8.5&lt;=BT7,BT7&lt;=10),4,IF(AND(7&lt;=BT7,BT7&lt;=8.4),3,IF(AND(5.5&lt;=BT7,BT7&lt;=6.9),2,IF(AND(4&lt;=BT7,BT7&lt;=5.4),1,0))))</f>
        <v>1</v>
      </c>
      <c r="GP7" s="301" t="str">
        <f t="shared" ref="GP7:GP21" si="72">IF(AND(8.5&lt;=BX7,BX7&lt;=10),"A",IF(AND(7&lt;=BX7,BX7&lt;=8.4),"B",IF(AND(5.5&lt;=BX7,BX7&lt;=6.9),"C",IF(AND(4&lt;=BX7,BX7&lt;=5.4),"D",IF(BX7=0,"X","F")))))</f>
        <v>C</v>
      </c>
      <c r="GQ7" s="302">
        <f t="shared" ref="GQ7:GQ21" si="73">IF(AND(8.5&lt;=BX7,BX7&lt;=10),4,IF(AND(7&lt;=BX7,BX7&lt;=8.4),3,IF(AND(5.5&lt;=BX7,BX7&lt;=6.9),2,IF(AND(4&lt;=BX7,BX7&lt;=5.4),1,0))))</f>
        <v>2</v>
      </c>
      <c r="GR7" s="301" t="str">
        <f t="shared" ref="GR7:GR21" si="74">IF(AND(8.5&lt;=CB7,CB7&lt;=10),"A",IF(AND(7&lt;=CB7,CB7&lt;=8.4),"B",IF(AND(5.5&lt;=CB7,CB7&lt;=6.9),"C",IF(AND(4&lt;=CB7,CB7&lt;=5.4),"D",IF(CB7=0,"X","F")))))</f>
        <v>C</v>
      </c>
      <c r="GS7" s="302">
        <f t="shared" ref="GS7:GS21" si="75">IF(AND(8.5&lt;=CB7,CB7&lt;=10),4,IF(AND(7&lt;=CB7,CB7&lt;=8.4),3,IF(AND(5.5&lt;=CB7,CB7&lt;=6.9),2,IF(AND(4&lt;=CB7,CB7&lt;=5.4),1,0))))</f>
        <v>2</v>
      </c>
      <c r="GT7" s="301" t="str">
        <f t="shared" ref="GT7:GT21" si="76">IF(AND(8.5&lt;=CF7,CF7&lt;=10),"A",IF(AND(7&lt;=CF7,CF7&lt;=8.4),"B",IF(AND(5.5&lt;=CF7,CF7&lt;=6.9),"C",IF(AND(4&lt;=CF7,CF7&lt;=5.4),"D",IF(CF7=0,"X","F")))))</f>
        <v>C</v>
      </c>
      <c r="GU7" s="302">
        <f t="shared" ref="GU7:GU21" si="77">IF(AND(8.5&lt;=CF7,CF7&lt;=10),4,IF(AND(7&lt;=CF7,CF7&lt;=8.4),3,IF(AND(5.5&lt;=CF7,CF7&lt;=6.9),2,IF(AND(4&lt;=CF7,CF7&lt;=5.4),1,0))))</f>
        <v>2</v>
      </c>
      <c r="GV7" s="299" t="str">
        <f t="shared" ref="GV7:GV21" si="78">IF(AND(8.5&lt;=CJ7,CJ7&lt;=10),"A",IF(AND(7&lt;=CJ7,CJ7&lt;=8.4),"B",IF(AND(5.5&lt;=CJ7,CJ7&lt;=6.9),"C",IF(AND(4&lt;=CJ7,CJ7&lt;=5.4),"D",IF(CJ7=0,"X","F")))))</f>
        <v>C</v>
      </c>
      <c r="GW7" s="300">
        <f t="shared" ref="GW7:GW21" si="79">IF(AND(8.5&lt;=CJ7,CJ7&lt;=10),4,IF(AND(7&lt;=CJ7,CJ7&lt;=8.4),3,IF(AND(5.5&lt;=CJ7,CJ7&lt;=6.9),2,IF(AND(4&lt;=CJ7,CJ7&lt;=5.4),1,0))))</f>
        <v>2</v>
      </c>
      <c r="GX7" s="299" t="str">
        <f t="shared" ref="GX7:GX21" si="80">IF(AND(8.5&lt;=CN7,CN7&lt;=10),"A",IF(AND(7&lt;=CN7,CN7&lt;=8.4),"B",IF(AND(5.5&lt;=CN7,CN7&lt;=6.9),"C",IF(AND(4&lt;=CN7,CN7&lt;=5.4),"D",IF(CN7=0,"X","F")))))</f>
        <v>C</v>
      </c>
      <c r="GY7" s="300">
        <f t="shared" ref="GY7:GY21" si="81">IF(AND(8.5&lt;=CN7,CN7&lt;=10),4,IF(AND(7&lt;=CN7,CN7&lt;=8.4),3,IF(AND(5.5&lt;=CN7,CN7&lt;=6.9),2,IF(AND(4&lt;=CN7,CN7&lt;=5.4),1,0))))</f>
        <v>2</v>
      </c>
      <c r="GZ7" s="299" t="str">
        <f t="shared" ref="GZ7:GZ21" si="82">IF(AND(8.5&lt;=CR7,CR7&lt;=10),"A",IF(AND(7&lt;=CR7,CR7&lt;=8.4),"B",IF(AND(5.5&lt;=CR7,CR7&lt;=6.9),"C",IF(AND(4&lt;=CR7,CR7&lt;=5.4),"D",IF(CR7=0,"X","F")))))</f>
        <v>D</v>
      </c>
      <c r="HA7" s="300">
        <f t="shared" ref="HA7:HA21" si="83">IF(AND(8.5&lt;=CR7,CR7&lt;=10),4,IF(AND(7&lt;=CR7,CR7&lt;=8.4),3,IF(AND(5.5&lt;=CR7,CR7&lt;=6.9),2,IF(AND(4&lt;=CR7,CR7&lt;=5.4),1,0))))</f>
        <v>1</v>
      </c>
      <c r="HB7" s="299" t="str">
        <f t="shared" ref="HB7:HB21" si="84">IF(AND(8.5&lt;=CV7,CV7&lt;=10),"A",IF(AND(7&lt;=CV7,CV7&lt;=8.4),"B",IF(AND(5.5&lt;=CV7,CV7&lt;=6.9),"C",IF(AND(4&lt;=CV7,CV7&lt;=5.4),"D",IF(CV7=0,"X","F")))))</f>
        <v>D</v>
      </c>
      <c r="HC7" s="300">
        <f t="shared" ref="HC7:HC21" si="85">IF(AND(8.5&lt;=CV7,CV7&lt;=10),4,IF(AND(7&lt;=CV7,CV7&lt;=8.4),3,IF(AND(5.5&lt;=CV7,CV7&lt;=6.9),2,IF(AND(4&lt;=CV7,CV7&lt;=5.4),1,0))))</f>
        <v>1</v>
      </c>
      <c r="HD7" s="299" t="str">
        <f t="shared" ref="HD7:HD21" si="86">IF(AND(8.5&lt;=CZ7,CZ7&lt;=10),"A",IF(AND(7&lt;=CZ7,CZ7&lt;=8.4),"B",IF(AND(5.5&lt;=CZ7,CZ7&lt;=6.9),"C",IF(AND(4&lt;=CZ7,CZ7&lt;=5.4),"D",IF(CZ7=0,"X","F")))))</f>
        <v>C</v>
      </c>
      <c r="HE7" s="300">
        <f t="shared" ref="HE7:HE21" si="87">IF(AND(8.5&lt;=CZ7,CZ7&lt;=10),4,IF(AND(7&lt;=CZ7,CZ7&lt;=8.4),3,IF(AND(5.5&lt;=CZ7,CZ7&lt;=6.9),2,IF(AND(4&lt;=CZ7,CZ7&lt;=5.4),1,0))))</f>
        <v>2</v>
      </c>
      <c r="HF7" s="299" t="str">
        <f t="shared" ref="HF7:HF21" si="88">IF(AND(8.5&lt;=DD7,DD7&lt;=10),"A",IF(AND(7&lt;=DD7,DD7&lt;=8.4),"B",IF(AND(5.5&lt;=DD7,DD7&lt;=6.9),"C",IF(AND(4&lt;=DD7,DD7&lt;=5.4),"D",IF(DD7=0,"X","F")))))</f>
        <v>C</v>
      </c>
      <c r="HG7" s="300">
        <f t="shared" ref="HG7:HG21" si="89">IF(AND(8.5&lt;=DD7,DD7&lt;=10),4,IF(AND(7&lt;=DD7,DD7&lt;=8.4),3,IF(AND(5.5&lt;=DD7,DD7&lt;=6.9),2,IF(AND(4&lt;=DD7,DD7&lt;=5.4),1,0))))</f>
        <v>2</v>
      </c>
      <c r="HH7" s="299" t="str">
        <f t="shared" ref="HH7:HH21" si="90">IF(AND(8.5&lt;=DH7,DH7&lt;=10),"A",IF(AND(7&lt;=DH7,DH7&lt;=8.4),"B",IF(AND(5.5&lt;=DH7,DH7&lt;=6.9),"C",IF(AND(4&lt;=DH7,DH7&lt;=5.4),"D",IF(DH7=0,"X","F")))))</f>
        <v>B</v>
      </c>
      <c r="HI7" s="300">
        <f t="shared" ref="HI7:HI21" si="91">IF(AND(8.5&lt;=DH7,DH7&lt;=10),4,IF(AND(7&lt;=DH7,DH7&lt;=8.4),3,IF(AND(5.5&lt;=DH7,DH7&lt;=6.9),2,IF(AND(4&lt;=DH7,DH7&lt;=5.4),1,0))))</f>
        <v>3</v>
      </c>
      <c r="HJ7" s="299" t="str">
        <f t="shared" ref="HJ7:HJ21" si="92">IF(AND(8.5&lt;=DL7,DL7&lt;=10),"A",IF(AND(7&lt;=DL7,DL7&lt;=8.4),"B",IF(AND(5.5&lt;=DL7,DL7&lt;=6.9),"C",IF(AND(4&lt;=DL7,DL7&lt;=5.4),"D",IF(DL7=0,"X","F")))))</f>
        <v>C</v>
      </c>
      <c r="HK7" s="300">
        <f t="shared" ref="HK7:HK21" si="93">IF(AND(8.5&lt;=DL7,DL7&lt;=10),4,IF(AND(7&lt;=DL7,DL7&lt;=8.4),3,IF(AND(5.5&lt;=DL7,DL7&lt;=6.9),2,IF(AND(4&lt;=DL7,DL7&lt;=5.4),1,0))))</f>
        <v>2</v>
      </c>
      <c r="HL7" s="299" t="str">
        <f t="shared" ref="HL7:HL21" si="94">IF(AND(8.5&lt;=DP7,DP7&lt;=10),"A",IF(AND(7&lt;=DP7,DP7&lt;=8.4),"B",IF(AND(5.5&lt;=DP7,DP7&lt;=6.9),"C",IF(AND(4&lt;=DP7,DP7&lt;=5.4),"D",IF(DP7=0,"X","F")))))</f>
        <v>C</v>
      </c>
      <c r="HM7" s="300">
        <f t="shared" ref="HM7:HM21" si="95">IF(AND(8.5&lt;=DP7,DP7&lt;=10),4,IF(AND(7&lt;=DP7,DP7&lt;=8.4),3,IF(AND(5.5&lt;=DP7,DP7&lt;=6.9),2,IF(AND(4&lt;=DP7,DP7&lt;=5.4),1,0))))</f>
        <v>2</v>
      </c>
      <c r="HN7" s="301" t="str">
        <f t="shared" ref="HN7:HN21" si="96">IF(AND(8.5&lt;=DT7,DT7&lt;=10),"A",IF(AND(7&lt;=DT7,DT7&lt;=8.4),"B",IF(AND(5.5&lt;=DT7,DT7&lt;=6.9),"C",IF(AND(4&lt;=DT7,DT7&lt;=5.4),"D",IF(DT7=0,"X","F")))))</f>
        <v>C</v>
      </c>
      <c r="HO7" s="302">
        <f t="shared" ref="HO7:HO21" si="97">IF(AND(8.5&lt;=DT7,DT7&lt;=10),4,IF(AND(7&lt;=DT7,DT7&lt;=8.4),3,IF(AND(5.5&lt;=DT7,DT7&lt;=6.9),2,IF(AND(4&lt;=DT7,DT7&lt;=5.4),1,0))))</f>
        <v>2</v>
      </c>
      <c r="HP7" s="301" t="str">
        <f t="shared" ref="HP7:HP21" si="98">IF(AND(8.5&lt;=DX7,DX7&lt;=10),"A",IF(AND(7&lt;=DX7,DX7&lt;=8.4),"B",IF(AND(5.5&lt;=DX7,DX7&lt;=6.9),"C",IF(AND(4&lt;=DX7,DX7&lt;=5.4),"D",IF(DX7=0,"X","F")))))</f>
        <v>C</v>
      </c>
      <c r="HQ7" s="302">
        <f t="shared" ref="HQ7:HQ21" si="99">IF(AND(8.5&lt;=DX7,DX7&lt;=10),4,IF(AND(7&lt;=DX7,DX7&lt;=8.4),3,IF(AND(5.5&lt;=DX7,DX7&lt;=6.9),2,IF(AND(4&lt;=DX7,DX7&lt;=5.4),1,0))))</f>
        <v>2</v>
      </c>
      <c r="HR7" s="301" t="str">
        <f t="shared" ref="HR7:HR21" si="100">IF(AND(8.5&lt;=EB7,EB7&lt;=10),"A",IF(AND(7&lt;=EB7,EB7&lt;=8.4),"B",IF(AND(5.5&lt;=EB7,EB7&lt;=6.9),"C",IF(AND(4&lt;=EB7,EB7&lt;=5.4),"D",IF(EB7=0,"X","F")))))</f>
        <v>B</v>
      </c>
      <c r="HS7" s="302">
        <f t="shared" ref="HS7:HS21" si="101">IF(AND(8.5&lt;=EB7,EB7&lt;=10),4,IF(AND(7&lt;=EB7,EB7&lt;=8.4),3,IF(AND(5.5&lt;=EB7,EB7&lt;=6.9),2,IF(AND(4&lt;=EB7,EB7&lt;=5.4),1,0))))</f>
        <v>3</v>
      </c>
      <c r="HT7" s="301" t="str">
        <f t="shared" ref="HT7:HT21" si="102">IF(AND(8.5&lt;=EF7,EF7&lt;=10),"A",IF(AND(7&lt;=EF7,EF7&lt;=8.4),"B",IF(AND(5.5&lt;=EF7,EF7&lt;=6.9),"C",IF(AND(4&lt;=EF7,EF7&lt;=5.4),"D",IF(EF7=0,"X","F")))))</f>
        <v>B</v>
      </c>
      <c r="HU7" s="486">
        <f t="shared" ref="HU7:HU21" si="103">IF(AND(8.5&lt;=EF7,EF7&lt;=10),4,IF(AND(7&lt;=EF7,EF7&lt;=8.4),3,IF(AND(5.5&lt;=EF7,EF7&lt;=6.9),2,IF(AND(4&lt;=EF7,EF7&lt;=5.4),1,0))))</f>
        <v>3</v>
      </c>
      <c r="HV7" s="487" t="str">
        <f t="shared" ref="HV7:HV21" si="104">IF(AND(8.5&lt;=EJ7,EJ7&lt;=10),"A",IF(AND(7&lt;=EJ7,EJ7&lt;=8.4),"B",IF(AND(5.5&lt;=EJ7,EJ7&lt;=6.9),"C",IF(AND(4&lt;=EJ7,EJ7&lt;=5.4),"D",IF(EJ7=0,"X","F")))))</f>
        <v>C</v>
      </c>
      <c r="HW7" s="302">
        <f t="shared" ref="HW7:HW21" si="105">IF(AND(8.5&lt;=EJ7,EJ7&lt;=10),4,IF(AND(7&lt;=EJ7,EJ7&lt;=8.4),3,IF(AND(5.5&lt;=EJ7,EJ7&lt;=6.9),2,IF(AND(4&lt;=EJ7,EJ7&lt;=5.4),1,0))))</f>
        <v>2</v>
      </c>
      <c r="HX7" s="301" t="str">
        <f t="shared" ref="HX7:HX21" si="106">IF(AND(8.5&lt;=EN7,EN7&lt;=10),"A",IF(AND(7&lt;=EN7,EN7&lt;=8.4),"B",IF(AND(5.5&lt;=EN7,EN7&lt;=6.9),"C",IF(AND(4&lt;=EN7,EN7&lt;=5.4),"D",IF(EN7=0,"X","F")))))</f>
        <v>B</v>
      </c>
      <c r="HY7" s="302">
        <f t="shared" ref="HY7:HY21" si="107">IF(AND(8.5&lt;=EN7,EN7&lt;=10),4,IF(AND(7&lt;=EN7,EN7&lt;=8.4),3,IF(AND(5.5&lt;=EN7,EN7&lt;=6.9),2,IF(AND(4&lt;=EN7,EN7&lt;=5.4),1,0))))</f>
        <v>3</v>
      </c>
      <c r="HZ7" s="301" t="str">
        <f t="shared" ref="HZ7:HZ21" si="108">IF(AND(8.5&lt;=ER7,ER7&lt;=10),"A",IF(AND(7&lt;=ER7,ER7&lt;=8.4),"B",IF(AND(5.5&lt;=ER7,ER7&lt;=6.9),"C",IF(AND(4&lt;=ER7,ER7&lt;=5.4),"D",IF(ER7=0,"X","F")))))</f>
        <v>B</v>
      </c>
      <c r="IA7" s="302">
        <f t="shared" ref="IA7:IA21" si="109">IF(AND(8.5&lt;=ER7,ER7&lt;=10),4,IF(AND(7&lt;=ER7,ER7&lt;=8.4),3,IF(AND(5.5&lt;=ER7,ER7&lt;=6.9),2,IF(AND(4&lt;=ER7,ER7&lt;=5.4),1,0))))</f>
        <v>3</v>
      </c>
      <c r="IB7" s="301" t="str">
        <f t="shared" ref="IB7:IB21" si="110">IF(AND(8.5&lt;=EV7,EV7&lt;=10),"A",IF(AND(7&lt;=EV7,EV7&lt;=8.4),"B",IF(AND(5.5&lt;=EV7,EV7&lt;=6.9),"C",IF(AND(4&lt;=EV7,EV7&lt;=5.4),"D",IF(EV7=0,"X","F")))))</f>
        <v>B</v>
      </c>
      <c r="IC7" s="302">
        <f t="shared" ref="IC7:IC21" si="111">IF(AND(8.5&lt;=EV7,EV7&lt;=10),4,IF(AND(7&lt;=EV7,EV7&lt;=8.4),3,IF(AND(5.5&lt;=EV7,EV7&lt;=6.9),2,IF(AND(4&lt;=EV7,EV7&lt;=5.4),1,0))))</f>
        <v>3</v>
      </c>
      <c r="ID7" s="301" t="str">
        <f>IF(AND(8.5&lt;=EZ7,EZ7&lt;=10),"A",IF(AND(7&lt;=EZ7,EZ7&lt;=8.4),"B",IF(AND(5.5&lt;=EZ7,EZ7&lt;=6.9),"C",IF(AND(4&lt;=EZ7,EZ7&lt;=5.4),"D",IF(EZ7=0,"X","F")))))</f>
        <v>B</v>
      </c>
      <c r="IE7" s="302">
        <f>IF(AND(8.5&lt;=EZ7,EZ7&lt;=10),4,IF(AND(7&lt;=EZ7,EZ7&lt;=8.4),3,IF(AND(5.5&lt;=EZ7,EZ7&lt;=6.9),2,IF(AND(4&lt;=EZ7,EZ7&lt;=5.4),1,0))))</f>
        <v>3</v>
      </c>
      <c r="IF7" s="301" t="str">
        <f>IF(AND(8.5&lt;=FD7,FD7&lt;=10),"A",IF(AND(7&lt;=FD7,FD7&lt;=8.4),"B",IF(AND(5.5&lt;=FD7,FD7&lt;=6.9),"C",IF(AND(4&lt;=FD7,FD7&lt;=5.4),"D",IF(FD7=0,"X","F")))))</f>
        <v>B</v>
      </c>
      <c r="IG7" s="302">
        <f>IF(AND(8.5&lt;=FD7,FD7&lt;=10),4,IF(AND(7&lt;=FD7,FD7&lt;=8.4),3,IF(AND(5.5&lt;=FD7,FD7&lt;=6.9),2,IF(AND(4&lt;=FD7,FD7&lt;=5.4),1,0))))</f>
        <v>3</v>
      </c>
      <c r="IH7" s="301" t="str">
        <f>IF(AND(8.5&lt;=FE7,FE7&lt;=10),"A",IF(AND(7&lt;=FE7,FE7&lt;=8.4),"B",IF(AND(5.5&lt;=FE7,FE7&lt;=6.9),"C",IF(AND(4&lt;=FE7,FE7&lt;=5.4),"D",IF(FE7=0,"X","F")))))</f>
        <v>B</v>
      </c>
      <c r="II7" s="302">
        <f>IF(AND(8.5&lt;=FE7,FE7&lt;=10),4,IF(AND(7&lt;=FE7,FE7&lt;=8.4),3,IF(AND(5.5&lt;=FE7,FE7&lt;=6.9),2,IF(AND(4&lt;=FE7,FE7&lt;=5.4),1,0))))</f>
        <v>3</v>
      </c>
      <c r="IJ7" s="301" t="str">
        <f t="shared" ref="IJ7" si="112">IF(AND(8.5&lt;=FF7,FF7&lt;=10),"A",IF(AND(7&lt;=FF7,FF7&lt;=8.4),"B",IF(AND(5.5&lt;=FF7,FF7&lt;=6.9),"C",IF(AND(4&lt;=FF7,FF7&lt;=5.4),"D",IF(FF7=0,"X","F")))))</f>
        <v>X</v>
      </c>
      <c r="IK7" s="302">
        <f t="shared" ref="IK7" si="113">IF(AND(8.5&lt;=FF7,FF7&lt;=10),4,IF(AND(7&lt;=FF7,FF7&lt;=8.4),3,IF(AND(5.5&lt;=FF7,FF7&lt;=6.9),2,IF(AND(4&lt;=FF7,FF7&lt;=5.4),1,0))))</f>
        <v>0</v>
      </c>
      <c r="IL7" s="488">
        <f t="shared" ref="IL7:IL21" si="114">ROUND((SUMPRODUCT($FH$6:$FO$6,FH7:FO7)/SUM($FH$6:$FO$6)),2)</f>
        <v>1.75</v>
      </c>
      <c r="IM7" s="488">
        <f t="shared" ref="IM7:IM21" si="115">ROUND((SUMPRODUCT($FP$6:$GE$6,FP7:GE7)/SUM($FP$6:$GE$6)),2)</f>
        <v>1.84</v>
      </c>
      <c r="IN7" s="488">
        <f t="shared" ref="IN7:IN21" si="116">ROUND((SUMPRODUCT($GH$6:$GU$6,GH7:GU7)/SUM($GH$6:$GU$6)),2)</f>
        <v>1.56</v>
      </c>
      <c r="IO7" s="488">
        <f t="shared" ref="IO7:IO21" si="117">ROUND((SUMPRODUCT($GV$6:$HM$6,GV7:HM7)/SUM($GV$6:$HM$6)),2)</f>
        <v>1.91</v>
      </c>
      <c r="IP7" s="488">
        <f>ROUND((SUMPRODUCT($HN$6:$IE$6,HN7:IE7)/SUM($HN$6:$IE$6)),2)</f>
        <v>2.58</v>
      </c>
      <c r="IQ7" s="488">
        <f>ROUND((SUMPRODUCT($IF$6:$IK$6,IF7:IK7)/(SUM($IF$6:$IK$6)-5)),2)</f>
        <v>3</v>
      </c>
      <c r="IR7" s="489">
        <f>SUMIF(FH7:IK7,$IO$2,$FH$6:$IK$6)</f>
        <v>89</v>
      </c>
      <c r="IS7" s="488">
        <f t="shared" ref="IS7:IS21" si="118">ROUND((SUMPRODUCT($FH$6:$IK$6,FH7:IK7)/IR7),2)</f>
        <v>2.02</v>
      </c>
      <c r="IT7" s="489" t="str">
        <f t="shared" ref="IT7:IT20" si="119">IF(AND(3.6&lt;=IS7,IS7&lt;=4),"XuÊt s¾c",IF(AND(3.2&lt;=IS7,IS7&lt;=3.59),"Giái",IF(AND(2.5&lt;=IS7,IS7&lt;=3.19),"Kh¸",IF(AND(2&lt;=IS7,IS7&lt;=2.49),"Trung b×nh",IF(AND(1&lt;=IS7,IS7&lt;=1.99),"Trung b×nh yÕu","KÐm")))))</f>
        <v>Trung b×nh</v>
      </c>
      <c r="IU7" s="2"/>
      <c r="IV7" s="2"/>
      <c r="IW7" s="108">
        <v>7.5</v>
      </c>
      <c r="IX7" s="108">
        <v>6.5</v>
      </c>
      <c r="IZ7" s="3">
        <v>8</v>
      </c>
      <c r="JA7" s="3">
        <v>4</v>
      </c>
      <c r="JC7" s="3">
        <v>7.5</v>
      </c>
      <c r="JD7" s="3">
        <v>6.6</v>
      </c>
      <c r="JE7" s="3">
        <v>4</v>
      </c>
    </row>
    <row r="8" spans="1:265" ht="24.75" customHeight="1" x14ac:dyDescent="0.25">
      <c r="A8" s="12">
        <v>2</v>
      </c>
      <c r="B8" s="34" t="s">
        <v>141</v>
      </c>
      <c r="C8" s="204" t="s">
        <v>12</v>
      </c>
      <c r="D8" s="29">
        <v>35967</v>
      </c>
      <c r="E8" s="23">
        <v>7.5</v>
      </c>
      <c r="F8" s="194">
        <v>9</v>
      </c>
      <c r="G8" s="25">
        <v>6</v>
      </c>
      <c r="H8" s="7">
        <f t="shared" si="0"/>
        <v>6.6</v>
      </c>
      <c r="I8" s="23">
        <v>7</v>
      </c>
      <c r="J8" s="194">
        <v>9</v>
      </c>
      <c r="K8" s="25">
        <v>6</v>
      </c>
      <c r="L8" s="7">
        <f t="shared" si="1"/>
        <v>6.5</v>
      </c>
      <c r="M8" s="23">
        <v>7</v>
      </c>
      <c r="N8" s="194">
        <v>8</v>
      </c>
      <c r="O8" s="25">
        <v>5</v>
      </c>
      <c r="P8" s="7">
        <f t="shared" si="2"/>
        <v>5.7</v>
      </c>
      <c r="Q8" s="23">
        <v>6.5</v>
      </c>
      <c r="R8" s="194">
        <v>9</v>
      </c>
      <c r="S8" s="25">
        <v>7</v>
      </c>
      <c r="T8" s="7">
        <f t="shared" si="3"/>
        <v>7.1</v>
      </c>
      <c r="U8" s="23">
        <v>7.6</v>
      </c>
      <c r="V8" s="194">
        <v>9</v>
      </c>
      <c r="W8" s="25">
        <v>5</v>
      </c>
      <c r="X8" s="7">
        <f t="shared" si="4"/>
        <v>5.9</v>
      </c>
      <c r="Y8" s="23">
        <v>6.7</v>
      </c>
      <c r="Z8" s="194">
        <v>7</v>
      </c>
      <c r="AA8" s="25">
        <v>6</v>
      </c>
      <c r="AB8" s="7">
        <f t="shared" si="5"/>
        <v>6.2</v>
      </c>
      <c r="AC8" s="23">
        <v>6.3</v>
      </c>
      <c r="AD8" s="194">
        <v>8</v>
      </c>
      <c r="AE8" s="25">
        <v>4</v>
      </c>
      <c r="AF8" s="7">
        <f t="shared" si="6"/>
        <v>4.9000000000000004</v>
      </c>
      <c r="AG8" s="23">
        <v>8</v>
      </c>
      <c r="AH8" s="194">
        <v>10</v>
      </c>
      <c r="AI8" s="25">
        <f t="shared" ref="AI8:AI20" si="120">ROUND((IW8+IX8)/2,1)</f>
        <v>6</v>
      </c>
      <c r="AJ8" s="7">
        <f t="shared" si="7"/>
        <v>6.8</v>
      </c>
      <c r="AK8" s="23">
        <v>8</v>
      </c>
      <c r="AL8" s="194">
        <v>8</v>
      </c>
      <c r="AM8" s="25">
        <v>7</v>
      </c>
      <c r="AN8" s="7">
        <f t="shared" si="8"/>
        <v>7.3</v>
      </c>
      <c r="AO8" s="23">
        <v>6.5</v>
      </c>
      <c r="AP8" s="194">
        <v>9</v>
      </c>
      <c r="AQ8" s="25">
        <v>6</v>
      </c>
      <c r="AR8" s="7">
        <f t="shared" si="9"/>
        <v>6.4</v>
      </c>
      <c r="AS8" s="23">
        <v>7</v>
      </c>
      <c r="AT8" s="194">
        <v>8</v>
      </c>
      <c r="AU8" s="25">
        <v>6</v>
      </c>
      <c r="AV8" s="7">
        <f t="shared" si="10"/>
        <v>6.4</v>
      </c>
      <c r="AW8" s="23">
        <v>6.7</v>
      </c>
      <c r="AX8" s="194">
        <v>7</v>
      </c>
      <c r="AY8" s="25">
        <v>4.5</v>
      </c>
      <c r="AZ8" s="7">
        <f t="shared" si="11"/>
        <v>5.2</v>
      </c>
      <c r="BA8" s="23">
        <v>6.7</v>
      </c>
      <c r="BB8" s="194">
        <v>8</v>
      </c>
      <c r="BC8" s="25">
        <v>7</v>
      </c>
      <c r="BD8" s="7">
        <f t="shared" si="12"/>
        <v>7</v>
      </c>
      <c r="BE8" s="88">
        <v>7.5</v>
      </c>
      <c r="BF8" s="194">
        <v>10</v>
      </c>
      <c r="BG8" s="25">
        <v>5</v>
      </c>
      <c r="BH8" s="7">
        <f t="shared" si="13"/>
        <v>6</v>
      </c>
      <c r="BI8" s="23">
        <v>6.7</v>
      </c>
      <c r="BJ8" s="194">
        <v>9</v>
      </c>
      <c r="BK8" s="25">
        <v>6</v>
      </c>
      <c r="BL8" s="7">
        <f t="shared" si="14"/>
        <v>6.4</v>
      </c>
      <c r="BM8" s="23">
        <v>7</v>
      </c>
      <c r="BN8" s="194">
        <v>9</v>
      </c>
      <c r="BO8" s="25">
        <f t="shared" ref="BO8:BO20" si="121">ROUND((IZ8+JA8)/2,1)</f>
        <v>5.5</v>
      </c>
      <c r="BP8" s="7">
        <f t="shared" si="15"/>
        <v>6.2</v>
      </c>
      <c r="BQ8" s="23">
        <v>7.5</v>
      </c>
      <c r="BR8" s="194">
        <v>7</v>
      </c>
      <c r="BS8" s="25">
        <v>5.5</v>
      </c>
      <c r="BT8" s="7">
        <f t="shared" si="16"/>
        <v>6.1</v>
      </c>
      <c r="BU8" s="23">
        <v>5</v>
      </c>
      <c r="BV8" s="194">
        <v>7</v>
      </c>
      <c r="BW8" s="25">
        <v>7</v>
      </c>
      <c r="BX8" s="7">
        <f t="shared" si="17"/>
        <v>6.6</v>
      </c>
      <c r="BY8" s="23">
        <v>7.6</v>
      </c>
      <c r="BZ8" s="194">
        <v>8</v>
      </c>
      <c r="CA8" s="25">
        <v>4.5</v>
      </c>
      <c r="CB8" s="7">
        <f t="shared" si="18"/>
        <v>5.5</v>
      </c>
      <c r="CC8" s="23">
        <v>5.5</v>
      </c>
      <c r="CD8" s="194">
        <v>7</v>
      </c>
      <c r="CE8" s="25">
        <v>6</v>
      </c>
      <c r="CF8" s="7">
        <f t="shared" si="19"/>
        <v>6</v>
      </c>
      <c r="CG8" s="23">
        <v>5.5</v>
      </c>
      <c r="CH8" s="194">
        <v>9</v>
      </c>
      <c r="CI8" s="25">
        <v>5.5</v>
      </c>
      <c r="CJ8" s="7">
        <f t="shared" si="20"/>
        <v>5.9</v>
      </c>
      <c r="CK8" s="23">
        <v>7.7</v>
      </c>
      <c r="CL8" s="194">
        <v>8</v>
      </c>
      <c r="CM8" s="25">
        <v>6</v>
      </c>
      <c r="CN8" s="7">
        <f t="shared" si="21"/>
        <v>6.5</v>
      </c>
      <c r="CO8" s="23">
        <v>7.5</v>
      </c>
      <c r="CP8" s="194">
        <v>8</v>
      </c>
      <c r="CQ8" s="264">
        <v>7</v>
      </c>
      <c r="CR8" s="7">
        <f t="shared" si="22"/>
        <v>7.2</v>
      </c>
      <c r="CS8" s="23">
        <v>6</v>
      </c>
      <c r="CT8" s="194">
        <v>8</v>
      </c>
      <c r="CU8" s="25">
        <v>6</v>
      </c>
      <c r="CV8" s="7">
        <f t="shared" si="23"/>
        <v>6.2</v>
      </c>
      <c r="CW8" s="23">
        <v>6.2</v>
      </c>
      <c r="CX8" s="194">
        <v>7</v>
      </c>
      <c r="CY8" s="25">
        <v>4</v>
      </c>
      <c r="CZ8" s="7">
        <f t="shared" si="24"/>
        <v>4.7</v>
      </c>
      <c r="DA8" s="23">
        <v>5.7</v>
      </c>
      <c r="DB8" s="194">
        <v>8</v>
      </c>
      <c r="DC8" s="25">
        <v>5.5</v>
      </c>
      <c r="DD8" s="7">
        <f t="shared" si="25"/>
        <v>5.8</v>
      </c>
      <c r="DE8" s="23">
        <v>7</v>
      </c>
      <c r="DF8" s="194">
        <v>7</v>
      </c>
      <c r="DG8" s="25">
        <v>8</v>
      </c>
      <c r="DH8" s="7">
        <f t="shared" si="26"/>
        <v>7.7</v>
      </c>
      <c r="DI8" s="23">
        <v>6</v>
      </c>
      <c r="DJ8" s="194">
        <v>7</v>
      </c>
      <c r="DK8" s="25">
        <v>6.5</v>
      </c>
      <c r="DL8" s="7">
        <f t="shared" si="27"/>
        <v>6.5</v>
      </c>
      <c r="DM8" s="23">
        <v>6.5</v>
      </c>
      <c r="DN8" s="194">
        <v>7</v>
      </c>
      <c r="DO8" s="25">
        <f t="shared" ref="DO8:DO20" si="122">ROUND((JC8+((JD8*0.2)+(JE8*0.8)))/2,1)</f>
        <v>5.9</v>
      </c>
      <c r="DP8" s="7">
        <f t="shared" si="28"/>
        <v>6.1</v>
      </c>
      <c r="DQ8" s="23">
        <v>8</v>
      </c>
      <c r="DR8" s="194">
        <v>9</v>
      </c>
      <c r="DS8" s="25">
        <v>6</v>
      </c>
      <c r="DT8" s="7">
        <f t="shared" si="29"/>
        <v>6.7</v>
      </c>
      <c r="DU8" s="23">
        <v>8.5</v>
      </c>
      <c r="DV8" s="194">
        <v>10</v>
      </c>
      <c r="DW8" s="25">
        <v>8</v>
      </c>
      <c r="DX8" s="7">
        <f t="shared" si="30"/>
        <v>8.3000000000000007</v>
      </c>
      <c r="DY8" s="23">
        <v>7.5</v>
      </c>
      <c r="DZ8" s="194">
        <v>8</v>
      </c>
      <c r="EA8" s="25">
        <v>9</v>
      </c>
      <c r="EB8" s="7">
        <f t="shared" si="31"/>
        <v>8.6</v>
      </c>
      <c r="EC8" s="23">
        <v>7.8</v>
      </c>
      <c r="ED8" s="194">
        <v>9</v>
      </c>
      <c r="EE8" s="25">
        <v>8</v>
      </c>
      <c r="EF8" s="7">
        <f t="shared" si="32"/>
        <v>8.1</v>
      </c>
      <c r="EG8" s="23">
        <v>8.5</v>
      </c>
      <c r="EH8" s="194">
        <v>9</v>
      </c>
      <c r="EI8" s="25">
        <v>6</v>
      </c>
      <c r="EJ8" s="7">
        <f t="shared" si="33"/>
        <v>6.8</v>
      </c>
      <c r="EK8" s="23">
        <v>7.7</v>
      </c>
      <c r="EL8" s="194">
        <v>8</v>
      </c>
      <c r="EM8" s="25">
        <v>7.5</v>
      </c>
      <c r="EN8" s="7">
        <f t="shared" si="34"/>
        <v>7.6</v>
      </c>
      <c r="EO8" s="23">
        <v>6</v>
      </c>
      <c r="EP8" s="194">
        <v>7</v>
      </c>
      <c r="EQ8" s="25">
        <v>6</v>
      </c>
      <c r="ER8" s="7">
        <f t="shared" si="35"/>
        <v>6.1</v>
      </c>
      <c r="ES8" s="23">
        <v>9.3000000000000007</v>
      </c>
      <c r="ET8" s="194">
        <v>9</v>
      </c>
      <c r="EU8" s="25">
        <v>9</v>
      </c>
      <c r="EV8" s="7">
        <f t="shared" si="36"/>
        <v>9.1</v>
      </c>
      <c r="EW8" s="88">
        <v>7.3</v>
      </c>
      <c r="EX8" s="194">
        <v>8</v>
      </c>
      <c r="EY8" s="25">
        <v>7</v>
      </c>
      <c r="EZ8" s="7">
        <f t="shared" ref="EZ8:EZ20" si="123">ROUND((EW8*0.2+EX8*0.1+EY8*0.7),1)</f>
        <v>7.2</v>
      </c>
      <c r="FA8" s="88">
        <v>8</v>
      </c>
      <c r="FB8" s="194">
        <v>9</v>
      </c>
      <c r="FC8" s="25">
        <v>8</v>
      </c>
      <c r="FD8" s="7">
        <f t="shared" ref="FD8:FD20" si="124">ROUND((FA8*0.2+FB8*0.1+FC8*0.7),1)</f>
        <v>8.1</v>
      </c>
      <c r="FE8" s="7">
        <v>7</v>
      </c>
      <c r="FF8" s="7"/>
      <c r="FG8" s="8">
        <f t="shared" si="37"/>
        <v>6.52</v>
      </c>
      <c r="FH8" s="301" t="str">
        <f t="shared" si="38"/>
        <v>C</v>
      </c>
      <c r="FI8" s="302">
        <f t="shared" si="39"/>
        <v>2</v>
      </c>
      <c r="FJ8" s="301" t="str">
        <f t="shared" si="40"/>
        <v>C</v>
      </c>
      <c r="FK8" s="302">
        <f t="shared" si="41"/>
        <v>2</v>
      </c>
      <c r="FL8" s="301" t="str">
        <f t="shared" si="42"/>
        <v>C</v>
      </c>
      <c r="FM8" s="302">
        <f t="shared" si="43"/>
        <v>2</v>
      </c>
      <c r="FN8" s="301" t="str">
        <f t="shared" si="44"/>
        <v>B</v>
      </c>
      <c r="FO8" s="302">
        <f t="shared" si="45"/>
        <v>3</v>
      </c>
      <c r="FP8" s="299" t="str">
        <f t="shared" si="46"/>
        <v>C</v>
      </c>
      <c r="FQ8" s="300">
        <f t="shared" si="47"/>
        <v>2</v>
      </c>
      <c r="FR8" s="299" t="str">
        <f t="shared" si="48"/>
        <v>C</v>
      </c>
      <c r="FS8" s="300">
        <f t="shared" si="49"/>
        <v>2</v>
      </c>
      <c r="FT8" s="299" t="str">
        <f t="shared" si="50"/>
        <v>D</v>
      </c>
      <c r="FU8" s="300">
        <f t="shared" si="51"/>
        <v>1</v>
      </c>
      <c r="FV8" s="299" t="str">
        <f t="shared" si="52"/>
        <v>C</v>
      </c>
      <c r="FW8" s="300">
        <f t="shared" si="53"/>
        <v>2</v>
      </c>
      <c r="FX8" s="299" t="str">
        <f t="shared" si="54"/>
        <v>B</v>
      </c>
      <c r="FY8" s="300">
        <f t="shared" si="55"/>
        <v>3</v>
      </c>
      <c r="FZ8" s="299" t="str">
        <f t="shared" si="56"/>
        <v>C</v>
      </c>
      <c r="GA8" s="300">
        <f t="shared" si="57"/>
        <v>2</v>
      </c>
      <c r="GB8" s="299" t="str">
        <f t="shared" si="58"/>
        <v>C</v>
      </c>
      <c r="GC8" s="300">
        <f t="shared" si="59"/>
        <v>2</v>
      </c>
      <c r="GD8" s="299" t="str">
        <f t="shared" si="60"/>
        <v>D</v>
      </c>
      <c r="GE8" s="300">
        <f t="shared" si="61"/>
        <v>1</v>
      </c>
      <c r="GF8" s="299" t="str">
        <f t="shared" si="62"/>
        <v>B</v>
      </c>
      <c r="GG8" s="300">
        <f t="shared" si="63"/>
        <v>3</v>
      </c>
      <c r="GH8" s="301" t="str">
        <f t="shared" si="64"/>
        <v>C</v>
      </c>
      <c r="GI8" s="302">
        <f t="shared" si="65"/>
        <v>2</v>
      </c>
      <c r="GJ8" s="301" t="str">
        <f t="shared" si="66"/>
        <v>C</v>
      </c>
      <c r="GK8" s="302">
        <f t="shared" si="67"/>
        <v>2</v>
      </c>
      <c r="GL8" s="301" t="str">
        <f t="shared" si="68"/>
        <v>C</v>
      </c>
      <c r="GM8" s="302">
        <f t="shared" si="69"/>
        <v>2</v>
      </c>
      <c r="GN8" s="301" t="str">
        <f t="shared" si="70"/>
        <v>C</v>
      </c>
      <c r="GO8" s="302">
        <f t="shared" si="71"/>
        <v>2</v>
      </c>
      <c r="GP8" s="301" t="str">
        <f t="shared" si="72"/>
        <v>C</v>
      </c>
      <c r="GQ8" s="302">
        <f t="shared" si="73"/>
        <v>2</v>
      </c>
      <c r="GR8" s="301" t="str">
        <f t="shared" si="74"/>
        <v>C</v>
      </c>
      <c r="GS8" s="302">
        <f t="shared" si="75"/>
        <v>2</v>
      </c>
      <c r="GT8" s="301" t="str">
        <f t="shared" si="76"/>
        <v>C</v>
      </c>
      <c r="GU8" s="302">
        <f t="shared" si="77"/>
        <v>2</v>
      </c>
      <c r="GV8" s="299" t="str">
        <f t="shared" si="78"/>
        <v>C</v>
      </c>
      <c r="GW8" s="300">
        <f t="shared" si="79"/>
        <v>2</v>
      </c>
      <c r="GX8" s="299" t="str">
        <f t="shared" si="80"/>
        <v>C</v>
      </c>
      <c r="GY8" s="300">
        <f t="shared" si="81"/>
        <v>2</v>
      </c>
      <c r="GZ8" s="299" t="str">
        <f t="shared" si="82"/>
        <v>B</v>
      </c>
      <c r="HA8" s="300">
        <f t="shared" si="83"/>
        <v>3</v>
      </c>
      <c r="HB8" s="299" t="str">
        <f t="shared" si="84"/>
        <v>C</v>
      </c>
      <c r="HC8" s="300">
        <f t="shared" si="85"/>
        <v>2</v>
      </c>
      <c r="HD8" s="299" t="str">
        <f t="shared" si="86"/>
        <v>D</v>
      </c>
      <c r="HE8" s="300">
        <f t="shared" si="87"/>
        <v>1</v>
      </c>
      <c r="HF8" s="299" t="str">
        <f t="shared" si="88"/>
        <v>C</v>
      </c>
      <c r="HG8" s="300">
        <f t="shared" si="89"/>
        <v>2</v>
      </c>
      <c r="HH8" s="299" t="str">
        <f t="shared" si="90"/>
        <v>B</v>
      </c>
      <c r="HI8" s="300">
        <f t="shared" si="91"/>
        <v>3</v>
      </c>
      <c r="HJ8" s="299" t="str">
        <f t="shared" si="92"/>
        <v>C</v>
      </c>
      <c r="HK8" s="300">
        <f t="shared" si="93"/>
        <v>2</v>
      </c>
      <c r="HL8" s="299" t="str">
        <f t="shared" si="94"/>
        <v>C</v>
      </c>
      <c r="HM8" s="300">
        <f t="shared" si="95"/>
        <v>2</v>
      </c>
      <c r="HN8" s="301" t="str">
        <f t="shared" si="96"/>
        <v>C</v>
      </c>
      <c r="HO8" s="302">
        <f t="shared" si="97"/>
        <v>2</v>
      </c>
      <c r="HP8" s="301" t="str">
        <f t="shared" si="98"/>
        <v>B</v>
      </c>
      <c r="HQ8" s="302">
        <f t="shared" si="99"/>
        <v>3</v>
      </c>
      <c r="HR8" s="301" t="str">
        <f t="shared" si="100"/>
        <v>A</v>
      </c>
      <c r="HS8" s="302">
        <f t="shared" si="101"/>
        <v>4</v>
      </c>
      <c r="HT8" s="301" t="str">
        <f t="shared" si="102"/>
        <v>B</v>
      </c>
      <c r="HU8" s="486">
        <f t="shared" si="103"/>
        <v>3</v>
      </c>
      <c r="HV8" s="487" t="str">
        <f t="shared" si="104"/>
        <v>C</v>
      </c>
      <c r="HW8" s="302">
        <f t="shared" si="105"/>
        <v>2</v>
      </c>
      <c r="HX8" s="301" t="str">
        <f t="shared" si="106"/>
        <v>B</v>
      </c>
      <c r="HY8" s="302">
        <f t="shared" si="107"/>
        <v>3</v>
      </c>
      <c r="HZ8" s="301" t="str">
        <f t="shared" si="108"/>
        <v>C</v>
      </c>
      <c r="IA8" s="302">
        <f t="shared" si="109"/>
        <v>2</v>
      </c>
      <c r="IB8" s="301" t="str">
        <f t="shared" si="110"/>
        <v>A</v>
      </c>
      <c r="IC8" s="302">
        <f t="shared" si="111"/>
        <v>4</v>
      </c>
      <c r="ID8" s="301" t="str">
        <f t="shared" ref="ID8:ID20" si="125">IF(AND(8.5&lt;=EZ8,EZ8&lt;=10),"A",IF(AND(7&lt;=EZ8,EZ8&lt;=8.4),"B",IF(AND(5.5&lt;=EZ8,EZ8&lt;=6.9),"C",IF(AND(4&lt;=EZ8,EZ8&lt;=5.4),"D",IF(EZ8=0,"X","F")))))</f>
        <v>B</v>
      </c>
      <c r="IE8" s="302">
        <f t="shared" ref="IE8:IE20" si="126">IF(AND(8.5&lt;=EZ8,EZ8&lt;=10),4,IF(AND(7&lt;=EZ8,EZ8&lt;=8.4),3,IF(AND(5.5&lt;=EZ8,EZ8&lt;=6.9),2,IF(AND(4&lt;=EZ8,EZ8&lt;=5.4),1,0))))</f>
        <v>3</v>
      </c>
      <c r="IF8" s="301" t="str">
        <f t="shared" ref="IF8:IF20" si="127">IF(AND(8.5&lt;=FD8,FD8&lt;=10),"A",IF(AND(7&lt;=FD8,FD8&lt;=8.4),"B",IF(AND(5.5&lt;=FD8,FD8&lt;=6.9),"C",IF(AND(4&lt;=FD8,FD8&lt;=5.4),"D",IF(FD8=0,"X","F")))))</f>
        <v>B</v>
      </c>
      <c r="IG8" s="302">
        <f t="shared" ref="IG8:IG20" si="128">IF(AND(8.5&lt;=FD8,FD8&lt;=10),4,IF(AND(7&lt;=FD8,FD8&lt;=8.4),3,IF(AND(5.5&lt;=FD8,FD8&lt;=6.9),2,IF(AND(4&lt;=FD8,FD8&lt;=5.4),1,0))))</f>
        <v>3</v>
      </c>
      <c r="IH8" s="301" t="str">
        <f t="shared" ref="IH8:IH20" si="129">IF(AND(8.5&lt;=FE8,FE8&lt;=10),"A",IF(AND(7&lt;=FE8,FE8&lt;=8.4),"B",IF(AND(5.5&lt;=FE8,FE8&lt;=6.9),"C",IF(AND(4&lt;=FE8,FE8&lt;=5.4),"D",IF(FE8=0,"X","F")))))</f>
        <v>B</v>
      </c>
      <c r="II8" s="302">
        <f t="shared" ref="II8:II20" si="130">IF(AND(8.5&lt;=FE8,FE8&lt;=10),4,IF(AND(7&lt;=FE8,FE8&lt;=8.4),3,IF(AND(5.5&lt;=FE8,FE8&lt;=6.9),2,IF(AND(4&lt;=FE8,FE8&lt;=5.4),1,0))))</f>
        <v>3</v>
      </c>
      <c r="IJ8" s="301" t="str">
        <f t="shared" ref="IJ8:IJ20" si="131">IF(AND(8.5&lt;=FF8,FF8&lt;=10),"A",IF(AND(7&lt;=FF8,FF8&lt;=8.4),"B",IF(AND(5.5&lt;=FF8,FF8&lt;=6.9),"C",IF(AND(4&lt;=FF8,FF8&lt;=5.4),"D",IF(FF8=0,"X","F")))))</f>
        <v>X</v>
      </c>
      <c r="IK8" s="302">
        <f t="shared" ref="IK8:IK20" si="132">IF(AND(8.5&lt;=FF8,FF8&lt;=10),4,IF(AND(7&lt;=FF8,FF8&lt;=8.4),3,IF(AND(5.5&lt;=FF8,FF8&lt;=6.9),2,IF(AND(4&lt;=FF8,FF8&lt;=5.4),1,0))))</f>
        <v>0</v>
      </c>
      <c r="IL8" s="488">
        <f t="shared" si="114"/>
        <v>2.25</v>
      </c>
      <c r="IM8" s="488">
        <f t="shared" si="115"/>
        <v>1.89</v>
      </c>
      <c r="IN8" s="488">
        <f t="shared" si="116"/>
        <v>2</v>
      </c>
      <c r="IO8" s="488">
        <f t="shared" si="117"/>
        <v>2.09</v>
      </c>
      <c r="IP8" s="488">
        <f t="shared" ref="IP8:IP20" si="133">ROUND((SUMPRODUCT($HN$6:$IE$6,HN8:IE8)/SUM($HN$6:$IE$6)),2)</f>
        <v>2.79</v>
      </c>
      <c r="IQ8" s="488">
        <f t="shared" ref="IQ8:IQ20" si="134">ROUND((SUMPRODUCT($IF$6:$IK$6,IF8:IK8)/(SUM($IF$6:$IK$6)-5)),2)</f>
        <v>3</v>
      </c>
      <c r="IR8" s="489">
        <f t="shared" ref="IR8:IR21" si="135">SUMIF(FH8:IK8,$IO$2,$FH$6:$IK$6)</f>
        <v>89</v>
      </c>
      <c r="IS8" s="488">
        <f t="shared" si="118"/>
        <v>2.25</v>
      </c>
      <c r="IT8" s="490" t="str">
        <f t="shared" si="119"/>
        <v>Trung b×nh</v>
      </c>
      <c r="IU8" s="2"/>
      <c r="IV8" s="2"/>
      <c r="IW8" s="3">
        <v>7</v>
      </c>
      <c r="IX8" s="3">
        <v>5</v>
      </c>
      <c r="IZ8" s="3">
        <v>6</v>
      </c>
      <c r="JA8" s="3">
        <v>5</v>
      </c>
      <c r="JC8" s="3">
        <v>7.5</v>
      </c>
      <c r="JD8" s="3">
        <v>5</v>
      </c>
      <c r="JE8" s="3">
        <v>4</v>
      </c>
    </row>
    <row r="9" spans="1:265" ht="24.75" customHeight="1" x14ac:dyDescent="0.25">
      <c r="A9" s="6">
        <v>3</v>
      </c>
      <c r="B9" s="34" t="s">
        <v>142</v>
      </c>
      <c r="C9" s="204" t="s">
        <v>143</v>
      </c>
      <c r="D9" s="22">
        <v>35854</v>
      </c>
      <c r="E9" s="23">
        <v>7</v>
      </c>
      <c r="F9" s="194">
        <v>8</v>
      </c>
      <c r="G9" s="25">
        <v>5</v>
      </c>
      <c r="H9" s="7">
        <f t="shared" si="0"/>
        <v>5.7</v>
      </c>
      <c r="I9" s="523">
        <v>6</v>
      </c>
      <c r="J9" s="524">
        <v>7</v>
      </c>
      <c r="K9" s="445">
        <v>8.5</v>
      </c>
      <c r="L9" s="7">
        <f t="shared" si="1"/>
        <v>7.9</v>
      </c>
      <c r="M9" s="23">
        <v>7.5</v>
      </c>
      <c r="N9" s="194">
        <v>8</v>
      </c>
      <c r="O9" s="25">
        <v>4</v>
      </c>
      <c r="P9" s="7">
        <f t="shared" si="2"/>
        <v>5.0999999999999996</v>
      </c>
      <c r="Q9" s="23">
        <v>7</v>
      </c>
      <c r="R9" s="194">
        <v>9</v>
      </c>
      <c r="S9" s="25">
        <v>7</v>
      </c>
      <c r="T9" s="7">
        <f t="shared" si="3"/>
        <v>7.2</v>
      </c>
      <c r="U9" s="23">
        <v>6.7</v>
      </c>
      <c r="V9" s="194">
        <v>9</v>
      </c>
      <c r="W9" s="101">
        <v>4</v>
      </c>
      <c r="X9" s="7">
        <f t="shared" si="4"/>
        <v>5</v>
      </c>
      <c r="Y9" s="500">
        <v>7</v>
      </c>
      <c r="Z9" s="501">
        <v>9</v>
      </c>
      <c r="AA9" s="446">
        <v>6</v>
      </c>
      <c r="AB9" s="7">
        <f t="shared" si="5"/>
        <v>6.5</v>
      </c>
      <c r="AC9" s="23">
        <v>5.7</v>
      </c>
      <c r="AD9" s="194">
        <v>6</v>
      </c>
      <c r="AE9" s="25">
        <v>5.5</v>
      </c>
      <c r="AF9" s="7">
        <f t="shared" si="6"/>
        <v>5.6</v>
      </c>
      <c r="AG9" s="23">
        <v>7</v>
      </c>
      <c r="AH9" s="194">
        <v>9</v>
      </c>
      <c r="AI9" s="25">
        <f t="shared" si="120"/>
        <v>6</v>
      </c>
      <c r="AJ9" s="7">
        <f t="shared" si="7"/>
        <v>6.5</v>
      </c>
      <c r="AK9" s="104">
        <v>7</v>
      </c>
      <c r="AL9" s="273">
        <v>8</v>
      </c>
      <c r="AM9" s="74">
        <v>5</v>
      </c>
      <c r="AN9" s="7">
        <f t="shared" si="8"/>
        <v>5.7</v>
      </c>
      <c r="AO9" s="23">
        <v>4.5</v>
      </c>
      <c r="AP9" s="194">
        <v>6</v>
      </c>
      <c r="AQ9" s="25">
        <v>6</v>
      </c>
      <c r="AR9" s="7">
        <f t="shared" si="9"/>
        <v>5.7</v>
      </c>
      <c r="AS9" s="23">
        <v>6.5</v>
      </c>
      <c r="AT9" s="194">
        <v>7</v>
      </c>
      <c r="AU9" s="25">
        <v>7</v>
      </c>
      <c r="AV9" s="7">
        <f t="shared" si="10"/>
        <v>6.9</v>
      </c>
      <c r="AW9" s="23">
        <v>6</v>
      </c>
      <c r="AX9" s="194">
        <v>6</v>
      </c>
      <c r="AY9" s="101">
        <v>5.5</v>
      </c>
      <c r="AZ9" s="7">
        <f t="shared" si="11"/>
        <v>5.7</v>
      </c>
      <c r="BA9" s="23">
        <v>7</v>
      </c>
      <c r="BB9" s="194">
        <v>9</v>
      </c>
      <c r="BC9" s="25">
        <v>7</v>
      </c>
      <c r="BD9" s="7">
        <f t="shared" si="12"/>
        <v>7.2</v>
      </c>
      <c r="BE9" s="88">
        <v>6</v>
      </c>
      <c r="BF9" s="194">
        <v>7</v>
      </c>
      <c r="BG9" s="101">
        <v>5</v>
      </c>
      <c r="BH9" s="7">
        <f t="shared" si="13"/>
        <v>5.4</v>
      </c>
      <c r="BI9" s="23">
        <v>6.3</v>
      </c>
      <c r="BJ9" s="194">
        <v>7</v>
      </c>
      <c r="BK9" s="25">
        <v>5</v>
      </c>
      <c r="BL9" s="7">
        <f t="shared" si="14"/>
        <v>5.5</v>
      </c>
      <c r="BM9" s="23">
        <v>7</v>
      </c>
      <c r="BN9" s="194">
        <v>8</v>
      </c>
      <c r="BO9" s="25">
        <f t="shared" si="121"/>
        <v>6</v>
      </c>
      <c r="BP9" s="7">
        <f t="shared" si="15"/>
        <v>6.4</v>
      </c>
      <c r="BQ9" s="23">
        <v>6.5</v>
      </c>
      <c r="BR9" s="194">
        <v>7</v>
      </c>
      <c r="BS9" s="25">
        <v>6</v>
      </c>
      <c r="BT9" s="7">
        <f t="shared" si="16"/>
        <v>6.2</v>
      </c>
      <c r="BU9" s="23">
        <v>6</v>
      </c>
      <c r="BV9" s="194">
        <v>6</v>
      </c>
      <c r="BW9" s="25">
        <v>6</v>
      </c>
      <c r="BX9" s="7">
        <f t="shared" si="17"/>
        <v>6</v>
      </c>
      <c r="BY9" s="106">
        <v>6.3</v>
      </c>
      <c r="BZ9" s="274">
        <v>6</v>
      </c>
      <c r="CA9" s="101">
        <v>5</v>
      </c>
      <c r="CB9" s="7">
        <f t="shared" si="18"/>
        <v>5.4</v>
      </c>
      <c r="CC9" s="23">
        <v>3.5</v>
      </c>
      <c r="CD9" s="194">
        <v>5</v>
      </c>
      <c r="CE9" s="101">
        <v>4</v>
      </c>
      <c r="CF9" s="7">
        <f t="shared" si="19"/>
        <v>4</v>
      </c>
      <c r="CG9" s="23">
        <v>6.5</v>
      </c>
      <c r="CH9" s="194">
        <v>8</v>
      </c>
      <c r="CI9" s="25">
        <v>5</v>
      </c>
      <c r="CJ9" s="7">
        <f t="shared" si="20"/>
        <v>5.6</v>
      </c>
      <c r="CK9" s="23">
        <v>6.7</v>
      </c>
      <c r="CL9" s="194">
        <v>7</v>
      </c>
      <c r="CM9" s="25">
        <v>8</v>
      </c>
      <c r="CN9" s="7">
        <f t="shared" si="21"/>
        <v>7.6</v>
      </c>
      <c r="CO9" s="23">
        <v>6.8</v>
      </c>
      <c r="CP9" s="194">
        <v>7</v>
      </c>
      <c r="CQ9" s="264">
        <v>7</v>
      </c>
      <c r="CR9" s="7">
        <f t="shared" si="22"/>
        <v>7</v>
      </c>
      <c r="CS9" s="23">
        <v>6</v>
      </c>
      <c r="CT9" s="194">
        <v>6</v>
      </c>
      <c r="CU9" s="25">
        <v>5</v>
      </c>
      <c r="CV9" s="7">
        <f t="shared" si="23"/>
        <v>5.3</v>
      </c>
      <c r="CW9" s="23">
        <v>5.3</v>
      </c>
      <c r="CX9" s="194">
        <v>6</v>
      </c>
      <c r="CY9" s="264">
        <v>6</v>
      </c>
      <c r="CZ9" s="7">
        <f t="shared" si="24"/>
        <v>5.9</v>
      </c>
      <c r="DA9" s="23">
        <v>5</v>
      </c>
      <c r="DB9" s="194">
        <v>6</v>
      </c>
      <c r="DC9" s="25">
        <v>4</v>
      </c>
      <c r="DD9" s="7">
        <f t="shared" si="25"/>
        <v>4.4000000000000004</v>
      </c>
      <c r="DE9" s="523">
        <v>7.5</v>
      </c>
      <c r="DF9" s="524">
        <v>8</v>
      </c>
      <c r="DG9" s="445">
        <v>8</v>
      </c>
      <c r="DH9" s="7">
        <f t="shared" si="26"/>
        <v>7.9</v>
      </c>
      <c r="DI9" s="23">
        <v>5</v>
      </c>
      <c r="DJ9" s="194">
        <v>7</v>
      </c>
      <c r="DK9" s="25">
        <v>5.5</v>
      </c>
      <c r="DL9" s="7">
        <f t="shared" si="27"/>
        <v>5.6</v>
      </c>
      <c r="DM9" s="23">
        <v>7</v>
      </c>
      <c r="DN9" s="194">
        <v>7</v>
      </c>
      <c r="DO9" s="25">
        <f t="shared" si="122"/>
        <v>5.0999999999999996</v>
      </c>
      <c r="DP9" s="7">
        <f t="shared" si="28"/>
        <v>5.7</v>
      </c>
      <c r="DQ9" s="23">
        <v>7</v>
      </c>
      <c r="DR9" s="194">
        <v>7</v>
      </c>
      <c r="DS9" s="25">
        <v>6</v>
      </c>
      <c r="DT9" s="7">
        <f t="shared" si="29"/>
        <v>6.3</v>
      </c>
      <c r="DU9" s="23">
        <v>8</v>
      </c>
      <c r="DV9" s="194">
        <v>8</v>
      </c>
      <c r="DW9" s="25">
        <v>5.5</v>
      </c>
      <c r="DX9" s="7">
        <f t="shared" si="30"/>
        <v>6.3</v>
      </c>
      <c r="DY9" s="23">
        <v>6.5</v>
      </c>
      <c r="DZ9" s="194">
        <v>8</v>
      </c>
      <c r="EA9" s="25">
        <v>8</v>
      </c>
      <c r="EB9" s="7">
        <f t="shared" si="31"/>
        <v>7.7</v>
      </c>
      <c r="EC9" s="23">
        <v>7.5</v>
      </c>
      <c r="ED9" s="194">
        <v>8</v>
      </c>
      <c r="EE9" s="25">
        <v>7</v>
      </c>
      <c r="EF9" s="7">
        <f t="shared" si="32"/>
        <v>7.2</v>
      </c>
      <c r="EG9" s="23">
        <v>7.8</v>
      </c>
      <c r="EH9" s="194">
        <v>8</v>
      </c>
      <c r="EI9" s="25">
        <v>7</v>
      </c>
      <c r="EJ9" s="7">
        <f t="shared" si="33"/>
        <v>7.3</v>
      </c>
      <c r="EK9" s="23">
        <v>7</v>
      </c>
      <c r="EL9" s="194">
        <v>8</v>
      </c>
      <c r="EM9" s="25">
        <v>5.5</v>
      </c>
      <c r="EN9" s="7">
        <f t="shared" si="34"/>
        <v>6.1</v>
      </c>
      <c r="EO9" s="23">
        <v>5.5</v>
      </c>
      <c r="EP9" s="194">
        <v>8</v>
      </c>
      <c r="EQ9" s="25">
        <v>6.5</v>
      </c>
      <c r="ER9" s="7">
        <f t="shared" si="35"/>
        <v>6.5</v>
      </c>
      <c r="ES9" s="23">
        <v>6.5</v>
      </c>
      <c r="ET9" s="194">
        <v>7</v>
      </c>
      <c r="EU9" s="25">
        <v>7</v>
      </c>
      <c r="EV9" s="7">
        <f t="shared" si="36"/>
        <v>6.9</v>
      </c>
      <c r="EW9" s="88">
        <v>8</v>
      </c>
      <c r="EX9" s="194">
        <v>8</v>
      </c>
      <c r="EY9" s="25">
        <v>7</v>
      </c>
      <c r="EZ9" s="7">
        <f t="shared" si="123"/>
        <v>7.3</v>
      </c>
      <c r="FA9" s="88">
        <v>7.7</v>
      </c>
      <c r="FB9" s="194">
        <v>8</v>
      </c>
      <c r="FC9" s="25">
        <v>7</v>
      </c>
      <c r="FD9" s="7">
        <f t="shared" si="124"/>
        <v>7.2</v>
      </c>
      <c r="FE9" s="7">
        <v>7</v>
      </c>
      <c r="FF9" s="7"/>
      <c r="FG9" s="8">
        <f t="shared" si="37"/>
        <v>6.13</v>
      </c>
      <c r="FH9" s="301" t="str">
        <f t="shared" si="38"/>
        <v>C</v>
      </c>
      <c r="FI9" s="302">
        <f t="shared" si="39"/>
        <v>2</v>
      </c>
      <c r="FJ9" s="301" t="str">
        <f t="shared" si="40"/>
        <v>B</v>
      </c>
      <c r="FK9" s="302">
        <f t="shared" si="41"/>
        <v>3</v>
      </c>
      <c r="FL9" s="301" t="str">
        <f t="shared" si="42"/>
        <v>D</v>
      </c>
      <c r="FM9" s="302">
        <f t="shared" si="43"/>
        <v>1</v>
      </c>
      <c r="FN9" s="301" t="str">
        <f t="shared" si="44"/>
        <v>B</v>
      </c>
      <c r="FO9" s="302">
        <f t="shared" si="45"/>
        <v>3</v>
      </c>
      <c r="FP9" s="299" t="str">
        <f t="shared" si="46"/>
        <v>D</v>
      </c>
      <c r="FQ9" s="300">
        <f t="shared" si="47"/>
        <v>1</v>
      </c>
      <c r="FR9" s="299" t="str">
        <f t="shared" si="48"/>
        <v>C</v>
      </c>
      <c r="FS9" s="300">
        <f t="shared" si="49"/>
        <v>2</v>
      </c>
      <c r="FT9" s="299" t="str">
        <f t="shared" si="50"/>
        <v>C</v>
      </c>
      <c r="FU9" s="300">
        <f t="shared" si="51"/>
        <v>2</v>
      </c>
      <c r="FV9" s="299" t="str">
        <f t="shared" si="52"/>
        <v>C</v>
      </c>
      <c r="FW9" s="300">
        <f t="shared" si="53"/>
        <v>2</v>
      </c>
      <c r="FX9" s="299" t="str">
        <f t="shared" si="54"/>
        <v>C</v>
      </c>
      <c r="FY9" s="300">
        <f t="shared" si="55"/>
        <v>2</v>
      </c>
      <c r="FZ9" s="299" t="str">
        <f t="shared" si="56"/>
        <v>C</v>
      </c>
      <c r="GA9" s="300">
        <f t="shared" si="57"/>
        <v>2</v>
      </c>
      <c r="GB9" s="299" t="str">
        <f t="shared" si="58"/>
        <v>C</v>
      </c>
      <c r="GC9" s="300">
        <f t="shared" si="59"/>
        <v>2</v>
      </c>
      <c r="GD9" s="299" t="str">
        <f t="shared" si="60"/>
        <v>C</v>
      </c>
      <c r="GE9" s="300">
        <f t="shared" si="61"/>
        <v>2</v>
      </c>
      <c r="GF9" s="299" t="str">
        <f t="shared" si="62"/>
        <v>B</v>
      </c>
      <c r="GG9" s="300">
        <f t="shared" si="63"/>
        <v>3</v>
      </c>
      <c r="GH9" s="301" t="str">
        <f t="shared" si="64"/>
        <v>D</v>
      </c>
      <c r="GI9" s="302">
        <f t="shared" si="65"/>
        <v>1</v>
      </c>
      <c r="GJ9" s="301" t="str">
        <f t="shared" si="66"/>
        <v>C</v>
      </c>
      <c r="GK9" s="302">
        <f t="shared" si="67"/>
        <v>2</v>
      </c>
      <c r="GL9" s="301" t="str">
        <f t="shared" si="68"/>
        <v>C</v>
      </c>
      <c r="GM9" s="302">
        <f t="shared" si="69"/>
        <v>2</v>
      </c>
      <c r="GN9" s="301" t="str">
        <f t="shared" si="70"/>
        <v>C</v>
      </c>
      <c r="GO9" s="302">
        <f t="shared" si="71"/>
        <v>2</v>
      </c>
      <c r="GP9" s="301" t="str">
        <f t="shared" si="72"/>
        <v>C</v>
      </c>
      <c r="GQ9" s="302">
        <f t="shared" si="73"/>
        <v>2</v>
      </c>
      <c r="GR9" s="301" t="str">
        <f t="shared" si="74"/>
        <v>D</v>
      </c>
      <c r="GS9" s="302">
        <f t="shared" si="75"/>
        <v>1</v>
      </c>
      <c r="GT9" s="301" t="str">
        <f t="shared" si="76"/>
        <v>D</v>
      </c>
      <c r="GU9" s="302">
        <f t="shared" si="77"/>
        <v>1</v>
      </c>
      <c r="GV9" s="299" t="str">
        <f t="shared" si="78"/>
        <v>C</v>
      </c>
      <c r="GW9" s="300">
        <f t="shared" si="79"/>
        <v>2</v>
      </c>
      <c r="GX9" s="299" t="str">
        <f t="shared" si="80"/>
        <v>B</v>
      </c>
      <c r="GY9" s="300">
        <f t="shared" si="81"/>
        <v>3</v>
      </c>
      <c r="GZ9" s="299" t="str">
        <f t="shared" si="82"/>
        <v>B</v>
      </c>
      <c r="HA9" s="300">
        <f t="shared" si="83"/>
        <v>3</v>
      </c>
      <c r="HB9" s="299" t="str">
        <f t="shared" si="84"/>
        <v>D</v>
      </c>
      <c r="HC9" s="300">
        <f t="shared" si="85"/>
        <v>1</v>
      </c>
      <c r="HD9" s="299" t="str">
        <f t="shared" si="86"/>
        <v>C</v>
      </c>
      <c r="HE9" s="300">
        <f t="shared" si="87"/>
        <v>2</v>
      </c>
      <c r="HF9" s="299" t="str">
        <f t="shared" si="88"/>
        <v>D</v>
      </c>
      <c r="HG9" s="300">
        <f t="shared" si="89"/>
        <v>1</v>
      </c>
      <c r="HH9" s="299" t="str">
        <f t="shared" si="90"/>
        <v>B</v>
      </c>
      <c r="HI9" s="300">
        <f t="shared" si="91"/>
        <v>3</v>
      </c>
      <c r="HJ9" s="299" t="str">
        <f t="shared" si="92"/>
        <v>C</v>
      </c>
      <c r="HK9" s="300">
        <f t="shared" si="93"/>
        <v>2</v>
      </c>
      <c r="HL9" s="299" t="str">
        <f t="shared" si="94"/>
        <v>C</v>
      </c>
      <c r="HM9" s="300">
        <f t="shared" si="95"/>
        <v>2</v>
      </c>
      <c r="HN9" s="301" t="str">
        <f t="shared" si="96"/>
        <v>C</v>
      </c>
      <c r="HO9" s="302">
        <f t="shared" si="97"/>
        <v>2</v>
      </c>
      <c r="HP9" s="301" t="str">
        <f t="shared" si="98"/>
        <v>C</v>
      </c>
      <c r="HQ9" s="302">
        <f t="shared" si="99"/>
        <v>2</v>
      </c>
      <c r="HR9" s="301" t="str">
        <f t="shared" si="100"/>
        <v>B</v>
      </c>
      <c r="HS9" s="302">
        <f t="shared" si="101"/>
        <v>3</v>
      </c>
      <c r="HT9" s="301" t="str">
        <f t="shared" si="102"/>
        <v>B</v>
      </c>
      <c r="HU9" s="486">
        <f t="shared" si="103"/>
        <v>3</v>
      </c>
      <c r="HV9" s="487" t="str">
        <f t="shared" si="104"/>
        <v>B</v>
      </c>
      <c r="HW9" s="302">
        <f t="shared" si="105"/>
        <v>3</v>
      </c>
      <c r="HX9" s="301" t="str">
        <f t="shared" si="106"/>
        <v>C</v>
      </c>
      <c r="HY9" s="302">
        <f t="shared" si="107"/>
        <v>2</v>
      </c>
      <c r="HZ9" s="301" t="str">
        <f t="shared" si="108"/>
        <v>C</v>
      </c>
      <c r="IA9" s="302">
        <f t="shared" si="109"/>
        <v>2</v>
      </c>
      <c r="IB9" s="301" t="str">
        <f t="shared" si="110"/>
        <v>C</v>
      </c>
      <c r="IC9" s="302">
        <f t="shared" si="111"/>
        <v>2</v>
      </c>
      <c r="ID9" s="301" t="str">
        <f t="shared" si="125"/>
        <v>B</v>
      </c>
      <c r="IE9" s="302">
        <f t="shared" si="126"/>
        <v>3</v>
      </c>
      <c r="IF9" s="301" t="str">
        <f t="shared" si="127"/>
        <v>B</v>
      </c>
      <c r="IG9" s="302">
        <f t="shared" si="128"/>
        <v>3</v>
      </c>
      <c r="IH9" s="301" t="str">
        <f t="shared" si="129"/>
        <v>B</v>
      </c>
      <c r="II9" s="302">
        <f t="shared" si="130"/>
        <v>3</v>
      </c>
      <c r="IJ9" s="301" t="str">
        <f t="shared" si="131"/>
        <v>X</v>
      </c>
      <c r="IK9" s="302">
        <f t="shared" si="132"/>
        <v>0</v>
      </c>
      <c r="IL9" s="488">
        <f t="shared" si="114"/>
        <v>2.25</v>
      </c>
      <c r="IM9" s="488">
        <f t="shared" si="115"/>
        <v>1.84</v>
      </c>
      <c r="IN9" s="488">
        <f t="shared" si="116"/>
        <v>1.63</v>
      </c>
      <c r="IO9" s="488">
        <f t="shared" si="117"/>
        <v>2.0499999999999998</v>
      </c>
      <c r="IP9" s="488">
        <f t="shared" si="133"/>
        <v>2.37</v>
      </c>
      <c r="IQ9" s="488">
        <f t="shared" si="134"/>
        <v>3</v>
      </c>
      <c r="IR9" s="489">
        <f t="shared" si="135"/>
        <v>89</v>
      </c>
      <c r="IS9" s="488">
        <f t="shared" si="118"/>
        <v>2.0699999999999998</v>
      </c>
      <c r="IT9" s="490" t="str">
        <f t="shared" si="119"/>
        <v>Trung b×nh</v>
      </c>
      <c r="IW9" s="3">
        <v>7</v>
      </c>
      <c r="IX9" s="3">
        <v>5</v>
      </c>
      <c r="IZ9" s="3">
        <v>8</v>
      </c>
      <c r="JA9" s="3">
        <v>4</v>
      </c>
      <c r="JC9" s="3">
        <v>6</v>
      </c>
      <c r="JD9" s="3">
        <v>5</v>
      </c>
      <c r="JE9" s="3">
        <v>4</v>
      </c>
    </row>
    <row r="10" spans="1:265" ht="24.75" customHeight="1" x14ac:dyDescent="0.25">
      <c r="A10" s="12">
        <v>4</v>
      </c>
      <c r="B10" s="34" t="s">
        <v>144</v>
      </c>
      <c r="C10" s="204" t="s">
        <v>145</v>
      </c>
      <c r="D10" s="22">
        <v>34809</v>
      </c>
      <c r="E10" s="23">
        <v>7</v>
      </c>
      <c r="F10" s="194">
        <v>8</v>
      </c>
      <c r="G10" s="25">
        <v>5</v>
      </c>
      <c r="H10" s="7">
        <f t="shared" si="0"/>
        <v>5.7</v>
      </c>
      <c r="I10" s="23">
        <v>6</v>
      </c>
      <c r="J10" s="194">
        <v>6</v>
      </c>
      <c r="K10" s="25">
        <v>7</v>
      </c>
      <c r="L10" s="7">
        <f t="shared" si="1"/>
        <v>6.7</v>
      </c>
      <c r="M10" s="23">
        <v>6.5</v>
      </c>
      <c r="N10" s="194">
        <v>7</v>
      </c>
      <c r="O10" s="25">
        <v>6</v>
      </c>
      <c r="P10" s="7">
        <f t="shared" si="2"/>
        <v>6.2</v>
      </c>
      <c r="Q10" s="23">
        <v>7</v>
      </c>
      <c r="R10" s="194">
        <v>8</v>
      </c>
      <c r="S10" s="25">
        <v>7</v>
      </c>
      <c r="T10" s="7">
        <f t="shared" si="3"/>
        <v>7.1</v>
      </c>
      <c r="U10" s="23">
        <v>7.3</v>
      </c>
      <c r="V10" s="194">
        <v>9</v>
      </c>
      <c r="W10" s="25">
        <v>5</v>
      </c>
      <c r="X10" s="7">
        <f t="shared" si="4"/>
        <v>5.9</v>
      </c>
      <c r="Y10" s="500">
        <v>6.7</v>
      </c>
      <c r="Z10" s="501">
        <v>8</v>
      </c>
      <c r="AA10" s="446">
        <v>5</v>
      </c>
      <c r="AB10" s="7">
        <f t="shared" si="5"/>
        <v>5.6</v>
      </c>
      <c r="AC10" s="23">
        <v>6.7</v>
      </c>
      <c r="AD10" s="194">
        <v>7</v>
      </c>
      <c r="AE10" s="25">
        <v>5</v>
      </c>
      <c r="AF10" s="7">
        <f t="shared" si="6"/>
        <v>5.5</v>
      </c>
      <c r="AG10" s="23">
        <v>6.5</v>
      </c>
      <c r="AH10" s="194">
        <v>9</v>
      </c>
      <c r="AI10" s="74">
        <f t="shared" si="120"/>
        <v>6</v>
      </c>
      <c r="AJ10" s="7">
        <f t="shared" si="7"/>
        <v>6.4</v>
      </c>
      <c r="AK10" s="23">
        <v>6</v>
      </c>
      <c r="AL10" s="194">
        <v>7</v>
      </c>
      <c r="AM10" s="25">
        <v>3.5</v>
      </c>
      <c r="AN10" s="7">
        <f t="shared" si="8"/>
        <v>4.4000000000000004</v>
      </c>
      <c r="AO10" s="23">
        <v>4.5</v>
      </c>
      <c r="AP10" s="194">
        <v>7</v>
      </c>
      <c r="AQ10" s="25">
        <v>7</v>
      </c>
      <c r="AR10" s="7">
        <f t="shared" si="9"/>
        <v>6.5</v>
      </c>
      <c r="AS10" s="23">
        <v>6.5</v>
      </c>
      <c r="AT10" s="194">
        <v>7</v>
      </c>
      <c r="AU10" s="25">
        <v>6</v>
      </c>
      <c r="AV10" s="7">
        <f t="shared" si="10"/>
        <v>6.2</v>
      </c>
      <c r="AW10" s="23">
        <v>5</v>
      </c>
      <c r="AX10" s="194">
        <v>5</v>
      </c>
      <c r="AY10" s="25">
        <v>3.5</v>
      </c>
      <c r="AZ10" s="7">
        <f t="shared" si="11"/>
        <v>4</v>
      </c>
      <c r="BA10" s="23">
        <v>8.6999999999999993</v>
      </c>
      <c r="BB10" s="194">
        <v>8</v>
      </c>
      <c r="BC10" s="25">
        <v>8</v>
      </c>
      <c r="BD10" s="7">
        <f t="shared" si="12"/>
        <v>8.1</v>
      </c>
      <c r="BE10" s="88">
        <v>6.5</v>
      </c>
      <c r="BF10" s="194">
        <v>8</v>
      </c>
      <c r="BG10" s="25">
        <v>5</v>
      </c>
      <c r="BH10" s="7">
        <f t="shared" si="13"/>
        <v>5.6</v>
      </c>
      <c r="BI10" s="23">
        <v>6</v>
      </c>
      <c r="BJ10" s="194">
        <v>6</v>
      </c>
      <c r="BK10" s="101">
        <v>7</v>
      </c>
      <c r="BL10" s="7">
        <f t="shared" si="14"/>
        <v>6.7</v>
      </c>
      <c r="BM10" s="23">
        <v>6</v>
      </c>
      <c r="BN10" s="194">
        <v>7</v>
      </c>
      <c r="BO10" s="25">
        <f t="shared" si="121"/>
        <v>6.5</v>
      </c>
      <c r="BP10" s="7">
        <f t="shared" si="15"/>
        <v>6.5</v>
      </c>
      <c r="BQ10" s="23">
        <v>6</v>
      </c>
      <c r="BR10" s="194">
        <v>6</v>
      </c>
      <c r="BS10" s="25">
        <v>6</v>
      </c>
      <c r="BT10" s="7">
        <f t="shared" si="16"/>
        <v>6</v>
      </c>
      <c r="BU10" s="23">
        <v>5.5</v>
      </c>
      <c r="BV10" s="194">
        <v>5</v>
      </c>
      <c r="BW10" s="25">
        <v>6</v>
      </c>
      <c r="BX10" s="7">
        <f t="shared" si="17"/>
        <v>5.8</v>
      </c>
      <c r="BY10" s="23">
        <v>6</v>
      </c>
      <c r="BZ10" s="194">
        <v>6</v>
      </c>
      <c r="CA10" s="74">
        <v>5</v>
      </c>
      <c r="CB10" s="7">
        <f t="shared" si="18"/>
        <v>5.3</v>
      </c>
      <c r="CC10" s="23">
        <v>7</v>
      </c>
      <c r="CD10" s="194">
        <v>8</v>
      </c>
      <c r="CE10" s="25">
        <v>5</v>
      </c>
      <c r="CF10" s="7">
        <f t="shared" si="19"/>
        <v>5.7</v>
      </c>
      <c r="CG10" s="23">
        <v>8.8000000000000007</v>
      </c>
      <c r="CH10" s="194">
        <v>9</v>
      </c>
      <c r="CI10" s="25">
        <v>6</v>
      </c>
      <c r="CJ10" s="7">
        <f t="shared" si="20"/>
        <v>6.9</v>
      </c>
      <c r="CK10" s="23">
        <v>7.3</v>
      </c>
      <c r="CL10" s="194">
        <v>8</v>
      </c>
      <c r="CM10" s="25">
        <v>6</v>
      </c>
      <c r="CN10" s="7">
        <f t="shared" si="21"/>
        <v>6.5</v>
      </c>
      <c r="CO10" s="23">
        <v>6.5</v>
      </c>
      <c r="CP10" s="194">
        <v>7</v>
      </c>
      <c r="CQ10" s="264">
        <v>8</v>
      </c>
      <c r="CR10" s="7">
        <f t="shared" si="22"/>
        <v>7.6</v>
      </c>
      <c r="CS10" s="23">
        <v>6</v>
      </c>
      <c r="CT10" s="194">
        <v>8</v>
      </c>
      <c r="CU10" s="25">
        <v>6.5</v>
      </c>
      <c r="CV10" s="7">
        <f t="shared" si="23"/>
        <v>6.6</v>
      </c>
      <c r="CW10" s="23">
        <v>4.7</v>
      </c>
      <c r="CX10" s="194">
        <v>5</v>
      </c>
      <c r="CY10" s="264">
        <v>4</v>
      </c>
      <c r="CZ10" s="7">
        <f t="shared" si="24"/>
        <v>4.2</v>
      </c>
      <c r="DA10" s="23">
        <v>5.3</v>
      </c>
      <c r="DB10" s="194">
        <v>6</v>
      </c>
      <c r="DC10" s="25">
        <v>5</v>
      </c>
      <c r="DD10" s="7">
        <f t="shared" si="25"/>
        <v>5.2</v>
      </c>
      <c r="DE10" s="23">
        <v>5.5</v>
      </c>
      <c r="DF10" s="194">
        <v>4</v>
      </c>
      <c r="DG10" s="25">
        <v>5</v>
      </c>
      <c r="DH10" s="7">
        <f t="shared" si="26"/>
        <v>5</v>
      </c>
      <c r="DI10" s="23">
        <v>3.5</v>
      </c>
      <c r="DJ10" s="194">
        <v>4</v>
      </c>
      <c r="DK10" s="25">
        <v>8</v>
      </c>
      <c r="DL10" s="7">
        <f t="shared" si="27"/>
        <v>6.7</v>
      </c>
      <c r="DM10" s="23">
        <v>6</v>
      </c>
      <c r="DN10" s="194">
        <v>7</v>
      </c>
      <c r="DO10" s="25">
        <f t="shared" si="122"/>
        <v>4.7</v>
      </c>
      <c r="DP10" s="7">
        <f t="shared" si="28"/>
        <v>5.2</v>
      </c>
      <c r="DQ10" s="23">
        <v>7</v>
      </c>
      <c r="DR10" s="194">
        <v>8</v>
      </c>
      <c r="DS10" s="25">
        <v>7</v>
      </c>
      <c r="DT10" s="7">
        <f t="shared" si="29"/>
        <v>7.1</v>
      </c>
      <c r="DU10" s="23">
        <v>7</v>
      </c>
      <c r="DV10" s="194">
        <v>8</v>
      </c>
      <c r="DW10" s="25">
        <v>6</v>
      </c>
      <c r="DX10" s="7">
        <f t="shared" si="30"/>
        <v>6.4</v>
      </c>
      <c r="DY10" s="23">
        <v>7</v>
      </c>
      <c r="DZ10" s="194">
        <v>7</v>
      </c>
      <c r="EA10" s="25">
        <v>8</v>
      </c>
      <c r="EB10" s="7">
        <f t="shared" si="31"/>
        <v>7.7</v>
      </c>
      <c r="EC10" s="23">
        <v>7.5</v>
      </c>
      <c r="ED10" s="194">
        <v>7</v>
      </c>
      <c r="EE10" s="25">
        <v>9.5</v>
      </c>
      <c r="EF10" s="7">
        <f t="shared" si="32"/>
        <v>8.9</v>
      </c>
      <c r="EG10" s="23">
        <v>8</v>
      </c>
      <c r="EH10" s="194">
        <v>8</v>
      </c>
      <c r="EI10" s="25">
        <v>8</v>
      </c>
      <c r="EJ10" s="7">
        <f t="shared" si="33"/>
        <v>8</v>
      </c>
      <c r="EK10" s="23">
        <v>7</v>
      </c>
      <c r="EL10" s="194">
        <v>7</v>
      </c>
      <c r="EM10" s="25">
        <v>7</v>
      </c>
      <c r="EN10" s="7">
        <f t="shared" si="34"/>
        <v>7</v>
      </c>
      <c r="EO10" s="23">
        <v>5</v>
      </c>
      <c r="EP10" s="194">
        <v>6</v>
      </c>
      <c r="EQ10" s="25">
        <v>6</v>
      </c>
      <c r="ER10" s="7">
        <f t="shared" si="35"/>
        <v>5.8</v>
      </c>
      <c r="ES10" s="23">
        <v>6.5</v>
      </c>
      <c r="ET10" s="194">
        <v>7</v>
      </c>
      <c r="EU10" s="25">
        <v>9.5</v>
      </c>
      <c r="EV10" s="7">
        <f t="shared" si="36"/>
        <v>8.6999999999999993</v>
      </c>
      <c r="EW10" s="88">
        <v>6.3</v>
      </c>
      <c r="EX10" s="194">
        <v>9</v>
      </c>
      <c r="EY10" s="25">
        <v>6.5</v>
      </c>
      <c r="EZ10" s="7">
        <f t="shared" si="123"/>
        <v>6.7</v>
      </c>
      <c r="FA10" s="88">
        <v>7.3</v>
      </c>
      <c r="FB10" s="194">
        <v>8</v>
      </c>
      <c r="FC10" s="25">
        <v>6.5</v>
      </c>
      <c r="FD10" s="7">
        <f t="shared" si="124"/>
        <v>6.8</v>
      </c>
      <c r="FE10" s="7">
        <v>7</v>
      </c>
      <c r="FF10" s="7"/>
      <c r="FG10" s="8">
        <f t="shared" si="37"/>
        <v>6.25</v>
      </c>
      <c r="FH10" s="301" t="str">
        <f t="shared" si="38"/>
        <v>C</v>
      </c>
      <c r="FI10" s="302">
        <f t="shared" si="39"/>
        <v>2</v>
      </c>
      <c r="FJ10" s="301" t="str">
        <f t="shared" si="40"/>
        <v>C</v>
      </c>
      <c r="FK10" s="302">
        <f t="shared" si="41"/>
        <v>2</v>
      </c>
      <c r="FL10" s="301" t="str">
        <f t="shared" si="42"/>
        <v>C</v>
      </c>
      <c r="FM10" s="302">
        <f t="shared" si="43"/>
        <v>2</v>
      </c>
      <c r="FN10" s="301" t="str">
        <f t="shared" si="44"/>
        <v>B</v>
      </c>
      <c r="FO10" s="302">
        <f t="shared" si="45"/>
        <v>3</v>
      </c>
      <c r="FP10" s="299" t="str">
        <f t="shared" si="46"/>
        <v>C</v>
      </c>
      <c r="FQ10" s="300">
        <f t="shared" si="47"/>
        <v>2</v>
      </c>
      <c r="FR10" s="299" t="str">
        <f t="shared" si="48"/>
        <v>C</v>
      </c>
      <c r="FS10" s="300">
        <f t="shared" si="49"/>
        <v>2</v>
      </c>
      <c r="FT10" s="299" t="str">
        <f t="shared" si="50"/>
        <v>C</v>
      </c>
      <c r="FU10" s="300">
        <f t="shared" si="51"/>
        <v>2</v>
      </c>
      <c r="FV10" s="299" t="str">
        <f t="shared" si="52"/>
        <v>C</v>
      </c>
      <c r="FW10" s="300">
        <f t="shared" si="53"/>
        <v>2</v>
      </c>
      <c r="FX10" s="299" t="str">
        <f t="shared" si="54"/>
        <v>D</v>
      </c>
      <c r="FY10" s="300">
        <f t="shared" si="55"/>
        <v>1</v>
      </c>
      <c r="FZ10" s="299" t="str">
        <f t="shared" si="56"/>
        <v>C</v>
      </c>
      <c r="GA10" s="300">
        <f t="shared" si="57"/>
        <v>2</v>
      </c>
      <c r="GB10" s="299" t="str">
        <f t="shared" si="58"/>
        <v>C</v>
      </c>
      <c r="GC10" s="300">
        <f t="shared" si="59"/>
        <v>2</v>
      </c>
      <c r="GD10" s="299" t="str">
        <f t="shared" si="60"/>
        <v>D</v>
      </c>
      <c r="GE10" s="300">
        <f t="shared" si="61"/>
        <v>1</v>
      </c>
      <c r="GF10" s="299" t="str">
        <f t="shared" si="62"/>
        <v>B</v>
      </c>
      <c r="GG10" s="300">
        <f t="shared" si="63"/>
        <v>3</v>
      </c>
      <c r="GH10" s="301" t="str">
        <f t="shared" si="64"/>
        <v>C</v>
      </c>
      <c r="GI10" s="302">
        <f t="shared" si="65"/>
        <v>2</v>
      </c>
      <c r="GJ10" s="301" t="str">
        <f t="shared" si="66"/>
        <v>C</v>
      </c>
      <c r="GK10" s="302">
        <f t="shared" si="67"/>
        <v>2</v>
      </c>
      <c r="GL10" s="301" t="str">
        <f t="shared" si="68"/>
        <v>C</v>
      </c>
      <c r="GM10" s="302">
        <f t="shared" si="69"/>
        <v>2</v>
      </c>
      <c r="GN10" s="301" t="str">
        <f t="shared" si="70"/>
        <v>C</v>
      </c>
      <c r="GO10" s="302">
        <f t="shared" si="71"/>
        <v>2</v>
      </c>
      <c r="GP10" s="301" t="str">
        <f t="shared" si="72"/>
        <v>C</v>
      </c>
      <c r="GQ10" s="302">
        <f t="shared" si="73"/>
        <v>2</v>
      </c>
      <c r="GR10" s="301" t="str">
        <f t="shared" si="74"/>
        <v>D</v>
      </c>
      <c r="GS10" s="302">
        <f t="shared" si="75"/>
        <v>1</v>
      </c>
      <c r="GT10" s="301" t="str">
        <f t="shared" si="76"/>
        <v>C</v>
      </c>
      <c r="GU10" s="302">
        <f t="shared" si="77"/>
        <v>2</v>
      </c>
      <c r="GV10" s="299" t="str">
        <f t="shared" si="78"/>
        <v>C</v>
      </c>
      <c r="GW10" s="300">
        <f t="shared" si="79"/>
        <v>2</v>
      </c>
      <c r="GX10" s="299" t="str">
        <f t="shared" si="80"/>
        <v>C</v>
      </c>
      <c r="GY10" s="300">
        <f t="shared" si="81"/>
        <v>2</v>
      </c>
      <c r="GZ10" s="299" t="str">
        <f t="shared" si="82"/>
        <v>B</v>
      </c>
      <c r="HA10" s="300">
        <f t="shared" si="83"/>
        <v>3</v>
      </c>
      <c r="HB10" s="299" t="str">
        <f t="shared" si="84"/>
        <v>C</v>
      </c>
      <c r="HC10" s="300">
        <f t="shared" si="85"/>
        <v>2</v>
      </c>
      <c r="HD10" s="299" t="str">
        <f t="shared" si="86"/>
        <v>D</v>
      </c>
      <c r="HE10" s="300">
        <f t="shared" si="87"/>
        <v>1</v>
      </c>
      <c r="HF10" s="299" t="str">
        <f t="shared" si="88"/>
        <v>D</v>
      </c>
      <c r="HG10" s="300">
        <f t="shared" si="89"/>
        <v>1</v>
      </c>
      <c r="HH10" s="299" t="str">
        <f t="shared" si="90"/>
        <v>D</v>
      </c>
      <c r="HI10" s="300">
        <f t="shared" si="91"/>
        <v>1</v>
      </c>
      <c r="HJ10" s="299" t="str">
        <f t="shared" si="92"/>
        <v>C</v>
      </c>
      <c r="HK10" s="300">
        <f t="shared" si="93"/>
        <v>2</v>
      </c>
      <c r="HL10" s="299" t="str">
        <f t="shared" si="94"/>
        <v>D</v>
      </c>
      <c r="HM10" s="300">
        <f t="shared" si="95"/>
        <v>1</v>
      </c>
      <c r="HN10" s="301" t="str">
        <f t="shared" si="96"/>
        <v>B</v>
      </c>
      <c r="HO10" s="302">
        <f t="shared" si="97"/>
        <v>3</v>
      </c>
      <c r="HP10" s="301" t="str">
        <f t="shared" si="98"/>
        <v>C</v>
      </c>
      <c r="HQ10" s="302">
        <f t="shared" si="99"/>
        <v>2</v>
      </c>
      <c r="HR10" s="301" t="str">
        <f t="shared" si="100"/>
        <v>B</v>
      </c>
      <c r="HS10" s="302">
        <f t="shared" si="101"/>
        <v>3</v>
      </c>
      <c r="HT10" s="301" t="str">
        <f t="shared" si="102"/>
        <v>A</v>
      </c>
      <c r="HU10" s="486">
        <f t="shared" si="103"/>
        <v>4</v>
      </c>
      <c r="HV10" s="487" t="str">
        <f t="shared" si="104"/>
        <v>B</v>
      </c>
      <c r="HW10" s="302">
        <f t="shared" si="105"/>
        <v>3</v>
      </c>
      <c r="HX10" s="301" t="str">
        <f t="shared" si="106"/>
        <v>B</v>
      </c>
      <c r="HY10" s="302">
        <f t="shared" si="107"/>
        <v>3</v>
      </c>
      <c r="HZ10" s="301" t="str">
        <f t="shared" si="108"/>
        <v>C</v>
      </c>
      <c r="IA10" s="302">
        <f t="shared" si="109"/>
        <v>2</v>
      </c>
      <c r="IB10" s="301" t="str">
        <f t="shared" si="110"/>
        <v>A</v>
      </c>
      <c r="IC10" s="302">
        <f t="shared" si="111"/>
        <v>4</v>
      </c>
      <c r="ID10" s="301" t="str">
        <f t="shared" si="125"/>
        <v>C</v>
      </c>
      <c r="IE10" s="302">
        <f t="shared" si="126"/>
        <v>2</v>
      </c>
      <c r="IF10" s="301" t="str">
        <f t="shared" si="127"/>
        <v>C</v>
      </c>
      <c r="IG10" s="302">
        <f t="shared" si="128"/>
        <v>2</v>
      </c>
      <c r="IH10" s="301" t="str">
        <f t="shared" si="129"/>
        <v>B</v>
      </c>
      <c r="II10" s="302">
        <f t="shared" si="130"/>
        <v>3</v>
      </c>
      <c r="IJ10" s="301" t="str">
        <f t="shared" si="131"/>
        <v>X</v>
      </c>
      <c r="IK10" s="302">
        <f t="shared" si="132"/>
        <v>0</v>
      </c>
      <c r="IL10" s="488">
        <f t="shared" si="114"/>
        <v>2.25</v>
      </c>
      <c r="IM10" s="488">
        <f t="shared" si="115"/>
        <v>1.79</v>
      </c>
      <c r="IN10" s="488">
        <f t="shared" si="116"/>
        <v>1.88</v>
      </c>
      <c r="IO10" s="488">
        <f t="shared" si="117"/>
        <v>1.59</v>
      </c>
      <c r="IP10" s="488">
        <f t="shared" si="133"/>
        <v>3</v>
      </c>
      <c r="IQ10" s="488">
        <f t="shared" si="134"/>
        <v>2.4</v>
      </c>
      <c r="IR10" s="489">
        <f>SUMIF(FH10:IK10,$IO$2,$FH$6:$IK$6)</f>
        <v>89</v>
      </c>
      <c r="IS10" s="488">
        <f t="shared" si="118"/>
        <v>2.09</v>
      </c>
      <c r="IT10" s="490" t="str">
        <f t="shared" si="119"/>
        <v>Trung b×nh</v>
      </c>
      <c r="IU10" s="2"/>
      <c r="IV10" s="2"/>
      <c r="IW10" s="108">
        <v>6</v>
      </c>
      <c r="IX10" s="108">
        <v>6</v>
      </c>
      <c r="IZ10" s="3">
        <v>7</v>
      </c>
      <c r="JA10" s="3">
        <v>6</v>
      </c>
      <c r="JC10" s="3">
        <v>5.5</v>
      </c>
      <c r="JD10" s="3">
        <v>3.3</v>
      </c>
      <c r="JE10" s="3">
        <v>4</v>
      </c>
    </row>
    <row r="11" spans="1:265" ht="24.75" customHeight="1" x14ac:dyDescent="0.25">
      <c r="A11" s="6">
        <v>5</v>
      </c>
      <c r="B11" s="15" t="s">
        <v>40</v>
      </c>
      <c r="C11" s="59" t="s">
        <v>148</v>
      </c>
      <c r="D11" s="18">
        <v>35986</v>
      </c>
      <c r="E11" s="23">
        <v>8</v>
      </c>
      <c r="F11" s="194">
        <v>9</v>
      </c>
      <c r="G11" s="25">
        <v>6</v>
      </c>
      <c r="H11" s="7">
        <f t="shared" si="0"/>
        <v>6.7</v>
      </c>
      <c r="I11" s="23">
        <v>8</v>
      </c>
      <c r="J11" s="194">
        <v>10</v>
      </c>
      <c r="K11" s="25">
        <v>8</v>
      </c>
      <c r="L11" s="7">
        <f t="shared" si="1"/>
        <v>8.1999999999999993</v>
      </c>
      <c r="M11" s="23">
        <v>7.5</v>
      </c>
      <c r="N11" s="194">
        <v>8</v>
      </c>
      <c r="O11" s="25">
        <v>6</v>
      </c>
      <c r="P11" s="7">
        <f t="shared" si="2"/>
        <v>6.5</v>
      </c>
      <c r="Q11" s="23">
        <v>6.5</v>
      </c>
      <c r="R11" s="194">
        <v>9</v>
      </c>
      <c r="S11" s="25">
        <v>7.5</v>
      </c>
      <c r="T11" s="7">
        <f t="shared" si="3"/>
        <v>7.5</v>
      </c>
      <c r="U11" s="23">
        <v>7.6</v>
      </c>
      <c r="V11" s="194">
        <v>10</v>
      </c>
      <c r="W11" s="25">
        <v>6</v>
      </c>
      <c r="X11" s="7">
        <f t="shared" si="4"/>
        <v>6.7</v>
      </c>
      <c r="Y11" s="23">
        <v>8</v>
      </c>
      <c r="Z11" s="194">
        <v>9</v>
      </c>
      <c r="AA11" s="25">
        <v>7</v>
      </c>
      <c r="AB11" s="7">
        <f t="shared" si="5"/>
        <v>7.4</v>
      </c>
      <c r="AC11" s="23">
        <v>6.7</v>
      </c>
      <c r="AD11" s="194">
        <v>9</v>
      </c>
      <c r="AE11" s="101">
        <v>4.5</v>
      </c>
      <c r="AF11" s="7">
        <f t="shared" si="6"/>
        <v>5.4</v>
      </c>
      <c r="AG11" s="23">
        <v>8.5</v>
      </c>
      <c r="AH11" s="194">
        <v>10</v>
      </c>
      <c r="AI11" s="25">
        <f t="shared" si="120"/>
        <v>7</v>
      </c>
      <c r="AJ11" s="7">
        <f t="shared" si="7"/>
        <v>7.6</v>
      </c>
      <c r="AK11" s="23">
        <v>9</v>
      </c>
      <c r="AL11" s="194">
        <v>9</v>
      </c>
      <c r="AM11" s="25">
        <v>9</v>
      </c>
      <c r="AN11" s="7">
        <f t="shared" si="8"/>
        <v>9</v>
      </c>
      <c r="AO11" s="23">
        <v>8.5</v>
      </c>
      <c r="AP11" s="194">
        <v>9</v>
      </c>
      <c r="AQ11" s="25">
        <v>7</v>
      </c>
      <c r="AR11" s="7">
        <f t="shared" si="9"/>
        <v>7.5</v>
      </c>
      <c r="AS11" s="23">
        <v>8</v>
      </c>
      <c r="AT11" s="194">
        <v>9</v>
      </c>
      <c r="AU11" s="25">
        <v>6</v>
      </c>
      <c r="AV11" s="7">
        <f t="shared" si="10"/>
        <v>6.7</v>
      </c>
      <c r="AW11" s="23">
        <v>7.7</v>
      </c>
      <c r="AX11" s="194">
        <v>8</v>
      </c>
      <c r="AY11" s="74">
        <v>6.5</v>
      </c>
      <c r="AZ11" s="7">
        <f t="shared" si="11"/>
        <v>6.9</v>
      </c>
      <c r="BA11" s="23">
        <v>5.7</v>
      </c>
      <c r="BB11" s="194">
        <v>8</v>
      </c>
      <c r="BC11" s="25">
        <v>7</v>
      </c>
      <c r="BD11" s="7">
        <f t="shared" si="12"/>
        <v>6.8</v>
      </c>
      <c r="BE11" s="88">
        <v>7.5</v>
      </c>
      <c r="BF11" s="194">
        <v>10</v>
      </c>
      <c r="BG11" s="25">
        <v>3</v>
      </c>
      <c r="BH11" s="7">
        <f t="shared" si="13"/>
        <v>4.5999999999999996</v>
      </c>
      <c r="BI11" s="23">
        <v>7.7</v>
      </c>
      <c r="BJ11" s="194">
        <v>9</v>
      </c>
      <c r="BK11" s="25">
        <v>8</v>
      </c>
      <c r="BL11" s="7">
        <f t="shared" si="14"/>
        <v>8</v>
      </c>
      <c r="BM11" s="23">
        <v>7.5</v>
      </c>
      <c r="BN11" s="194">
        <v>8</v>
      </c>
      <c r="BO11" s="25">
        <f t="shared" si="121"/>
        <v>6.5</v>
      </c>
      <c r="BP11" s="7">
        <f t="shared" si="15"/>
        <v>6.9</v>
      </c>
      <c r="BQ11" s="23">
        <v>9</v>
      </c>
      <c r="BR11" s="194">
        <v>9</v>
      </c>
      <c r="BS11" s="25">
        <v>8.5</v>
      </c>
      <c r="BT11" s="7">
        <f t="shared" si="16"/>
        <v>8.6999999999999993</v>
      </c>
      <c r="BU11" s="23">
        <v>9</v>
      </c>
      <c r="BV11" s="194">
        <v>9</v>
      </c>
      <c r="BW11" s="25">
        <v>7</v>
      </c>
      <c r="BX11" s="7">
        <f t="shared" si="17"/>
        <v>7.6</v>
      </c>
      <c r="BY11" s="23">
        <v>9</v>
      </c>
      <c r="BZ11" s="194">
        <v>9</v>
      </c>
      <c r="CA11" s="25">
        <v>7</v>
      </c>
      <c r="CB11" s="7">
        <f t="shared" si="18"/>
        <v>7.6</v>
      </c>
      <c r="CC11" s="23">
        <v>7</v>
      </c>
      <c r="CD11" s="194">
        <v>8</v>
      </c>
      <c r="CE11" s="25">
        <v>6</v>
      </c>
      <c r="CF11" s="7">
        <f t="shared" si="19"/>
        <v>6.4</v>
      </c>
      <c r="CG11" s="23">
        <v>8</v>
      </c>
      <c r="CH11" s="194">
        <v>9</v>
      </c>
      <c r="CI11" s="25">
        <v>6.5</v>
      </c>
      <c r="CJ11" s="7">
        <f t="shared" si="20"/>
        <v>7.1</v>
      </c>
      <c r="CK11" s="23">
        <v>8.6999999999999993</v>
      </c>
      <c r="CL11" s="194">
        <v>9</v>
      </c>
      <c r="CM11" s="25">
        <v>8</v>
      </c>
      <c r="CN11" s="7">
        <f t="shared" si="21"/>
        <v>8.1999999999999993</v>
      </c>
      <c r="CO11" s="23">
        <v>7.5</v>
      </c>
      <c r="CP11" s="194">
        <v>8</v>
      </c>
      <c r="CQ11" s="25">
        <v>6</v>
      </c>
      <c r="CR11" s="7">
        <f t="shared" si="22"/>
        <v>6.5</v>
      </c>
      <c r="CS11" s="23">
        <v>8</v>
      </c>
      <c r="CT11" s="194">
        <v>9</v>
      </c>
      <c r="CU11" s="25">
        <v>6.5</v>
      </c>
      <c r="CV11" s="7">
        <f t="shared" si="23"/>
        <v>7.1</v>
      </c>
      <c r="CW11" s="23">
        <v>7.2</v>
      </c>
      <c r="CX11" s="194">
        <v>8</v>
      </c>
      <c r="CY11" s="25">
        <v>5</v>
      </c>
      <c r="CZ11" s="7">
        <f t="shared" si="24"/>
        <v>5.7</v>
      </c>
      <c r="DA11" s="23">
        <v>8.3000000000000007</v>
      </c>
      <c r="DB11" s="194">
        <v>9</v>
      </c>
      <c r="DC11" s="25">
        <v>7.5</v>
      </c>
      <c r="DD11" s="7">
        <f t="shared" si="25"/>
        <v>7.8</v>
      </c>
      <c r="DE11" s="23">
        <v>9</v>
      </c>
      <c r="DF11" s="194">
        <v>10</v>
      </c>
      <c r="DG11" s="25">
        <v>7</v>
      </c>
      <c r="DH11" s="7">
        <f t="shared" si="26"/>
        <v>7.7</v>
      </c>
      <c r="DI11" s="23">
        <v>6</v>
      </c>
      <c r="DJ11" s="194">
        <v>9</v>
      </c>
      <c r="DK11" s="25">
        <v>8</v>
      </c>
      <c r="DL11" s="7">
        <f t="shared" si="27"/>
        <v>7.7</v>
      </c>
      <c r="DM11" s="23">
        <v>8.5</v>
      </c>
      <c r="DN11" s="194">
        <v>9</v>
      </c>
      <c r="DO11" s="25">
        <f t="shared" si="122"/>
        <v>6.2</v>
      </c>
      <c r="DP11" s="7">
        <f t="shared" si="28"/>
        <v>6.9</v>
      </c>
      <c r="DQ11" s="23">
        <v>8.5</v>
      </c>
      <c r="DR11" s="194">
        <v>9</v>
      </c>
      <c r="DS11" s="25">
        <v>8</v>
      </c>
      <c r="DT11" s="7">
        <f t="shared" si="29"/>
        <v>8.1999999999999993</v>
      </c>
      <c r="DU11" s="23">
        <v>8</v>
      </c>
      <c r="DV11" s="194">
        <v>10</v>
      </c>
      <c r="DW11" s="25">
        <v>7</v>
      </c>
      <c r="DX11" s="7">
        <f t="shared" si="30"/>
        <v>7.5</v>
      </c>
      <c r="DY11" s="23">
        <v>8</v>
      </c>
      <c r="DZ11" s="194">
        <v>9</v>
      </c>
      <c r="EA11" s="25">
        <v>8.5</v>
      </c>
      <c r="EB11" s="7">
        <f t="shared" si="31"/>
        <v>8.5</v>
      </c>
      <c r="EC11" s="23">
        <v>8.5</v>
      </c>
      <c r="ED11" s="194">
        <v>9</v>
      </c>
      <c r="EE11" s="25">
        <v>9</v>
      </c>
      <c r="EF11" s="7">
        <f t="shared" si="32"/>
        <v>8.9</v>
      </c>
      <c r="EG11" s="23">
        <v>9</v>
      </c>
      <c r="EH11" s="194">
        <v>9</v>
      </c>
      <c r="EI11" s="25">
        <v>9</v>
      </c>
      <c r="EJ11" s="7">
        <f t="shared" si="33"/>
        <v>9</v>
      </c>
      <c r="EK11" s="23">
        <v>8.3000000000000007</v>
      </c>
      <c r="EL11" s="194">
        <v>8</v>
      </c>
      <c r="EM11" s="25">
        <v>7</v>
      </c>
      <c r="EN11" s="7">
        <f t="shared" si="34"/>
        <v>7.4</v>
      </c>
      <c r="EO11" s="23">
        <v>7</v>
      </c>
      <c r="EP11" s="194">
        <v>9</v>
      </c>
      <c r="EQ11" s="25">
        <v>6.5</v>
      </c>
      <c r="ER11" s="7">
        <f t="shared" si="35"/>
        <v>6.9</v>
      </c>
      <c r="ES11" s="23">
        <v>9.3000000000000007</v>
      </c>
      <c r="ET11" s="194">
        <v>9</v>
      </c>
      <c r="EU11" s="25">
        <v>9</v>
      </c>
      <c r="EV11" s="7">
        <f t="shared" si="36"/>
        <v>9.1</v>
      </c>
      <c r="EW11" s="88">
        <v>7.7</v>
      </c>
      <c r="EX11" s="194">
        <v>9</v>
      </c>
      <c r="EY11" s="25">
        <v>7.5</v>
      </c>
      <c r="EZ11" s="7">
        <f t="shared" si="123"/>
        <v>7.7</v>
      </c>
      <c r="FA11" s="88"/>
      <c r="FB11" s="194"/>
      <c r="FC11" s="25"/>
      <c r="FD11" s="7">
        <f t="shared" si="124"/>
        <v>0</v>
      </c>
      <c r="FE11" s="7"/>
      <c r="FF11" s="7">
        <v>9</v>
      </c>
      <c r="FG11" s="8">
        <f t="shared" si="37"/>
        <v>7.42</v>
      </c>
      <c r="FH11" s="301" t="str">
        <f t="shared" si="38"/>
        <v>C</v>
      </c>
      <c r="FI11" s="302">
        <f t="shared" si="39"/>
        <v>2</v>
      </c>
      <c r="FJ11" s="301" t="str">
        <f t="shared" si="40"/>
        <v>B</v>
      </c>
      <c r="FK11" s="302">
        <f t="shared" si="41"/>
        <v>3</v>
      </c>
      <c r="FL11" s="301" t="str">
        <f t="shared" si="42"/>
        <v>C</v>
      </c>
      <c r="FM11" s="302">
        <f t="shared" si="43"/>
        <v>2</v>
      </c>
      <c r="FN11" s="301" t="str">
        <f t="shared" si="44"/>
        <v>B</v>
      </c>
      <c r="FO11" s="302">
        <f t="shared" si="45"/>
        <v>3</v>
      </c>
      <c r="FP11" s="299" t="str">
        <f t="shared" si="46"/>
        <v>C</v>
      </c>
      <c r="FQ11" s="300">
        <f t="shared" si="47"/>
        <v>2</v>
      </c>
      <c r="FR11" s="299" t="str">
        <f t="shared" si="48"/>
        <v>B</v>
      </c>
      <c r="FS11" s="300">
        <f t="shared" si="49"/>
        <v>3</v>
      </c>
      <c r="FT11" s="299" t="str">
        <f t="shared" si="50"/>
        <v>D</v>
      </c>
      <c r="FU11" s="300">
        <f t="shared" si="51"/>
        <v>1</v>
      </c>
      <c r="FV11" s="299" t="str">
        <f t="shared" si="52"/>
        <v>B</v>
      </c>
      <c r="FW11" s="300">
        <f t="shared" si="53"/>
        <v>3</v>
      </c>
      <c r="FX11" s="299" t="str">
        <f t="shared" si="54"/>
        <v>A</v>
      </c>
      <c r="FY11" s="300">
        <f t="shared" si="55"/>
        <v>4</v>
      </c>
      <c r="FZ11" s="299" t="str">
        <f t="shared" si="56"/>
        <v>B</v>
      </c>
      <c r="GA11" s="300">
        <f t="shared" si="57"/>
        <v>3</v>
      </c>
      <c r="GB11" s="299" t="str">
        <f t="shared" si="58"/>
        <v>C</v>
      </c>
      <c r="GC11" s="300">
        <f t="shared" si="59"/>
        <v>2</v>
      </c>
      <c r="GD11" s="299" t="str">
        <f t="shared" si="60"/>
        <v>C</v>
      </c>
      <c r="GE11" s="300">
        <f t="shared" si="61"/>
        <v>2</v>
      </c>
      <c r="GF11" s="299" t="str">
        <f t="shared" si="62"/>
        <v>C</v>
      </c>
      <c r="GG11" s="300">
        <f t="shared" si="63"/>
        <v>2</v>
      </c>
      <c r="GH11" s="301" t="str">
        <f t="shared" si="64"/>
        <v>D</v>
      </c>
      <c r="GI11" s="302">
        <f t="shared" si="65"/>
        <v>1</v>
      </c>
      <c r="GJ11" s="301" t="str">
        <f t="shared" si="66"/>
        <v>B</v>
      </c>
      <c r="GK11" s="302">
        <f t="shared" si="67"/>
        <v>3</v>
      </c>
      <c r="GL11" s="301" t="str">
        <f t="shared" si="68"/>
        <v>C</v>
      </c>
      <c r="GM11" s="302">
        <f t="shared" si="69"/>
        <v>2</v>
      </c>
      <c r="GN11" s="301" t="str">
        <f t="shared" si="70"/>
        <v>A</v>
      </c>
      <c r="GO11" s="302">
        <f t="shared" si="71"/>
        <v>4</v>
      </c>
      <c r="GP11" s="301" t="str">
        <f t="shared" si="72"/>
        <v>B</v>
      </c>
      <c r="GQ11" s="302">
        <f t="shared" si="73"/>
        <v>3</v>
      </c>
      <c r="GR11" s="301" t="str">
        <f t="shared" si="74"/>
        <v>B</v>
      </c>
      <c r="GS11" s="302">
        <f t="shared" si="75"/>
        <v>3</v>
      </c>
      <c r="GT11" s="301" t="str">
        <f t="shared" si="76"/>
        <v>C</v>
      </c>
      <c r="GU11" s="302">
        <f t="shared" si="77"/>
        <v>2</v>
      </c>
      <c r="GV11" s="299" t="str">
        <f t="shared" si="78"/>
        <v>B</v>
      </c>
      <c r="GW11" s="300">
        <f t="shared" si="79"/>
        <v>3</v>
      </c>
      <c r="GX11" s="299" t="str">
        <f t="shared" si="80"/>
        <v>B</v>
      </c>
      <c r="GY11" s="300">
        <f t="shared" si="81"/>
        <v>3</v>
      </c>
      <c r="GZ11" s="299" t="str">
        <f t="shared" si="82"/>
        <v>C</v>
      </c>
      <c r="HA11" s="300">
        <f t="shared" si="83"/>
        <v>2</v>
      </c>
      <c r="HB11" s="299" t="str">
        <f t="shared" si="84"/>
        <v>B</v>
      </c>
      <c r="HC11" s="300">
        <f t="shared" si="85"/>
        <v>3</v>
      </c>
      <c r="HD11" s="299" t="str">
        <f t="shared" si="86"/>
        <v>C</v>
      </c>
      <c r="HE11" s="300">
        <f t="shared" si="87"/>
        <v>2</v>
      </c>
      <c r="HF11" s="299" t="str">
        <f t="shared" si="88"/>
        <v>B</v>
      </c>
      <c r="HG11" s="300">
        <f t="shared" si="89"/>
        <v>3</v>
      </c>
      <c r="HH11" s="299" t="str">
        <f t="shared" si="90"/>
        <v>B</v>
      </c>
      <c r="HI11" s="300">
        <f t="shared" si="91"/>
        <v>3</v>
      </c>
      <c r="HJ11" s="299" t="str">
        <f t="shared" si="92"/>
        <v>B</v>
      </c>
      <c r="HK11" s="300">
        <f t="shared" si="93"/>
        <v>3</v>
      </c>
      <c r="HL11" s="299" t="str">
        <f t="shared" si="94"/>
        <v>C</v>
      </c>
      <c r="HM11" s="300">
        <f t="shared" si="95"/>
        <v>2</v>
      </c>
      <c r="HN11" s="301" t="str">
        <f t="shared" si="96"/>
        <v>B</v>
      </c>
      <c r="HO11" s="302">
        <f t="shared" si="97"/>
        <v>3</v>
      </c>
      <c r="HP11" s="301" t="str">
        <f t="shared" si="98"/>
        <v>B</v>
      </c>
      <c r="HQ11" s="302">
        <f t="shared" si="99"/>
        <v>3</v>
      </c>
      <c r="HR11" s="301" t="str">
        <f t="shared" si="100"/>
        <v>A</v>
      </c>
      <c r="HS11" s="302">
        <f t="shared" si="101"/>
        <v>4</v>
      </c>
      <c r="HT11" s="301" t="str">
        <f t="shared" si="102"/>
        <v>A</v>
      </c>
      <c r="HU11" s="486">
        <f t="shared" si="103"/>
        <v>4</v>
      </c>
      <c r="HV11" s="487" t="str">
        <f t="shared" si="104"/>
        <v>A</v>
      </c>
      <c r="HW11" s="302">
        <f t="shared" si="105"/>
        <v>4</v>
      </c>
      <c r="HX11" s="301" t="str">
        <f t="shared" si="106"/>
        <v>B</v>
      </c>
      <c r="HY11" s="302">
        <f t="shared" si="107"/>
        <v>3</v>
      </c>
      <c r="HZ11" s="301" t="str">
        <f t="shared" si="108"/>
        <v>C</v>
      </c>
      <c r="IA11" s="302">
        <f t="shared" si="109"/>
        <v>2</v>
      </c>
      <c r="IB11" s="301" t="str">
        <f t="shared" si="110"/>
        <v>A</v>
      </c>
      <c r="IC11" s="302">
        <f t="shared" si="111"/>
        <v>4</v>
      </c>
      <c r="ID11" s="301" t="str">
        <f t="shared" si="125"/>
        <v>B</v>
      </c>
      <c r="IE11" s="302">
        <f t="shared" si="126"/>
        <v>3</v>
      </c>
      <c r="IF11" s="301" t="str">
        <f t="shared" si="127"/>
        <v>X</v>
      </c>
      <c r="IG11" s="302">
        <f t="shared" si="128"/>
        <v>0</v>
      </c>
      <c r="IH11" s="301" t="str">
        <f t="shared" si="129"/>
        <v>X</v>
      </c>
      <c r="II11" s="302">
        <f t="shared" si="130"/>
        <v>0</v>
      </c>
      <c r="IJ11" s="301" t="str">
        <f t="shared" si="131"/>
        <v>A</v>
      </c>
      <c r="IK11" s="302">
        <f t="shared" si="132"/>
        <v>4</v>
      </c>
      <c r="IL11" s="488">
        <f t="shared" si="114"/>
        <v>2.5</v>
      </c>
      <c r="IM11" s="488">
        <f t="shared" si="115"/>
        <v>2.5299999999999998</v>
      </c>
      <c r="IN11" s="488">
        <f t="shared" si="116"/>
        <v>2.56</v>
      </c>
      <c r="IO11" s="488">
        <f t="shared" si="117"/>
        <v>2.68</v>
      </c>
      <c r="IP11" s="488">
        <f t="shared" si="133"/>
        <v>3.37</v>
      </c>
      <c r="IQ11" s="488">
        <f t="shared" si="134"/>
        <v>4</v>
      </c>
      <c r="IR11" s="489">
        <f t="shared" si="135"/>
        <v>89</v>
      </c>
      <c r="IS11" s="488">
        <f t="shared" si="118"/>
        <v>2.83</v>
      </c>
      <c r="IT11" s="490" t="str">
        <f>IF(AND(3.6&lt;=IS11,IS11&lt;=4),"XuÊt s¾c",IF(AND(3.2&lt;=IS11,IS11&lt;=3.59),"Giái",IF(AND(2.5&lt;=IS11,IS11&lt;=3.19),"Kh¸",IF(AND(2&lt;=IS11,IS11&lt;=2.49),"Trung b×nh",IF(AND(1&lt;=IS11,IS11&lt;=1.99),"Trung b×nh yÕu","KÐm")))))</f>
        <v>Kh¸</v>
      </c>
      <c r="IU11" s="2"/>
      <c r="IV11" s="2"/>
      <c r="IW11" s="3">
        <v>7</v>
      </c>
      <c r="IX11" s="3">
        <v>7</v>
      </c>
      <c r="IZ11" s="3">
        <v>8</v>
      </c>
      <c r="JA11" s="3">
        <v>5</v>
      </c>
      <c r="JC11" s="3">
        <v>7</v>
      </c>
      <c r="JD11" s="3">
        <v>5.3</v>
      </c>
      <c r="JE11" s="3">
        <v>5.5</v>
      </c>
    </row>
    <row r="12" spans="1:265" ht="24.75" customHeight="1" x14ac:dyDescent="0.25">
      <c r="A12" s="12">
        <v>6</v>
      </c>
      <c r="B12" s="35" t="s">
        <v>149</v>
      </c>
      <c r="C12" s="204" t="s">
        <v>128</v>
      </c>
      <c r="D12" s="22">
        <v>34967</v>
      </c>
      <c r="E12" s="23">
        <v>7</v>
      </c>
      <c r="F12" s="194">
        <v>8</v>
      </c>
      <c r="G12" s="74">
        <v>5</v>
      </c>
      <c r="H12" s="7">
        <f t="shared" si="0"/>
        <v>5.7</v>
      </c>
      <c r="I12" s="23">
        <v>7</v>
      </c>
      <c r="J12" s="194">
        <v>8</v>
      </c>
      <c r="K12" s="25">
        <v>6</v>
      </c>
      <c r="L12" s="7">
        <f t="shared" si="1"/>
        <v>6.4</v>
      </c>
      <c r="M12" s="23">
        <v>7.5</v>
      </c>
      <c r="N12" s="194">
        <v>7</v>
      </c>
      <c r="O12" s="25">
        <v>3</v>
      </c>
      <c r="P12" s="7">
        <f t="shared" si="2"/>
        <v>4.3</v>
      </c>
      <c r="Q12" s="23">
        <v>6.5</v>
      </c>
      <c r="R12" s="194">
        <v>9</v>
      </c>
      <c r="S12" s="25">
        <v>3</v>
      </c>
      <c r="T12" s="7">
        <f t="shared" si="3"/>
        <v>4.3</v>
      </c>
      <c r="U12" s="23">
        <v>7</v>
      </c>
      <c r="V12" s="194">
        <v>8.5</v>
      </c>
      <c r="W12" s="25">
        <v>6</v>
      </c>
      <c r="X12" s="7">
        <f t="shared" si="4"/>
        <v>6.5</v>
      </c>
      <c r="Y12" s="23">
        <v>5</v>
      </c>
      <c r="Z12" s="194">
        <v>5</v>
      </c>
      <c r="AA12" s="25">
        <v>3.5</v>
      </c>
      <c r="AB12" s="7">
        <f t="shared" si="5"/>
        <v>4</v>
      </c>
      <c r="AC12" s="23">
        <v>6.3</v>
      </c>
      <c r="AD12" s="194">
        <v>7</v>
      </c>
      <c r="AE12" s="25">
        <v>5.5</v>
      </c>
      <c r="AF12" s="7">
        <f t="shared" si="6"/>
        <v>5.8</v>
      </c>
      <c r="AG12" s="23">
        <v>6.5</v>
      </c>
      <c r="AH12" s="194">
        <v>6</v>
      </c>
      <c r="AI12" s="25">
        <f t="shared" si="120"/>
        <v>6.5</v>
      </c>
      <c r="AJ12" s="7">
        <f t="shared" si="7"/>
        <v>6.5</v>
      </c>
      <c r="AK12" s="23">
        <v>5</v>
      </c>
      <c r="AL12" s="194">
        <v>6</v>
      </c>
      <c r="AM12" s="25">
        <v>5.5</v>
      </c>
      <c r="AN12" s="7">
        <f t="shared" si="8"/>
        <v>5.5</v>
      </c>
      <c r="AO12" s="23">
        <v>5</v>
      </c>
      <c r="AP12" s="194">
        <v>6</v>
      </c>
      <c r="AQ12" s="25">
        <v>6</v>
      </c>
      <c r="AR12" s="7">
        <f t="shared" si="9"/>
        <v>5.8</v>
      </c>
      <c r="AS12" s="505">
        <v>7</v>
      </c>
      <c r="AT12" s="506">
        <v>7</v>
      </c>
      <c r="AU12" s="507">
        <v>7.5</v>
      </c>
      <c r="AV12" s="7">
        <f t="shared" si="10"/>
        <v>7.4</v>
      </c>
      <c r="AW12" s="520">
        <v>6.3</v>
      </c>
      <c r="AX12" s="521">
        <v>7</v>
      </c>
      <c r="AY12" s="522">
        <v>6</v>
      </c>
      <c r="AZ12" s="7">
        <f t="shared" si="11"/>
        <v>6.2</v>
      </c>
      <c r="BA12" s="23">
        <v>5.3</v>
      </c>
      <c r="BB12" s="194">
        <v>4</v>
      </c>
      <c r="BC12" s="25">
        <v>4</v>
      </c>
      <c r="BD12" s="7">
        <f t="shared" si="12"/>
        <v>4.3</v>
      </c>
      <c r="BE12" s="88">
        <v>6.5</v>
      </c>
      <c r="BF12" s="194">
        <v>7</v>
      </c>
      <c r="BG12" s="101">
        <v>3</v>
      </c>
      <c r="BH12" s="7">
        <f t="shared" si="13"/>
        <v>4.0999999999999996</v>
      </c>
      <c r="BI12" s="23">
        <v>6</v>
      </c>
      <c r="BJ12" s="194">
        <v>5</v>
      </c>
      <c r="BK12" s="25">
        <v>6</v>
      </c>
      <c r="BL12" s="7">
        <f t="shared" si="14"/>
        <v>5.9</v>
      </c>
      <c r="BM12" s="23">
        <v>7.5</v>
      </c>
      <c r="BN12" s="194">
        <v>8</v>
      </c>
      <c r="BO12" s="25">
        <f t="shared" si="121"/>
        <v>5.5</v>
      </c>
      <c r="BP12" s="7">
        <f t="shared" si="15"/>
        <v>6.2</v>
      </c>
      <c r="BQ12" s="23">
        <v>5.5</v>
      </c>
      <c r="BR12" s="194">
        <v>6</v>
      </c>
      <c r="BS12" s="25">
        <v>5.5</v>
      </c>
      <c r="BT12" s="7">
        <f t="shared" si="16"/>
        <v>5.6</v>
      </c>
      <c r="BU12" s="23">
        <v>5</v>
      </c>
      <c r="BV12" s="194">
        <v>6</v>
      </c>
      <c r="BW12" s="25">
        <v>7</v>
      </c>
      <c r="BX12" s="7">
        <f t="shared" si="17"/>
        <v>6.5</v>
      </c>
      <c r="BY12" s="23">
        <v>5.5</v>
      </c>
      <c r="BZ12" s="194">
        <v>5</v>
      </c>
      <c r="CA12" s="74">
        <v>4.5</v>
      </c>
      <c r="CB12" s="7">
        <f t="shared" si="18"/>
        <v>4.8</v>
      </c>
      <c r="CC12" s="23">
        <v>6</v>
      </c>
      <c r="CD12" s="194">
        <v>7</v>
      </c>
      <c r="CE12" s="25">
        <v>5.5</v>
      </c>
      <c r="CF12" s="7">
        <f t="shared" si="19"/>
        <v>5.8</v>
      </c>
      <c r="CG12" s="23">
        <v>6.3</v>
      </c>
      <c r="CH12" s="194">
        <v>8</v>
      </c>
      <c r="CI12" s="25">
        <v>6.5</v>
      </c>
      <c r="CJ12" s="7">
        <f t="shared" si="20"/>
        <v>6.6</v>
      </c>
      <c r="CK12" s="23">
        <v>7.7</v>
      </c>
      <c r="CL12" s="194">
        <v>8</v>
      </c>
      <c r="CM12" s="25">
        <v>8</v>
      </c>
      <c r="CN12" s="7">
        <f t="shared" si="21"/>
        <v>7.9</v>
      </c>
      <c r="CO12" s="23">
        <v>6.5</v>
      </c>
      <c r="CP12" s="194">
        <v>7</v>
      </c>
      <c r="CQ12" s="25">
        <v>5</v>
      </c>
      <c r="CR12" s="7">
        <f t="shared" si="22"/>
        <v>5.5</v>
      </c>
      <c r="CS12" s="23">
        <v>6.5</v>
      </c>
      <c r="CT12" s="194">
        <v>8</v>
      </c>
      <c r="CU12" s="25">
        <v>5.5</v>
      </c>
      <c r="CV12" s="7">
        <f t="shared" si="23"/>
        <v>6</v>
      </c>
      <c r="CW12" s="23">
        <v>6</v>
      </c>
      <c r="CX12" s="194">
        <v>6</v>
      </c>
      <c r="CY12" s="264">
        <v>4</v>
      </c>
      <c r="CZ12" s="7">
        <f t="shared" si="24"/>
        <v>4.5999999999999996</v>
      </c>
      <c r="DA12" s="23">
        <v>5</v>
      </c>
      <c r="DB12" s="194">
        <v>6</v>
      </c>
      <c r="DC12" s="25">
        <v>6</v>
      </c>
      <c r="DD12" s="7">
        <f t="shared" si="25"/>
        <v>5.8</v>
      </c>
      <c r="DE12" s="505">
        <v>7</v>
      </c>
      <c r="DF12" s="506">
        <v>8</v>
      </c>
      <c r="DG12" s="507">
        <v>7</v>
      </c>
      <c r="DH12" s="7">
        <f t="shared" si="26"/>
        <v>7.1</v>
      </c>
      <c r="DI12" s="23">
        <v>4</v>
      </c>
      <c r="DJ12" s="194">
        <v>4</v>
      </c>
      <c r="DK12" s="264">
        <v>6</v>
      </c>
      <c r="DL12" s="7">
        <f t="shared" si="27"/>
        <v>5.4</v>
      </c>
      <c r="DM12" s="23">
        <v>6.5</v>
      </c>
      <c r="DN12" s="194">
        <v>7</v>
      </c>
      <c r="DO12" s="25">
        <f t="shared" si="122"/>
        <v>6.1</v>
      </c>
      <c r="DP12" s="7">
        <f t="shared" si="28"/>
        <v>6.3</v>
      </c>
      <c r="DQ12" s="23">
        <v>6.5</v>
      </c>
      <c r="DR12" s="194">
        <v>6</v>
      </c>
      <c r="DS12" s="25">
        <v>7</v>
      </c>
      <c r="DT12" s="7">
        <f t="shared" si="29"/>
        <v>6.8</v>
      </c>
      <c r="DU12" s="23">
        <v>6</v>
      </c>
      <c r="DV12" s="194">
        <v>6</v>
      </c>
      <c r="DW12" s="25">
        <v>5</v>
      </c>
      <c r="DX12" s="7">
        <f t="shared" si="30"/>
        <v>5.3</v>
      </c>
      <c r="DY12" s="23">
        <v>5.5</v>
      </c>
      <c r="DZ12" s="194">
        <v>5</v>
      </c>
      <c r="EA12" s="25">
        <v>7</v>
      </c>
      <c r="EB12" s="7">
        <f t="shared" si="31"/>
        <v>6.5</v>
      </c>
      <c r="EC12" s="23">
        <v>6</v>
      </c>
      <c r="ED12" s="194">
        <v>6</v>
      </c>
      <c r="EE12" s="25">
        <v>7.5</v>
      </c>
      <c r="EF12" s="7">
        <f t="shared" si="32"/>
        <v>7.1</v>
      </c>
      <c r="EG12" s="23">
        <v>5.5</v>
      </c>
      <c r="EH12" s="194">
        <v>7</v>
      </c>
      <c r="EI12" s="25">
        <v>6</v>
      </c>
      <c r="EJ12" s="7">
        <f t="shared" si="33"/>
        <v>6</v>
      </c>
      <c r="EK12" s="23">
        <v>6.7</v>
      </c>
      <c r="EL12" s="194">
        <v>6</v>
      </c>
      <c r="EM12" s="25">
        <v>7</v>
      </c>
      <c r="EN12" s="7">
        <f t="shared" si="34"/>
        <v>6.8</v>
      </c>
      <c r="EO12" s="23">
        <v>6</v>
      </c>
      <c r="EP12" s="194">
        <v>6</v>
      </c>
      <c r="EQ12" s="25">
        <v>7.5</v>
      </c>
      <c r="ER12" s="7">
        <f t="shared" si="35"/>
        <v>7.1</v>
      </c>
      <c r="ES12" s="23">
        <v>8</v>
      </c>
      <c r="ET12" s="194">
        <v>6</v>
      </c>
      <c r="EU12" s="25">
        <v>5</v>
      </c>
      <c r="EV12" s="7">
        <f t="shared" si="36"/>
        <v>5.7</v>
      </c>
      <c r="EW12" s="88">
        <v>6.3</v>
      </c>
      <c r="EX12" s="194">
        <v>7</v>
      </c>
      <c r="EY12" s="25">
        <v>7</v>
      </c>
      <c r="EZ12" s="7">
        <f t="shared" si="123"/>
        <v>6.9</v>
      </c>
      <c r="FA12" s="88">
        <v>8.6999999999999993</v>
      </c>
      <c r="FB12" s="194">
        <v>9</v>
      </c>
      <c r="FC12" s="25">
        <v>8.5</v>
      </c>
      <c r="FD12" s="7">
        <f t="shared" si="124"/>
        <v>8.6</v>
      </c>
      <c r="FE12" s="7">
        <v>7</v>
      </c>
      <c r="FF12" s="7"/>
      <c r="FG12" s="8">
        <f t="shared" si="37"/>
        <v>5.97</v>
      </c>
      <c r="FH12" s="301" t="str">
        <f t="shared" si="38"/>
        <v>C</v>
      </c>
      <c r="FI12" s="302">
        <f t="shared" si="39"/>
        <v>2</v>
      </c>
      <c r="FJ12" s="301" t="str">
        <f t="shared" si="40"/>
        <v>C</v>
      </c>
      <c r="FK12" s="302">
        <f t="shared" si="41"/>
        <v>2</v>
      </c>
      <c r="FL12" s="301" t="str">
        <f t="shared" si="42"/>
        <v>D</v>
      </c>
      <c r="FM12" s="302">
        <f t="shared" si="43"/>
        <v>1</v>
      </c>
      <c r="FN12" s="301" t="str">
        <f t="shared" si="44"/>
        <v>D</v>
      </c>
      <c r="FO12" s="302">
        <f t="shared" si="45"/>
        <v>1</v>
      </c>
      <c r="FP12" s="299" t="str">
        <f t="shared" si="46"/>
        <v>C</v>
      </c>
      <c r="FQ12" s="300">
        <f t="shared" si="47"/>
        <v>2</v>
      </c>
      <c r="FR12" s="299" t="str">
        <f t="shared" si="48"/>
        <v>D</v>
      </c>
      <c r="FS12" s="300">
        <f t="shared" si="49"/>
        <v>1</v>
      </c>
      <c r="FT12" s="299" t="str">
        <f t="shared" si="50"/>
        <v>C</v>
      </c>
      <c r="FU12" s="300">
        <f t="shared" si="51"/>
        <v>2</v>
      </c>
      <c r="FV12" s="299" t="str">
        <f t="shared" si="52"/>
        <v>C</v>
      </c>
      <c r="FW12" s="300">
        <f t="shared" si="53"/>
        <v>2</v>
      </c>
      <c r="FX12" s="299" t="str">
        <f t="shared" si="54"/>
        <v>C</v>
      </c>
      <c r="FY12" s="300">
        <f t="shared" si="55"/>
        <v>2</v>
      </c>
      <c r="FZ12" s="299" t="str">
        <f t="shared" si="56"/>
        <v>C</v>
      </c>
      <c r="GA12" s="300">
        <f t="shared" si="57"/>
        <v>2</v>
      </c>
      <c r="GB12" s="299" t="str">
        <f t="shared" si="58"/>
        <v>B</v>
      </c>
      <c r="GC12" s="300">
        <f t="shared" si="59"/>
        <v>3</v>
      </c>
      <c r="GD12" s="299" t="str">
        <f t="shared" si="60"/>
        <v>C</v>
      </c>
      <c r="GE12" s="300">
        <f t="shared" si="61"/>
        <v>2</v>
      </c>
      <c r="GF12" s="299" t="str">
        <f t="shared" si="62"/>
        <v>D</v>
      </c>
      <c r="GG12" s="300">
        <f t="shared" si="63"/>
        <v>1</v>
      </c>
      <c r="GH12" s="301" t="str">
        <f t="shared" si="64"/>
        <v>D</v>
      </c>
      <c r="GI12" s="302">
        <f t="shared" si="65"/>
        <v>1</v>
      </c>
      <c r="GJ12" s="301" t="str">
        <f t="shared" si="66"/>
        <v>C</v>
      </c>
      <c r="GK12" s="302">
        <f t="shared" si="67"/>
        <v>2</v>
      </c>
      <c r="GL12" s="301" t="str">
        <f t="shared" si="68"/>
        <v>C</v>
      </c>
      <c r="GM12" s="302">
        <f t="shared" si="69"/>
        <v>2</v>
      </c>
      <c r="GN12" s="301" t="str">
        <f t="shared" si="70"/>
        <v>C</v>
      </c>
      <c r="GO12" s="302">
        <f t="shared" si="71"/>
        <v>2</v>
      </c>
      <c r="GP12" s="301" t="str">
        <f t="shared" si="72"/>
        <v>C</v>
      </c>
      <c r="GQ12" s="302">
        <f t="shared" si="73"/>
        <v>2</v>
      </c>
      <c r="GR12" s="301" t="str">
        <f t="shared" si="74"/>
        <v>D</v>
      </c>
      <c r="GS12" s="302">
        <f t="shared" si="75"/>
        <v>1</v>
      </c>
      <c r="GT12" s="301" t="str">
        <f t="shared" si="76"/>
        <v>C</v>
      </c>
      <c r="GU12" s="302">
        <f t="shared" si="77"/>
        <v>2</v>
      </c>
      <c r="GV12" s="299" t="str">
        <f t="shared" si="78"/>
        <v>C</v>
      </c>
      <c r="GW12" s="300">
        <f t="shared" si="79"/>
        <v>2</v>
      </c>
      <c r="GX12" s="299" t="str">
        <f t="shared" si="80"/>
        <v>B</v>
      </c>
      <c r="GY12" s="300">
        <f t="shared" si="81"/>
        <v>3</v>
      </c>
      <c r="GZ12" s="299" t="str">
        <f t="shared" si="82"/>
        <v>C</v>
      </c>
      <c r="HA12" s="300">
        <f t="shared" si="83"/>
        <v>2</v>
      </c>
      <c r="HB12" s="299" t="str">
        <f t="shared" si="84"/>
        <v>C</v>
      </c>
      <c r="HC12" s="300">
        <f t="shared" si="85"/>
        <v>2</v>
      </c>
      <c r="HD12" s="299" t="str">
        <f t="shared" si="86"/>
        <v>D</v>
      </c>
      <c r="HE12" s="300">
        <f t="shared" si="87"/>
        <v>1</v>
      </c>
      <c r="HF12" s="299" t="str">
        <f t="shared" si="88"/>
        <v>C</v>
      </c>
      <c r="HG12" s="300">
        <f t="shared" si="89"/>
        <v>2</v>
      </c>
      <c r="HH12" s="299" t="str">
        <f t="shared" si="90"/>
        <v>B</v>
      </c>
      <c r="HI12" s="300">
        <f t="shared" si="91"/>
        <v>3</v>
      </c>
      <c r="HJ12" s="299" t="str">
        <f t="shared" si="92"/>
        <v>D</v>
      </c>
      <c r="HK12" s="300">
        <f t="shared" si="93"/>
        <v>1</v>
      </c>
      <c r="HL12" s="299" t="str">
        <f t="shared" si="94"/>
        <v>C</v>
      </c>
      <c r="HM12" s="300">
        <f t="shared" si="95"/>
        <v>2</v>
      </c>
      <c r="HN12" s="301" t="str">
        <f t="shared" si="96"/>
        <v>C</v>
      </c>
      <c r="HO12" s="302">
        <f t="shared" si="97"/>
        <v>2</v>
      </c>
      <c r="HP12" s="301" t="str">
        <f t="shared" si="98"/>
        <v>D</v>
      </c>
      <c r="HQ12" s="302">
        <f t="shared" si="99"/>
        <v>1</v>
      </c>
      <c r="HR12" s="301" t="str">
        <f t="shared" si="100"/>
        <v>C</v>
      </c>
      <c r="HS12" s="302">
        <f t="shared" si="101"/>
        <v>2</v>
      </c>
      <c r="HT12" s="301" t="str">
        <f t="shared" si="102"/>
        <v>B</v>
      </c>
      <c r="HU12" s="486">
        <f t="shared" si="103"/>
        <v>3</v>
      </c>
      <c r="HV12" s="487" t="str">
        <f t="shared" si="104"/>
        <v>C</v>
      </c>
      <c r="HW12" s="302">
        <f t="shared" si="105"/>
        <v>2</v>
      </c>
      <c r="HX12" s="301" t="str">
        <f t="shared" si="106"/>
        <v>C</v>
      </c>
      <c r="HY12" s="302">
        <f t="shared" si="107"/>
        <v>2</v>
      </c>
      <c r="HZ12" s="301" t="str">
        <f t="shared" si="108"/>
        <v>B</v>
      </c>
      <c r="IA12" s="302">
        <f t="shared" si="109"/>
        <v>3</v>
      </c>
      <c r="IB12" s="301" t="str">
        <f t="shared" si="110"/>
        <v>C</v>
      </c>
      <c r="IC12" s="302">
        <f t="shared" si="111"/>
        <v>2</v>
      </c>
      <c r="ID12" s="301" t="str">
        <f t="shared" si="125"/>
        <v>C</v>
      </c>
      <c r="IE12" s="302">
        <f t="shared" si="126"/>
        <v>2</v>
      </c>
      <c r="IF12" s="301" t="str">
        <f t="shared" si="127"/>
        <v>A</v>
      </c>
      <c r="IG12" s="302">
        <f t="shared" si="128"/>
        <v>4</v>
      </c>
      <c r="IH12" s="301" t="str">
        <f t="shared" si="129"/>
        <v>B</v>
      </c>
      <c r="II12" s="302">
        <f t="shared" si="130"/>
        <v>3</v>
      </c>
      <c r="IJ12" s="301" t="str">
        <f t="shared" si="131"/>
        <v>X</v>
      </c>
      <c r="IK12" s="302">
        <f t="shared" si="132"/>
        <v>0</v>
      </c>
      <c r="IL12" s="488">
        <f t="shared" si="114"/>
        <v>1.5</v>
      </c>
      <c r="IM12" s="488">
        <f t="shared" si="115"/>
        <v>1.95</v>
      </c>
      <c r="IN12" s="488">
        <f t="shared" si="116"/>
        <v>1.75</v>
      </c>
      <c r="IO12" s="488">
        <f t="shared" si="117"/>
        <v>2.0499999999999998</v>
      </c>
      <c r="IP12" s="488">
        <f t="shared" si="133"/>
        <v>2.11</v>
      </c>
      <c r="IQ12" s="488">
        <f t="shared" si="134"/>
        <v>3.6</v>
      </c>
      <c r="IR12" s="489">
        <f t="shared" si="135"/>
        <v>89</v>
      </c>
      <c r="IS12" s="488">
        <f t="shared" si="118"/>
        <v>2.02</v>
      </c>
      <c r="IT12" s="490" t="str">
        <f t="shared" si="119"/>
        <v>Trung b×nh</v>
      </c>
      <c r="IU12" s="2"/>
      <c r="IV12" s="2"/>
      <c r="IW12" s="3">
        <v>7</v>
      </c>
      <c r="IX12" s="3">
        <v>6</v>
      </c>
      <c r="IZ12" s="3">
        <v>5</v>
      </c>
      <c r="JA12" s="3">
        <v>6</v>
      </c>
      <c r="JC12" s="3">
        <v>6.5</v>
      </c>
      <c r="JD12" s="3">
        <v>4.5999999999999996</v>
      </c>
      <c r="JE12" s="3">
        <v>6</v>
      </c>
    </row>
    <row r="13" spans="1:265" ht="24.75" customHeight="1" x14ac:dyDescent="0.25">
      <c r="A13" s="6">
        <v>7</v>
      </c>
      <c r="B13" s="17" t="s">
        <v>40</v>
      </c>
      <c r="C13" s="61" t="s">
        <v>45</v>
      </c>
      <c r="D13" s="18">
        <v>36118</v>
      </c>
      <c r="E13" s="23">
        <v>6.5</v>
      </c>
      <c r="F13" s="194">
        <v>8</v>
      </c>
      <c r="G13" s="25">
        <v>5</v>
      </c>
      <c r="H13" s="7">
        <f t="shared" si="0"/>
        <v>5.6</v>
      </c>
      <c r="I13" s="23">
        <v>7</v>
      </c>
      <c r="J13" s="194">
        <v>8</v>
      </c>
      <c r="K13" s="25">
        <v>7.5</v>
      </c>
      <c r="L13" s="7">
        <f t="shared" si="1"/>
        <v>7.5</v>
      </c>
      <c r="M13" s="23">
        <v>7</v>
      </c>
      <c r="N13" s="194">
        <v>7</v>
      </c>
      <c r="O13" s="25">
        <v>5</v>
      </c>
      <c r="P13" s="7">
        <f t="shared" si="2"/>
        <v>5.6</v>
      </c>
      <c r="Q13" s="23">
        <v>6.5</v>
      </c>
      <c r="R13" s="194">
        <v>9</v>
      </c>
      <c r="S13" s="25">
        <v>7</v>
      </c>
      <c r="T13" s="7">
        <f t="shared" si="3"/>
        <v>7.1</v>
      </c>
      <c r="U13" s="23">
        <v>6.3</v>
      </c>
      <c r="V13" s="194">
        <v>8.5</v>
      </c>
      <c r="W13" s="25">
        <v>5</v>
      </c>
      <c r="X13" s="7">
        <f t="shared" si="4"/>
        <v>5.6</v>
      </c>
      <c r="Y13" s="23">
        <v>7.7</v>
      </c>
      <c r="Z13" s="194">
        <v>9</v>
      </c>
      <c r="AA13" s="25">
        <v>6.5</v>
      </c>
      <c r="AB13" s="7">
        <f t="shared" si="5"/>
        <v>7</v>
      </c>
      <c r="AC13" s="23">
        <v>6.7</v>
      </c>
      <c r="AD13" s="194">
        <v>9</v>
      </c>
      <c r="AE13" s="101">
        <v>4.5</v>
      </c>
      <c r="AF13" s="7">
        <f t="shared" si="6"/>
        <v>5.4</v>
      </c>
      <c r="AG13" s="23">
        <v>8</v>
      </c>
      <c r="AH13" s="194">
        <v>9</v>
      </c>
      <c r="AI13" s="25">
        <f t="shared" si="120"/>
        <v>6.8</v>
      </c>
      <c r="AJ13" s="7">
        <f t="shared" si="7"/>
        <v>7.3</v>
      </c>
      <c r="AK13" s="23">
        <v>8.5</v>
      </c>
      <c r="AL13" s="194">
        <v>8</v>
      </c>
      <c r="AM13" s="25">
        <v>8.5</v>
      </c>
      <c r="AN13" s="7">
        <f t="shared" si="8"/>
        <v>8.5</v>
      </c>
      <c r="AO13" s="23">
        <v>8.5</v>
      </c>
      <c r="AP13" s="194">
        <v>8</v>
      </c>
      <c r="AQ13" s="25">
        <v>5</v>
      </c>
      <c r="AR13" s="7">
        <f t="shared" si="9"/>
        <v>6</v>
      </c>
      <c r="AS13" s="23">
        <v>7</v>
      </c>
      <c r="AT13" s="194">
        <v>8</v>
      </c>
      <c r="AU13" s="25">
        <v>7.5</v>
      </c>
      <c r="AV13" s="7">
        <f t="shared" si="10"/>
        <v>7.5</v>
      </c>
      <c r="AW13" s="23">
        <v>7.7</v>
      </c>
      <c r="AX13" s="194">
        <v>8</v>
      </c>
      <c r="AY13" s="25">
        <v>5</v>
      </c>
      <c r="AZ13" s="7">
        <f t="shared" si="11"/>
        <v>5.8</v>
      </c>
      <c r="BA13" s="23">
        <v>5.7</v>
      </c>
      <c r="BB13" s="194">
        <v>7</v>
      </c>
      <c r="BC13" s="25">
        <v>8</v>
      </c>
      <c r="BD13" s="7">
        <f t="shared" si="12"/>
        <v>7.4</v>
      </c>
      <c r="BE13" s="88">
        <v>7</v>
      </c>
      <c r="BF13" s="194">
        <v>8</v>
      </c>
      <c r="BG13" s="25">
        <v>3</v>
      </c>
      <c r="BH13" s="7">
        <f t="shared" si="13"/>
        <v>4.3</v>
      </c>
      <c r="BI13" s="23">
        <v>7.3</v>
      </c>
      <c r="BJ13" s="194">
        <v>9</v>
      </c>
      <c r="BK13" s="25">
        <v>7</v>
      </c>
      <c r="BL13" s="7">
        <f t="shared" si="14"/>
        <v>7.3</v>
      </c>
      <c r="BM13" s="23">
        <v>7.5</v>
      </c>
      <c r="BN13" s="194">
        <v>9</v>
      </c>
      <c r="BO13" s="25">
        <f t="shared" si="121"/>
        <v>6</v>
      </c>
      <c r="BP13" s="7">
        <f t="shared" si="15"/>
        <v>6.6</v>
      </c>
      <c r="BQ13" s="23">
        <v>8</v>
      </c>
      <c r="BR13" s="194">
        <v>8</v>
      </c>
      <c r="BS13" s="25">
        <v>5</v>
      </c>
      <c r="BT13" s="7">
        <f t="shared" si="16"/>
        <v>5.9</v>
      </c>
      <c r="BU13" s="23">
        <v>7.5</v>
      </c>
      <c r="BV13" s="194">
        <v>8</v>
      </c>
      <c r="BW13" s="25">
        <v>7</v>
      </c>
      <c r="BX13" s="7">
        <f t="shared" si="17"/>
        <v>7.2</v>
      </c>
      <c r="BY13" s="23">
        <v>7.8</v>
      </c>
      <c r="BZ13" s="194">
        <v>8</v>
      </c>
      <c r="CA13" s="25">
        <v>5</v>
      </c>
      <c r="CB13" s="7">
        <f t="shared" si="18"/>
        <v>5.9</v>
      </c>
      <c r="CC13" s="23">
        <v>6.5</v>
      </c>
      <c r="CD13" s="194">
        <v>7</v>
      </c>
      <c r="CE13" s="25">
        <v>5</v>
      </c>
      <c r="CF13" s="7">
        <f t="shared" si="19"/>
        <v>5.5</v>
      </c>
      <c r="CG13" s="23">
        <v>5.5</v>
      </c>
      <c r="CH13" s="194">
        <v>9</v>
      </c>
      <c r="CI13" s="25">
        <v>6</v>
      </c>
      <c r="CJ13" s="7">
        <f t="shared" si="20"/>
        <v>6.2</v>
      </c>
      <c r="CK13" s="23">
        <v>7.3</v>
      </c>
      <c r="CL13" s="194">
        <v>8</v>
      </c>
      <c r="CM13" s="25">
        <v>7</v>
      </c>
      <c r="CN13" s="7">
        <f t="shared" si="21"/>
        <v>7.2</v>
      </c>
      <c r="CO13" s="23">
        <v>6.5</v>
      </c>
      <c r="CP13" s="194">
        <v>7</v>
      </c>
      <c r="CQ13" s="25">
        <v>5</v>
      </c>
      <c r="CR13" s="7">
        <f t="shared" si="22"/>
        <v>5.5</v>
      </c>
      <c r="CS13" s="23">
        <v>7.5</v>
      </c>
      <c r="CT13" s="194">
        <v>9</v>
      </c>
      <c r="CU13" s="25">
        <v>6.5</v>
      </c>
      <c r="CV13" s="7">
        <f t="shared" si="23"/>
        <v>7</v>
      </c>
      <c r="CW13" s="23">
        <v>6</v>
      </c>
      <c r="CX13" s="194">
        <v>7</v>
      </c>
      <c r="CY13" s="25">
        <v>4</v>
      </c>
      <c r="CZ13" s="7">
        <f t="shared" si="24"/>
        <v>4.7</v>
      </c>
      <c r="DA13" s="23">
        <v>6.3</v>
      </c>
      <c r="DB13" s="194">
        <v>8</v>
      </c>
      <c r="DC13" s="25">
        <v>5</v>
      </c>
      <c r="DD13" s="7">
        <f t="shared" si="25"/>
        <v>5.6</v>
      </c>
      <c r="DE13" s="23">
        <v>8</v>
      </c>
      <c r="DF13" s="194">
        <v>9</v>
      </c>
      <c r="DG13" s="25">
        <v>7</v>
      </c>
      <c r="DH13" s="7">
        <f t="shared" si="26"/>
        <v>7.4</v>
      </c>
      <c r="DI13" s="23">
        <v>5.7</v>
      </c>
      <c r="DJ13" s="194">
        <v>7</v>
      </c>
      <c r="DK13" s="25">
        <v>7</v>
      </c>
      <c r="DL13" s="7">
        <f t="shared" si="27"/>
        <v>6.7</v>
      </c>
      <c r="DM13" s="23">
        <v>7</v>
      </c>
      <c r="DN13" s="194">
        <v>7</v>
      </c>
      <c r="DO13" s="25">
        <f t="shared" si="122"/>
        <v>6.4</v>
      </c>
      <c r="DP13" s="7">
        <f t="shared" si="28"/>
        <v>6.6</v>
      </c>
      <c r="DQ13" s="23">
        <v>8</v>
      </c>
      <c r="DR13" s="194">
        <v>9</v>
      </c>
      <c r="DS13" s="25">
        <v>7</v>
      </c>
      <c r="DT13" s="7">
        <f t="shared" si="29"/>
        <v>7.4</v>
      </c>
      <c r="DU13" s="23">
        <v>8</v>
      </c>
      <c r="DV13" s="194">
        <v>9</v>
      </c>
      <c r="DW13" s="25">
        <v>6</v>
      </c>
      <c r="DX13" s="7">
        <f t="shared" si="30"/>
        <v>6.7</v>
      </c>
      <c r="DY13" s="23">
        <v>8</v>
      </c>
      <c r="DZ13" s="194">
        <v>9</v>
      </c>
      <c r="EA13" s="25">
        <v>9</v>
      </c>
      <c r="EB13" s="7">
        <f t="shared" si="31"/>
        <v>8.8000000000000007</v>
      </c>
      <c r="EC13" s="23">
        <v>8.5</v>
      </c>
      <c r="ED13" s="194">
        <v>9</v>
      </c>
      <c r="EE13" s="25">
        <v>9</v>
      </c>
      <c r="EF13" s="7">
        <f t="shared" si="32"/>
        <v>8.9</v>
      </c>
      <c r="EG13" s="23">
        <v>9</v>
      </c>
      <c r="EH13" s="194">
        <v>9</v>
      </c>
      <c r="EI13" s="25">
        <v>7</v>
      </c>
      <c r="EJ13" s="7">
        <f t="shared" si="33"/>
        <v>7.6</v>
      </c>
      <c r="EK13" s="23">
        <v>8.3000000000000007</v>
      </c>
      <c r="EL13" s="194">
        <v>9</v>
      </c>
      <c r="EM13" s="25">
        <v>7</v>
      </c>
      <c r="EN13" s="7">
        <f t="shared" si="34"/>
        <v>7.5</v>
      </c>
      <c r="EO13" s="23">
        <v>6.5</v>
      </c>
      <c r="EP13" s="194">
        <v>8</v>
      </c>
      <c r="EQ13" s="25">
        <v>6.5</v>
      </c>
      <c r="ER13" s="7">
        <f t="shared" si="35"/>
        <v>6.7</v>
      </c>
      <c r="ES13" s="23">
        <v>9.3000000000000007</v>
      </c>
      <c r="ET13" s="194">
        <v>9</v>
      </c>
      <c r="EU13" s="25">
        <v>8</v>
      </c>
      <c r="EV13" s="7">
        <f t="shared" si="36"/>
        <v>8.4</v>
      </c>
      <c r="EW13" s="88">
        <v>7</v>
      </c>
      <c r="EX13" s="194">
        <v>8</v>
      </c>
      <c r="EY13" s="25">
        <v>7.5</v>
      </c>
      <c r="EZ13" s="7">
        <f t="shared" si="123"/>
        <v>7.5</v>
      </c>
      <c r="FA13" s="88">
        <v>8</v>
      </c>
      <c r="FB13" s="194">
        <v>9</v>
      </c>
      <c r="FC13" s="25">
        <v>7</v>
      </c>
      <c r="FD13" s="7">
        <f t="shared" si="124"/>
        <v>7.4</v>
      </c>
      <c r="FE13" s="7">
        <v>7</v>
      </c>
      <c r="FF13" s="7"/>
      <c r="FG13" s="8">
        <f t="shared" si="37"/>
        <v>6.69</v>
      </c>
      <c r="FH13" s="301" t="str">
        <f t="shared" si="38"/>
        <v>C</v>
      </c>
      <c r="FI13" s="302">
        <f t="shared" si="39"/>
        <v>2</v>
      </c>
      <c r="FJ13" s="301" t="str">
        <f t="shared" si="40"/>
        <v>B</v>
      </c>
      <c r="FK13" s="302">
        <f t="shared" si="41"/>
        <v>3</v>
      </c>
      <c r="FL13" s="301" t="str">
        <f t="shared" si="42"/>
        <v>C</v>
      </c>
      <c r="FM13" s="302">
        <f t="shared" si="43"/>
        <v>2</v>
      </c>
      <c r="FN13" s="301" t="str">
        <f t="shared" si="44"/>
        <v>B</v>
      </c>
      <c r="FO13" s="302">
        <f t="shared" si="45"/>
        <v>3</v>
      </c>
      <c r="FP13" s="299" t="str">
        <f t="shared" si="46"/>
        <v>C</v>
      </c>
      <c r="FQ13" s="300">
        <f t="shared" si="47"/>
        <v>2</v>
      </c>
      <c r="FR13" s="299" t="str">
        <f t="shared" si="48"/>
        <v>B</v>
      </c>
      <c r="FS13" s="300">
        <f t="shared" si="49"/>
        <v>3</v>
      </c>
      <c r="FT13" s="299" t="str">
        <f t="shared" si="50"/>
        <v>D</v>
      </c>
      <c r="FU13" s="300">
        <f t="shared" si="51"/>
        <v>1</v>
      </c>
      <c r="FV13" s="299" t="str">
        <f t="shared" si="52"/>
        <v>B</v>
      </c>
      <c r="FW13" s="300">
        <f t="shared" si="53"/>
        <v>3</v>
      </c>
      <c r="FX13" s="299" t="str">
        <f t="shared" si="54"/>
        <v>A</v>
      </c>
      <c r="FY13" s="300">
        <f t="shared" si="55"/>
        <v>4</v>
      </c>
      <c r="FZ13" s="299" t="str">
        <f t="shared" si="56"/>
        <v>C</v>
      </c>
      <c r="GA13" s="300">
        <f t="shared" si="57"/>
        <v>2</v>
      </c>
      <c r="GB13" s="299" t="str">
        <f t="shared" si="58"/>
        <v>B</v>
      </c>
      <c r="GC13" s="300">
        <f t="shared" si="59"/>
        <v>3</v>
      </c>
      <c r="GD13" s="299" t="str">
        <f t="shared" si="60"/>
        <v>C</v>
      </c>
      <c r="GE13" s="300">
        <f t="shared" si="61"/>
        <v>2</v>
      </c>
      <c r="GF13" s="299" t="str">
        <f t="shared" si="62"/>
        <v>B</v>
      </c>
      <c r="GG13" s="300">
        <f t="shared" si="63"/>
        <v>3</v>
      </c>
      <c r="GH13" s="301" t="str">
        <f t="shared" si="64"/>
        <v>D</v>
      </c>
      <c r="GI13" s="302">
        <f t="shared" si="65"/>
        <v>1</v>
      </c>
      <c r="GJ13" s="301" t="str">
        <f t="shared" si="66"/>
        <v>B</v>
      </c>
      <c r="GK13" s="302">
        <f t="shared" si="67"/>
        <v>3</v>
      </c>
      <c r="GL13" s="301" t="str">
        <f t="shared" si="68"/>
        <v>C</v>
      </c>
      <c r="GM13" s="302">
        <f t="shared" si="69"/>
        <v>2</v>
      </c>
      <c r="GN13" s="301" t="str">
        <f t="shared" si="70"/>
        <v>C</v>
      </c>
      <c r="GO13" s="302">
        <f t="shared" si="71"/>
        <v>2</v>
      </c>
      <c r="GP13" s="301" t="str">
        <f t="shared" si="72"/>
        <v>B</v>
      </c>
      <c r="GQ13" s="302">
        <f t="shared" si="73"/>
        <v>3</v>
      </c>
      <c r="GR13" s="301" t="str">
        <f t="shared" si="74"/>
        <v>C</v>
      </c>
      <c r="GS13" s="302">
        <f t="shared" si="75"/>
        <v>2</v>
      </c>
      <c r="GT13" s="301" t="str">
        <f t="shared" si="76"/>
        <v>C</v>
      </c>
      <c r="GU13" s="302">
        <f t="shared" si="77"/>
        <v>2</v>
      </c>
      <c r="GV13" s="299" t="str">
        <f t="shared" si="78"/>
        <v>C</v>
      </c>
      <c r="GW13" s="300">
        <f t="shared" si="79"/>
        <v>2</v>
      </c>
      <c r="GX13" s="299" t="str">
        <f t="shared" si="80"/>
        <v>B</v>
      </c>
      <c r="GY13" s="300">
        <f t="shared" si="81"/>
        <v>3</v>
      </c>
      <c r="GZ13" s="299" t="str">
        <f t="shared" si="82"/>
        <v>C</v>
      </c>
      <c r="HA13" s="300">
        <f t="shared" si="83"/>
        <v>2</v>
      </c>
      <c r="HB13" s="299" t="str">
        <f t="shared" si="84"/>
        <v>B</v>
      </c>
      <c r="HC13" s="300">
        <f t="shared" si="85"/>
        <v>3</v>
      </c>
      <c r="HD13" s="299" t="str">
        <f t="shared" si="86"/>
        <v>D</v>
      </c>
      <c r="HE13" s="300">
        <f t="shared" si="87"/>
        <v>1</v>
      </c>
      <c r="HF13" s="299" t="str">
        <f t="shared" si="88"/>
        <v>C</v>
      </c>
      <c r="HG13" s="300">
        <f t="shared" si="89"/>
        <v>2</v>
      </c>
      <c r="HH13" s="299" t="str">
        <f t="shared" si="90"/>
        <v>B</v>
      </c>
      <c r="HI13" s="300">
        <f t="shared" si="91"/>
        <v>3</v>
      </c>
      <c r="HJ13" s="299" t="str">
        <f t="shared" si="92"/>
        <v>C</v>
      </c>
      <c r="HK13" s="300">
        <f t="shared" si="93"/>
        <v>2</v>
      </c>
      <c r="HL13" s="299" t="str">
        <f t="shared" si="94"/>
        <v>C</v>
      </c>
      <c r="HM13" s="300">
        <f t="shared" si="95"/>
        <v>2</v>
      </c>
      <c r="HN13" s="301" t="str">
        <f t="shared" si="96"/>
        <v>B</v>
      </c>
      <c r="HO13" s="302">
        <f t="shared" si="97"/>
        <v>3</v>
      </c>
      <c r="HP13" s="301" t="str">
        <f t="shared" si="98"/>
        <v>C</v>
      </c>
      <c r="HQ13" s="302">
        <f t="shared" si="99"/>
        <v>2</v>
      </c>
      <c r="HR13" s="301" t="str">
        <f t="shared" si="100"/>
        <v>A</v>
      </c>
      <c r="HS13" s="302">
        <f t="shared" si="101"/>
        <v>4</v>
      </c>
      <c r="HT13" s="301" t="str">
        <f t="shared" si="102"/>
        <v>A</v>
      </c>
      <c r="HU13" s="486">
        <f t="shared" si="103"/>
        <v>4</v>
      </c>
      <c r="HV13" s="487" t="str">
        <f t="shared" si="104"/>
        <v>B</v>
      </c>
      <c r="HW13" s="302">
        <f t="shared" si="105"/>
        <v>3</v>
      </c>
      <c r="HX13" s="301" t="str">
        <f t="shared" si="106"/>
        <v>B</v>
      </c>
      <c r="HY13" s="302">
        <f t="shared" si="107"/>
        <v>3</v>
      </c>
      <c r="HZ13" s="301" t="str">
        <f t="shared" si="108"/>
        <v>C</v>
      </c>
      <c r="IA13" s="302">
        <f t="shared" si="109"/>
        <v>2</v>
      </c>
      <c r="IB13" s="301" t="str">
        <f t="shared" si="110"/>
        <v>B</v>
      </c>
      <c r="IC13" s="302">
        <f t="shared" si="111"/>
        <v>3</v>
      </c>
      <c r="ID13" s="301" t="str">
        <f t="shared" si="125"/>
        <v>B</v>
      </c>
      <c r="IE13" s="302">
        <f t="shared" si="126"/>
        <v>3</v>
      </c>
      <c r="IF13" s="301" t="str">
        <f t="shared" si="127"/>
        <v>B</v>
      </c>
      <c r="IG13" s="302">
        <f t="shared" si="128"/>
        <v>3</v>
      </c>
      <c r="IH13" s="301" t="str">
        <f t="shared" si="129"/>
        <v>B</v>
      </c>
      <c r="II13" s="302">
        <f t="shared" si="130"/>
        <v>3</v>
      </c>
      <c r="IJ13" s="301" t="str">
        <f t="shared" si="131"/>
        <v>X</v>
      </c>
      <c r="IK13" s="302">
        <f t="shared" si="132"/>
        <v>0</v>
      </c>
      <c r="IL13" s="488">
        <f t="shared" si="114"/>
        <v>2.5</v>
      </c>
      <c r="IM13" s="488">
        <f t="shared" si="115"/>
        <v>2.5299999999999998</v>
      </c>
      <c r="IN13" s="488">
        <f t="shared" si="116"/>
        <v>2.19</v>
      </c>
      <c r="IO13" s="488">
        <f t="shared" si="117"/>
        <v>2.23</v>
      </c>
      <c r="IP13" s="488">
        <f t="shared" si="133"/>
        <v>3</v>
      </c>
      <c r="IQ13" s="488">
        <f t="shared" si="134"/>
        <v>3</v>
      </c>
      <c r="IR13" s="489">
        <f t="shared" si="135"/>
        <v>89</v>
      </c>
      <c r="IS13" s="488">
        <f t="shared" si="118"/>
        <v>2.52</v>
      </c>
      <c r="IT13" s="490" t="str">
        <f t="shared" si="119"/>
        <v>Kh¸</v>
      </c>
      <c r="IU13" s="2"/>
      <c r="IV13" s="2"/>
      <c r="IW13" s="3">
        <v>6</v>
      </c>
      <c r="IX13" s="3">
        <v>7.5</v>
      </c>
      <c r="IZ13" s="3">
        <v>6</v>
      </c>
      <c r="JA13" s="3">
        <v>6</v>
      </c>
      <c r="JC13" s="3">
        <v>7.5</v>
      </c>
      <c r="JD13" s="3">
        <v>6</v>
      </c>
      <c r="JE13" s="3">
        <v>5</v>
      </c>
    </row>
    <row r="14" spans="1:265" ht="24.75" customHeight="1" x14ac:dyDescent="0.25">
      <c r="A14" s="12">
        <v>8</v>
      </c>
      <c r="B14" s="28" t="s">
        <v>150</v>
      </c>
      <c r="C14" s="60" t="s">
        <v>96</v>
      </c>
      <c r="D14" s="22">
        <v>35953</v>
      </c>
      <c r="E14" s="23">
        <v>8</v>
      </c>
      <c r="F14" s="194">
        <v>9</v>
      </c>
      <c r="G14" s="25">
        <v>5</v>
      </c>
      <c r="H14" s="7">
        <f t="shared" si="0"/>
        <v>6</v>
      </c>
      <c r="I14" s="23">
        <v>8</v>
      </c>
      <c r="J14" s="194">
        <v>8</v>
      </c>
      <c r="K14" s="25">
        <v>7</v>
      </c>
      <c r="L14" s="7">
        <f t="shared" si="1"/>
        <v>7.3</v>
      </c>
      <c r="M14" s="23">
        <v>8</v>
      </c>
      <c r="N14" s="194">
        <v>7</v>
      </c>
      <c r="O14" s="25">
        <v>5</v>
      </c>
      <c r="P14" s="7">
        <f t="shared" si="2"/>
        <v>5.8</v>
      </c>
      <c r="Q14" s="23">
        <v>6.5</v>
      </c>
      <c r="R14" s="194">
        <v>7</v>
      </c>
      <c r="S14" s="25">
        <v>6.5</v>
      </c>
      <c r="T14" s="7">
        <f t="shared" si="3"/>
        <v>6.6</v>
      </c>
      <c r="U14" s="23">
        <v>6.3</v>
      </c>
      <c r="V14" s="194">
        <v>9</v>
      </c>
      <c r="W14" s="74">
        <v>3</v>
      </c>
      <c r="X14" s="7">
        <f t="shared" si="4"/>
        <v>4.3</v>
      </c>
      <c r="Y14" s="23">
        <v>6.3</v>
      </c>
      <c r="Z14" s="194">
        <v>7</v>
      </c>
      <c r="AA14" s="25">
        <v>4</v>
      </c>
      <c r="AB14" s="7">
        <f t="shared" si="5"/>
        <v>4.8</v>
      </c>
      <c r="AC14" s="23">
        <v>6</v>
      </c>
      <c r="AD14" s="194">
        <v>9</v>
      </c>
      <c r="AE14" s="25">
        <v>6</v>
      </c>
      <c r="AF14" s="7">
        <f t="shared" si="6"/>
        <v>6.3</v>
      </c>
      <c r="AG14" s="23">
        <v>8</v>
      </c>
      <c r="AH14" s="194">
        <v>9</v>
      </c>
      <c r="AI14" s="25">
        <f t="shared" si="120"/>
        <v>7.5</v>
      </c>
      <c r="AJ14" s="7">
        <f t="shared" si="7"/>
        <v>7.8</v>
      </c>
      <c r="AK14" s="23">
        <v>7.5</v>
      </c>
      <c r="AL14" s="194">
        <v>8</v>
      </c>
      <c r="AM14" s="25">
        <v>7.5</v>
      </c>
      <c r="AN14" s="7">
        <f t="shared" si="8"/>
        <v>7.6</v>
      </c>
      <c r="AO14" s="23">
        <v>6.5</v>
      </c>
      <c r="AP14" s="194">
        <v>8</v>
      </c>
      <c r="AQ14" s="25">
        <v>5</v>
      </c>
      <c r="AR14" s="7">
        <f t="shared" si="9"/>
        <v>5.6</v>
      </c>
      <c r="AS14" s="23">
        <v>7.5</v>
      </c>
      <c r="AT14" s="194">
        <v>8</v>
      </c>
      <c r="AU14" s="25">
        <v>7</v>
      </c>
      <c r="AV14" s="7">
        <f t="shared" si="10"/>
        <v>7.2</v>
      </c>
      <c r="AW14" s="23">
        <v>6</v>
      </c>
      <c r="AX14" s="194">
        <v>6</v>
      </c>
      <c r="AY14" s="101">
        <v>5.5</v>
      </c>
      <c r="AZ14" s="7">
        <f t="shared" si="11"/>
        <v>5.7</v>
      </c>
      <c r="BA14" s="23">
        <v>7.7</v>
      </c>
      <c r="BB14" s="194">
        <v>7</v>
      </c>
      <c r="BC14" s="25">
        <v>4</v>
      </c>
      <c r="BD14" s="7">
        <f t="shared" si="12"/>
        <v>5</v>
      </c>
      <c r="BE14" s="88">
        <v>7</v>
      </c>
      <c r="BF14" s="194">
        <v>9</v>
      </c>
      <c r="BG14" s="101">
        <v>6</v>
      </c>
      <c r="BH14" s="7">
        <f t="shared" si="13"/>
        <v>6.5</v>
      </c>
      <c r="BI14" s="23">
        <v>6.3</v>
      </c>
      <c r="BJ14" s="194">
        <v>7</v>
      </c>
      <c r="BK14" s="25">
        <v>6</v>
      </c>
      <c r="BL14" s="7">
        <f t="shared" si="14"/>
        <v>6.2</v>
      </c>
      <c r="BM14" s="23">
        <v>7.5</v>
      </c>
      <c r="BN14" s="194">
        <v>9</v>
      </c>
      <c r="BO14" s="25">
        <f t="shared" si="121"/>
        <v>7</v>
      </c>
      <c r="BP14" s="7">
        <f t="shared" si="15"/>
        <v>7.3</v>
      </c>
      <c r="BQ14" s="23">
        <v>7</v>
      </c>
      <c r="BR14" s="194">
        <v>8</v>
      </c>
      <c r="BS14" s="101">
        <v>5</v>
      </c>
      <c r="BT14" s="7">
        <f t="shared" si="16"/>
        <v>5.7</v>
      </c>
      <c r="BU14" s="23">
        <v>7</v>
      </c>
      <c r="BV14" s="194">
        <v>8</v>
      </c>
      <c r="BW14" s="25">
        <v>6</v>
      </c>
      <c r="BX14" s="7">
        <f t="shared" si="17"/>
        <v>6.4</v>
      </c>
      <c r="BY14" s="23">
        <v>6.8</v>
      </c>
      <c r="BZ14" s="194">
        <v>8</v>
      </c>
      <c r="CA14" s="25">
        <v>6</v>
      </c>
      <c r="CB14" s="7">
        <f t="shared" si="18"/>
        <v>6.4</v>
      </c>
      <c r="CC14" s="23">
        <v>6.5</v>
      </c>
      <c r="CD14" s="194">
        <v>7</v>
      </c>
      <c r="CE14" s="25">
        <v>6</v>
      </c>
      <c r="CF14" s="7">
        <f t="shared" si="19"/>
        <v>6.2</v>
      </c>
      <c r="CG14" s="23">
        <v>5.5</v>
      </c>
      <c r="CH14" s="194">
        <v>8</v>
      </c>
      <c r="CI14" s="25">
        <v>6</v>
      </c>
      <c r="CJ14" s="7">
        <f t="shared" si="20"/>
        <v>6.1</v>
      </c>
      <c r="CK14" s="23">
        <v>7</v>
      </c>
      <c r="CL14" s="194">
        <v>7</v>
      </c>
      <c r="CM14" s="25">
        <v>7</v>
      </c>
      <c r="CN14" s="7">
        <f t="shared" si="21"/>
        <v>7</v>
      </c>
      <c r="CO14" s="23">
        <v>6.5</v>
      </c>
      <c r="CP14" s="194">
        <v>8</v>
      </c>
      <c r="CQ14" s="25">
        <v>5</v>
      </c>
      <c r="CR14" s="7">
        <f t="shared" si="22"/>
        <v>5.6</v>
      </c>
      <c r="CS14" s="23">
        <v>6.5</v>
      </c>
      <c r="CT14" s="194">
        <v>7</v>
      </c>
      <c r="CU14" s="25">
        <v>6</v>
      </c>
      <c r="CV14" s="7">
        <f t="shared" si="23"/>
        <v>6.2</v>
      </c>
      <c r="CW14" s="23">
        <v>6.3</v>
      </c>
      <c r="CX14" s="194">
        <v>7</v>
      </c>
      <c r="CY14" s="25">
        <v>4</v>
      </c>
      <c r="CZ14" s="7">
        <f t="shared" si="24"/>
        <v>4.8</v>
      </c>
      <c r="DA14" s="23">
        <v>5</v>
      </c>
      <c r="DB14" s="194">
        <v>6</v>
      </c>
      <c r="DC14" s="25">
        <v>5.5</v>
      </c>
      <c r="DD14" s="7">
        <f t="shared" si="25"/>
        <v>5.5</v>
      </c>
      <c r="DE14" s="23">
        <v>6</v>
      </c>
      <c r="DF14" s="194">
        <v>7</v>
      </c>
      <c r="DG14" s="25">
        <v>7</v>
      </c>
      <c r="DH14" s="7">
        <f t="shared" si="26"/>
        <v>6.8</v>
      </c>
      <c r="DI14" s="23">
        <v>5</v>
      </c>
      <c r="DJ14" s="194">
        <v>6</v>
      </c>
      <c r="DK14" s="264">
        <v>5</v>
      </c>
      <c r="DL14" s="7">
        <f t="shared" si="27"/>
        <v>5.0999999999999996</v>
      </c>
      <c r="DM14" s="23">
        <v>7</v>
      </c>
      <c r="DN14" s="194">
        <v>8</v>
      </c>
      <c r="DO14" s="25">
        <f t="shared" si="122"/>
        <v>5.4</v>
      </c>
      <c r="DP14" s="7">
        <f t="shared" si="28"/>
        <v>6</v>
      </c>
      <c r="DQ14" s="23">
        <v>7</v>
      </c>
      <c r="DR14" s="194">
        <v>6</v>
      </c>
      <c r="DS14" s="25">
        <v>8</v>
      </c>
      <c r="DT14" s="7">
        <f t="shared" si="29"/>
        <v>7.6</v>
      </c>
      <c r="DU14" s="23">
        <v>6</v>
      </c>
      <c r="DV14" s="194">
        <v>7</v>
      </c>
      <c r="DW14" s="25">
        <v>7</v>
      </c>
      <c r="DX14" s="7">
        <f t="shared" si="30"/>
        <v>6.8</v>
      </c>
      <c r="DY14" s="23">
        <v>7</v>
      </c>
      <c r="DZ14" s="194">
        <v>8</v>
      </c>
      <c r="EA14" s="25">
        <v>8</v>
      </c>
      <c r="EB14" s="7">
        <f t="shared" si="31"/>
        <v>7.8</v>
      </c>
      <c r="EC14" s="23">
        <v>6.5</v>
      </c>
      <c r="ED14" s="194">
        <v>7</v>
      </c>
      <c r="EE14" s="25">
        <v>3</v>
      </c>
      <c r="EF14" s="7">
        <f t="shared" si="32"/>
        <v>4.0999999999999996</v>
      </c>
      <c r="EG14" s="23">
        <v>7</v>
      </c>
      <c r="EH14" s="194">
        <v>8</v>
      </c>
      <c r="EI14" s="25">
        <v>5</v>
      </c>
      <c r="EJ14" s="7">
        <f t="shared" si="33"/>
        <v>5.7</v>
      </c>
      <c r="EK14" s="23">
        <v>7</v>
      </c>
      <c r="EL14" s="194">
        <v>7</v>
      </c>
      <c r="EM14" s="25">
        <v>7</v>
      </c>
      <c r="EN14" s="7">
        <f t="shared" si="34"/>
        <v>7</v>
      </c>
      <c r="EO14" s="23">
        <v>7</v>
      </c>
      <c r="EP14" s="194">
        <v>8</v>
      </c>
      <c r="EQ14" s="25">
        <v>6.5</v>
      </c>
      <c r="ER14" s="7">
        <f t="shared" si="35"/>
        <v>6.8</v>
      </c>
      <c r="ES14" s="23">
        <v>7.5</v>
      </c>
      <c r="ET14" s="194">
        <v>8</v>
      </c>
      <c r="EU14" s="25">
        <v>9</v>
      </c>
      <c r="EV14" s="7">
        <f t="shared" si="36"/>
        <v>8.6</v>
      </c>
      <c r="EW14" s="88">
        <v>7</v>
      </c>
      <c r="EX14" s="194">
        <v>9</v>
      </c>
      <c r="EY14" s="25">
        <v>7.5</v>
      </c>
      <c r="EZ14" s="7">
        <f t="shared" si="123"/>
        <v>7.6</v>
      </c>
      <c r="FA14" s="88">
        <v>7</v>
      </c>
      <c r="FB14" s="194">
        <v>8</v>
      </c>
      <c r="FC14" s="25">
        <v>7</v>
      </c>
      <c r="FD14" s="7">
        <f t="shared" si="124"/>
        <v>7.1</v>
      </c>
      <c r="FE14" s="7">
        <v>6.5</v>
      </c>
      <c r="FF14" s="7"/>
      <c r="FG14" s="8">
        <f t="shared" si="37"/>
        <v>6.28</v>
      </c>
      <c r="FH14" s="301" t="str">
        <f t="shared" si="38"/>
        <v>C</v>
      </c>
      <c r="FI14" s="302">
        <f t="shared" si="39"/>
        <v>2</v>
      </c>
      <c r="FJ14" s="301" t="str">
        <f t="shared" si="40"/>
        <v>B</v>
      </c>
      <c r="FK14" s="302">
        <f t="shared" si="41"/>
        <v>3</v>
      </c>
      <c r="FL14" s="301" t="str">
        <f t="shared" si="42"/>
        <v>C</v>
      </c>
      <c r="FM14" s="302">
        <f t="shared" si="43"/>
        <v>2</v>
      </c>
      <c r="FN14" s="301" t="str">
        <f t="shared" si="44"/>
        <v>C</v>
      </c>
      <c r="FO14" s="302">
        <f t="shared" si="45"/>
        <v>2</v>
      </c>
      <c r="FP14" s="299" t="str">
        <f t="shared" si="46"/>
        <v>D</v>
      </c>
      <c r="FQ14" s="300">
        <f t="shared" si="47"/>
        <v>1</v>
      </c>
      <c r="FR14" s="299" t="str">
        <f t="shared" si="48"/>
        <v>D</v>
      </c>
      <c r="FS14" s="300">
        <f t="shared" si="49"/>
        <v>1</v>
      </c>
      <c r="FT14" s="299" t="str">
        <f t="shared" si="50"/>
        <v>C</v>
      </c>
      <c r="FU14" s="300">
        <f t="shared" si="51"/>
        <v>2</v>
      </c>
      <c r="FV14" s="299" t="str">
        <f t="shared" si="52"/>
        <v>B</v>
      </c>
      <c r="FW14" s="300">
        <f t="shared" si="53"/>
        <v>3</v>
      </c>
      <c r="FX14" s="299" t="str">
        <f t="shared" si="54"/>
        <v>B</v>
      </c>
      <c r="FY14" s="300">
        <f t="shared" si="55"/>
        <v>3</v>
      </c>
      <c r="FZ14" s="299" t="str">
        <f t="shared" si="56"/>
        <v>C</v>
      </c>
      <c r="GA14" s="300">
        <f t="shared" si="57"/>
        <v>2</v>
      </c>
      <c r="GB14" s="299" t="str">
        <f t="shared" si="58"/>
        <v>B</v>
      </c>
      <c r="GC14" s="300">
        <f t="shared" si="59"/>
        <v>3</v>
      </c>
      <c r="GD14" s="299" t="str">
        <f t="shared" si="60"/>
        <v>C</v>
      </c>
      <c r="GE14" s="300">
        <f t="shared" si="61"/>
        <v>2</v>
      </c>
      <c r="GF14" s="299" t="str">
        <f t="shared" si="62"/>
        <v>D</v>
      </c>
      <c r="GG14" s="300">
        <f t="shared" si="63"/>
        <v>1</v>
      </c>
      <c r="GH14" s="301" t="str">
        <f t="shared" si="64"/>
        <v>C</v>
      </c>
      <c r="GI14" s="302">
        <f t="shared" si="65"/>
        <v>2</v>
      </c>
      <c r="GJ14" s="301" t="str">
        <f t="shared" si="66"/>
        <v>C</v>
      </c>
      <c r="GK14" s="302">
        <f t="shared" si="67"/>
        <v>2</v>
      </c>
      <c r="GL14" s="301" t="str">
        <f t="shared" si="68"/>
        <v>B</v>
      </c>
      <c r="GM14" s="302">
        <f t="shared" si="69"/>
        <v>3</v>
      </c>
      <c r="GN14" s="301" t="str">
        <f t="shared" si="70"/>
        <v>C</v>
      </c>
      <c r="GO14" s="302">
        <f t="shared" si="71"/>
        <v>2</v>
      </c>
      <c r="GP14" s="301" t="str">
        <f t="shared" si="72"/>
        <v>C</v>
      </c>
      <c r="GQ14" s="302">
        <f t="shared" si="73"/>
        <v>2</v>
      </c>
      <c r="GR14" s="301" t="str">
        <f t="shared" si="74"/>
        <v>C</v>
      </c>
      <c r="GS14" s="302">
        <f t="shared" si="75"/>
        <v>2</v>
      </c>
      <c r="GT14" s="301" t="str">
        <f t="shared" si="76"/>
        <v>C</v>
      </c>
      <c r="GU14" s="302">
        <f t="shared" si="77"/>
        <v>2</v>
      </c>
      <c r="GV14" s="299" t="str">
        <f t="shared" si="78"/>
        <v>C</v>
      </c>
      <c r="GW14" s="300">
        <f t="shared" si="79"/>
        <v>2</v>
      </c>
      <c r="GX14" s="299" t="str">
        <f t="shared" si="80"/>
        <v>B</v>
      </c>
      <c r="GY14" s="300">
        <f t="shared" si="81"/>
        <v>3</v>
      </c>
      <c r="GZ14" s="299" t="str">
        <f t="shared" si="82"/>
        <v>C</v>
      </c>
      <c r="HA14" s="300">
        <f t="shared" si="83"/>
        <v>2</v>
      </c>
      <c r="HB14" s="299" t="str">
        <f t="shared" si="84"/>
        <v>C</v>
      </c>
      <c r="HC14" s="300">
        <f t="shared" si="85"/>
        <v>2</v>
      </c>
      <c r="HD14" s="299" t="str">
        <f t="shared" si="86"/>
        <v>D</v>
      </c>
      <c r="HE14" s="300">
        <f t="shared" si="87"/>
        <v>1</v>
      </c>
      <c r="HF14" s="299" t="str">
        <f t="shared" si="88"/>
        <v>C</v>
      </c>
      <c r="HG14" s="300">
        <f t="shared" si="89"/>
        <v>2</v>
      </c>
      <c r="HH14" s="299" t="str">
        <f t="shared" si="90"/>
        <v>C</v>
      </c>
      <c r="HI14" s="300">
        <f t="shared" si="91"/>
        <v>2</v>
      </c>
      <c r="HJ14" s="299" t="str">
        <f t="shared" si="92"/>
        <v>D</v>
      </c>
      <c r="HK14" s="300">
        <f t="shared" si="93"/>
        <v>1</v>
      </c>
      <c r="HL14" s="299" t="str">
        <f t="shared" si="94"/>
        <v>C</v>
      </c>
      <c r="HM14" s="300">
        <f t="shared" si="95"/>
        <v>2</v>
      </c>
      <c r="HN14" s="301" t="str">
        <f t="shared" si="96"/>
        <v>B</v>
      </c>
      <c r="HO14" s="302">
        <f t="shared" si="97"/>
        <v>3</v>
      </c>
      <c r="HP14" s="301" t="str">
        <f t="shared" si="98"/>
        <v>C</v>
      </c>
      <c r="HQ14" s="302">
        <f t="shared" si="99"/>
        <v>2</v>
      </c>
      <c r="HR14" s="301" t="str">
        <f t="shared" si="100"/>
        <v>B</v>
      </c>
      <c r="HS14" s="302">
        <f t="shared" si="101"/>
        <v>3</v>
      </c>
      <c r="HT14" s="301" t="str">
        <f t="shared" si="102"/>
        <v>D</v>
      </c>
      <c r="HU14" s="486">
        <f t="shared" si="103"/>
        <v>1</v>
      </c>
      <c r="HV14" s="487" t="str">
        <f t="shared" si="104"/>
        <v>C</v>
      </c>
      <c r="HW14" s="302">
        <f t="shared" si="105"/>
        <v>2</v>
      </c>
      <c r="HX14" s="301" t="str">
        <f t="shared" si="106"/>
        <v>B</v>
      </c>
      <c r="HY14" s="302">
        <f t="shared" si="107"/>
        <v>3</v>
      </c>
      <c r="HZ14" s="301" t="str">
        <f t="shared" si="108"/>
        <v>C</v>
      </c>
      <c r="IA14" s="302">
        <f t="shared" si="109"/>
        <v>2</v>
      </c>
      <c r="IB14" s="301" t="str">
        <f t="shared" si="110"/>
        <v>A</v>
      </c>
      <c r="IC14" s="302">
        <f t="shared" si="111"/>
        <v>4</v>
      </c>
      <c r="ID14" s="301" t="str">
        <f t="shared" si="125"/>
        <v>B</v>
      </c>
      <c r="IE14" s="302">
        <f t="shared" si="126"/>
        <v>3</v>
      </c>
      <c r="IF14" s="301" t="str">
        <f t="shared" si="127"/>
        <v>B</v>
      </c>
      <c r="IG14" s="302">
        <f t="shared" si="128"/>
        <v>3</v>
      </c>
      <c r="IH14" s="301" t="str">
        <f t="shared" si="129"/>
        <v>C</v>
      </c>
      <c r="II14" s="302">
        <f t="shared" si="130"/>
        <v>2</v>
      </c>
      <c r="IJ14" s="301" t="str">
        <f t="shared" si="131"/>
        <v>X</v>
      </c>
      <c r="IK14" s="302">
        <f t="shared" si="132"/>
        <v>0</v>
      </c>
      <c r="IL14" s="488">
        <f t="shared" si="114"/>
        <v>2.25</v>
      </c>
      <c r="IM14" s="488">
        <f t="shared" si="115"/>
        <v>2.0499999999999998</v>
      </c>
      <c r="IN14" s="488">
        <f t="shared" si="116"/>
        <v>2.19</v>
      </c>
      <c r="IO14" s="488">
        <f t="shared" si="117"/>
        <v>1.95</v>
      </c>
      <c r="IP14" s="488">
        <f t="shared" si="133"/>
        <v>2.5299999999999998</v>
      </c>
      <c r="IQ14" s="488">
        <f t="shared" si="134"/>
        <v>2.6</v>
      </c>
      <c r="IR14" s="489">
        <f t="shared" si="135"/>
        <v>89</v>
      </c>
      <c r="IS14" s="488">
        <f t="shared" si="118"/>
        <v>2.2000000000000002</v>
      </c>
      <c r="IT14" s="490" t="str">
        <f t="shared" si="119"/>
        <v>Trung b×nh</v>
      </c>
      <c r="IU14" s="2"/>
      <c r="IV14" s="2"/>
      <c r="IW14" s="3">
        <v>8</v>
      </c>
      <c r="IX14" s="3">
        <v>7</v>
      </c>
      <c r="IZ14" s="3">
        <v>7</v>
      </c>
      <c r="JA14" s="3">
        <v>7</v>
      </c>
      <c r="JC14" s="3">
        <v>6</v>
      </c>
      <c r="JD14" s="3">
        <v>4</v>
      </c>
      <c r="JE14" s="3">
        <v>5</v>
      </c>
    </row>
    <row r="15" spans="1:265" ht="24.75" customHeight="1" x14ac:dyDescent="0.25">
      <c r="A15" s="6">
        <v>9</v>
      </c>
      <c r="B15" s="34" t="s">
        <v>151</v>
      </c>
      <c r="C15" s="204" t="s">
        <v>66</v>
      </c>
      <c r="D15" s="22">
        <v>35796</v>
      </c>
      <c r="E15" s="23">
        <v>7</v>
      </c>
      <c r="F15" s="194">
        <v>9</v>
      </c>
      <c r="G15" s="25">
        <v>5</v>
      </c>
      <c r="H15" s="7">
        <f t="shared" si="0"/>
        <v>5.8</v>
      </c>
      <c r="I15" s="23">
        <v>6</v>
      </c>
      <c r="J15" s="194">
        <v>6</v>
      </c>
      <c r="K15" s="101">
        <v>8</v>
      </c>
      <c r="L15" s="7">
        <f t="shared" si="1"/>
        <v>7.4</v>
      </c>
      <c r="M15" s="23">
        <v>7</v>
      </c>
      <c r="N15" s="194">
        <v>8</v>
      </c>
      <c r="O15" s="25">
        <v>6</v>
      </c>
      <c r="P15" s="7">
        <f t="shared" si="2"/>
        <v>6.4</v>
      </c>
      <c r="Q15" s="23">
        <v>5</v>
      </c>
      <c r="R15" s="194">
        <v>5</v>
      </c>
      <c r="S15" s="25">
        <v>7</v>
      </c>
      <c r="T15" s="7">
        <f t="shared" si="3"/>
        <v>6.4</v>
      </c>
      <c r="U15" s="23">
        <v>6</v>
      </c>
      <c r="V15" s="194">
        <v>8.5</v>
      </c>
      <c r="W15" s="25">
        <v>4</v>
      </c>
      <c r="X15" s="7">
        <f t="shared" si="4"/>
        <v>4.9000000000000004</v>
      </c>
      <c r="Y15" s="23">
        <v>5</v>
      </c>
      <c r="Z15" s="194">
        <v>5</v>
      </c>
      <c r="AA15" s="25">
        <v>6</v>
      </c>
      <c r="AB15" s="7">
        <f t="shared" si="5"/>
        <v>5.7</v>
      </c>
      <c r="AC15" s="23">
        <v>6</v>
      </c>
      <c r="AD15" s="194">
        <v>7</v>
      </c>
      <c r="AE15" s="25">
        <v>7</v>
      </c>
      <c r="AF15" s="7">
        <f t="shared" si="6"/>
        <v>6.8</v>
      </c>
      <c r="AG15" s="23">
        <v>7.5</v>
      </c>
      <c r="AH15" s="194">
        <v>5</v>
      </c>
      <c r="AI15" s="25">
        <f t="shared" si="120"/>
        <v>7.3</v>
      </c>
      <c r="AJ15" s="7">
        <f t="shared" si="7"/>
        <v>7.1</v>
      </c>
      <c r="AK15" s="106">
        <v>7.5</v>
      </c>
      <c r="AL15" s="274">
        <v>8</v>
      </c>
      <c r="AM15" s="101">
        <v>5</v>
      </c>
      <c r="AN15" s="7">
        <f t="shared" si="8"/>
        <v>5.8</v>
      </c>
      <c r="AO15" s="23">
        <v>6.5</v>
      </c>
      <c r="AP15" s="194">
        <v>7</v>
      </c>
      <c r="AQ15" s="25">
        <v>6</v>
      </c>
      <c r="AR15" s="7">
        <f t="shared" si="9"/>
        <v>6.2</v>
      </c>
      <c r="AS15" s="23">
        <v>7</v>
      </c>
      <c r="AT15" s="194">
        <v>8</v>
      </c>
      <c r="AU15" s="25">
        <v>7</v>
      </c>
      <c r="AV15" s="7">
        <f t="shared" si="10"/>
        <v>7.1</v>
      </c>
      <c r="AW15" s="23">
        <v>5</v>
      </c>
      <c r="AX15" s="194">
        <v>5</v>
      </c>
      <c r="AY15" s="25">
        <v>4</v>
      </c>
      <c r="AZ15" s="7">
        <f t="shared" si="11"/>
        <v>4.3</v>
      </c>
      <c r="BA15" s="23">
        <v>8.3000000000000007</v>
      </c>
      <c r="BB15" s="194">
        <v>9</v>
      </c>
      <c r="BC15" s="25">
        <v>6</v>
      </c>
      <c r="BD15" s="7">
        <f t="shared" si="12"/>
        <v>6.8</v>
      </c>
      <c r="BE15" s="88">
        <v>6.5</v>
      </c>
      <c r="BF15" s="194">
        <v>7</v>
      </c>
      <c r="BG15" s="101">
        <v>6</v>
      </c>
      <c r="BH15" s="7">
        <f t="shared" si="13"/>
        <v>6.2</v>
      </c>
      <c r="BI15" s="23">
        <v>6</v>
      </c>
      <c r="BJ15" s="194">
        <v>7</v>
      </c>
      <c r="BK15" s="101">
        <v>5</v>
      </c>
      <c r="BL15" s="7">
        <f t="shared" si="14"/>
        <v>5.4</v>
      </c>
      <c r="BM15" s="23">
        <v>6.5</v>
      </c>
      <c r="BN15" s="194">
        <v>9</v>
      </c>
      <c r="BO15" s="25">
        <f t="shared" si="121"/>
        <v>6.5</v>
      </c>
      <c r="BP15" s="7">
        <f t="shared" si="15"/>
        <v>6.8</v>
      </c>
      <c r="BQ15" s="23">
        <v>5.5</v>
      </c>
      <c r="BR15" s="194">
        <v>5</v>
      </c>
      <c r="BS15" s="101">
        <v>5</v>
      </c>
      <c r="BT15" s="7">
        <f t="shared" si="16"/>
        <v>5.0999999999999996</v>
      </c>
      <c r="BU15" s="23">
        <v>4.5</v>
      </c>
      <c r="BV15" s="194">
        <v>5</v>
      </c>
      <c r="BW15" s="25">
        <v>6</v>
      </c>
      <c r="BX15" s="7">
        <f t="shared" si="17"/>
        <v>5.6</v>
      </c>
      <c r="BY15" s="106">
        <v>6.3</v>
      </c>
      <c r="BZ15" s="274">
        <v>7</v>
      </c>
      <c r="CA15" s="101">
        <v>7</v>
      </c>
      <c r="CB15" s="7">
        <f t="shared" si="18"/>
        <v>6.9</v>
      </c>
      <c r="CC15" s="23">
        <v>6</v>
      </c>
      <c r="CD15" s="194">
        <v>7</v>
      </c>
      <c r="CE15" s="101">
        <v>6.5</v>
      </c>
      <c r="CF15" s="7">
        <f t="shared" si="19"/>
        <v>6.5</v>
      </c>
      <c r="CG15" s="23">
        <v>6.5</v>
      </c>
      <c r="CH15" s="194">
        <v>8</v>
      </c>
      <c r="CI15" s="25">
        <v>6</v>
      </c>
      <c r="CJ15" s="7">
        <f t="shared" si="20"/>
        <v>6.3</v>
      </c>
      <c r="CK15" s="23">
        <v>5.7</v>
      </c>
      <c r="CL15" s="194">
        <v>6</v>
      </c>
      <c r="CM15" s="25">
        <v>7</v>
      </c>
      <c r="CN15" s="7">
        <f t="shared" si="21"/>
        <v>6.6</v>
      </c>
      <c r="CO15" s="23">
        <v>6.5</v>
      </c>
      <c r="CP15" s="194">
        <v>7</v>
      </c>
      <c r="CQ15" s="25">
        <v>6</v>
      </c>
      <c r="CR15" s="7">
        <f t="shared" si="22"/>
        <v>6.2</v>
      </c>
      <c r="CS15" s="23">
        <v>5</v>
      </c>
      <c r="CT15" s="194">
        <v>6</v>
      </c>
      <c r="CU15" s="25">
        <v>6</v>
      </c>
      <c r="CV15" s="7">
        <f t="shared" si="23"/>
        <v>5.8</v>
      </c>
      <c r="CW15" s="23">
        <v>5.5</v>
      </c>
      <c r="CX15" s="194">
        <v>7</v>
      </c>
      <c r="CY15" s="264">
        <v>4</v>
      </c>
      <c r="CZ15" s="7">
        <f t="shared" si="24"/>
        <v>4.5999999999999996</v>
      </c>
      <c r="DA15" s="23">
        <v>5.3</v>
      </c>
      <c r="DB15" s="194">
        <v>6</v>
      </c>
      <c r="DC15" s="25">
        <v>7</v>
      </c>
      <c r="DD15" s="7">
        <f t="shared" si="25"/>
        <v>6.6</v>
      </c>
      <c r="DE15" s="23">
        <v>6</v>
      </c>
      <c r="DF15" s="194">
        <v>4</v>
      </c>
      <c r="DG15" s="25">
        <v>4</v>
      </c>
      <c r="DH15" s="7">
        <f t="shared" si="26"/>
        <v>4.4000000000000004</v>
      </c>
      <c r="DI15" s="23">
        <v>5</v>
      </c>
      <c r="DJ15" s="194">
        <v>5</v>
      </c>
      <c r="DK15" s="265">
        <v>5</v>
      </c>
      <c r="DL15" s="7">
        <f t="shared" si="27"/>
        <v>5</v>
      </c>
      <c r="DM15" s="23">
        <v>6.5</v>
      </c>
      <c r="DN15" s="194">
        <v>7</v>
      </c>
      <c r="DO15" s="25">
        <f t="shared" si="122"/>
        <v>6</v>
      </c>
      <c r="DP15" s="7">
        <f t="shared" si="28"/>
        <v>6.2</v>
      </c>
      <c r="DQ15" s="23">
        <v>7</v>
      </c>
      <c r="DR15" s="194">
        <v>6</v>
      </c>
      <c r="DS15" s="25">
        <v>9</v>
      </c>
      <c r="DT15" s="7">
        <f t="shared" si="29"/>
        <v>8.3000000000000007</v>
      </c>
      <c r="DU15" s="23">
        <v>7</v>
      </c>
      <c r="DV15" s="194">
        <v>7</v>
      </c>
      <c r="DW15" s="25">
        <v>7</v>
      </c>
      <c r="DX15" s="7">
        <f t="shared" si="30"/>
        <v>7</v>
      </c>
      <c r="DY15" s="23">
        <v>7.5</v>
      </c>
      <c r="DZ15" s="194">
        <v>8</v>
      </c>
      <c r="EA15" s="25">
        <v>8.5</v>
      </c>
      <c r="EB15" s="7">
        <f t="shared" si="31"/>
        <v>8.3000000000000007</v>
      </c>
      <c r="EC15" s="23">
        <v>7.5</v>
      </c>
      <c r="ED15" s="194">
        <v>7</v>
      </c>
      <c r="EE15" s="25">
        <v>6</v>
      </c>
      <c r="EF15" s="7">
        <f t="shared" si="32"/>
        <v>6.4</v>
      </c>
      <c r="EG15" s="23">
        <v>7.5</v>
      </c>
      <c r="EH15" s="194">
        <v>8</v>
      </c>
      <c r="EI15" s="25">
        <v>8</v>
      </c>
      <c r="EJ15" s="7">
        <f t="shared" si="33"/>
        <v>7.9</v>
      </c>
      <c r="EK15" s="23">
        <v>7.3</v>
      </c>
      <c r="EL15" s="194">
        <v>7</v>
      </c>
      <c r="EM15" s="25">
        <v>6</v>
      </c>
      <c r="EN15" s="7">
        <f t="shared" si="34"/>
        <v>6.4</v>
      </c>
      <c r="EO15" s="23">
        <v>7</v>
      </c>
      <c r="EP15" s="194">
        <v>7</v>
      </c>
      <c r="EQ15" s="25">
        <v>6.5</v>
      </c>
      <c r="ER15" s="7">
        <f t="shared" si="35"/>
        <v>6.7</v>
      </c>
      <c r="ES15" s="23">
        <v>8.5</v>
      </c>
      <c r="ET15" s="194">
        <v>7</v>
      </c>
      <c r="EU15" s="25">
        <v>9</v>
      </c>
      <c r="EV15" s="7">
        <f t="shared" si="36"/>
        <v>8.6999999999999993</v>
      </c>
      <c r="EW15" s="88">
        <v>6</v>
      </c>
      <c r="EX15" s="194">
        <v>9</v>
      </c>
      <c r="EY15" s="25">
        <v>7.5</v>
      </c>
      <c r="EZ15" s="7">
        <f t="shared" si="123"/>
        <v>7.4</v>
      </c>
      <c r="FA15" s="88">
        <v>7.7</v>
      </c>
      <c r="FB15" s="194">
        <v>8</v>
      </c>
      <c r="FC15" s="25">
        <v>7</v>
      </c>
      <c r="FD15" s="7">
        <f t="shared" si="124"/>
        <v>7.2</v>
      </c>
      <c r="FE15" s="7">
        <v>6</v>
      </c>
      <c r="FF15" s="7"/>
      <c r="FG15" s="8">
        <f t="shared" si="37"/>
        <v>6.33</v>
      </c>
      <c r="FH15" s="301" t="str">
        <f t="shared" si="38"/>
        <v>C</v>
      </c>
      <c r="FI15" s="302">
        <f t="shared" si="39"/>
        <v>2</v>
      </c>
      <c r="FJ15" s="301" t="str">
        <f t="shared" si="40"/>
        <v>B</v>
      </c>
      <c r="FK15" s="302">
        <f t="shared" si="41"/>
        <v>3</v>
      </c>
      <c r="FL15" s="301" t="str">
        <f t="shared" si="42"/>
        <v>C</v>
      </c>
      <c r="FM15" s="302">
        <f t="shared" si="43"/>
        <v>2</v>
      </c>
      <c r="FN15" s="301" t="str">
        <f t="shared" si="44"/>
        <v>C</v>
      </c>
      <c r="FO15" s="302">
        <f t="shared" si="45"/>
        <v>2</v>
      </c>
      <c r="FP15" s="299" t="str">
        <f t="shared" si="46"/>
        <v>D</v>
      </c>
      <c r="FQ15" s="300">
        <f t="shared" si="47"/>
        <v>1</v>
      </c>
      <c r="FR15" s="299" t="str">
        <f t="shared" si="48"/>
        <v>C</v>
      </c>
      <c r="FS15" s="300">
        <f t="shared" si="49"/>
        <v>2</v>
      </c>
      <c r="FT15" s="299" t="str">
        <f t="shared" si="50"/>
        <v>C</v>
      </c>
      <c r="FU15" s="300">
        <f t="shared" si="51"/>
        <v>2</v>
      </c>
      <c r="FV15" s="299" t="str">
        <f t="shared" si="52"/>
        <v>B</v>
      </c>
      <c r="FW15" s="300">
        <f t="shared" si="53"/>
        <v>3</v>
      </c>
      <c r="FX15" s="299" t="str">
        <f t="shared" si="54"/>
        <v>C</v>
      </c>
      <c r="FY15" s="300">
        <f t="shared" si="55"/>
        <v>2</v>
      </c>
      <c r="FZ15" s="299" t="str">
        <f t="shared" si="56"/>
        <v>C</v>
      </c>
      <c r="GA15" s="300">
        <f t="shared" si="57"/>
        <v>2</v>
      </c>
      <c r="GB15" s="299" t="str">
        <f t="shared" si="58"/>
        <v>B</v>
      </c>
      <c r="GC15" s="300">
        <f t="shared" si="59"/>
        <v>3</v>
      </c>
      <c r="GD15" s="299" t="str">
        <f t="shared" si="60"/>
        <v>D</v>
      </c>
      <c r="GE15" s="300">
        <f t="shared" si="61"/>
        <v>1</v>
      </c>
      <c r="GF15" s="299" t="str">
        <f t="shared" si="62"/>
        <v>C</v>
      </c>
      <c r="GG15" s="300">
        <f t="shared" si="63"/>
        <v>2</v>
      </c>
      <c r="GH15" s="301" t="str">
        <f t="shared" si="64"/>
        <v>C</v>
      </c>
      <c r="GI15" s="302">
        <f t="shared" si="65"/>
        <v>2</v>
      </c>
      <c r="GJ15" s="301" t="str">
        <f t="shared" si="66"/>
        <v>D</v>
      </c>
      <c r="GK15" s="302">
        <f t="shared" si="67"/>
        <v>1</v>
      </c>
      <c r="GL15" s="301" t="str">
        <f t="shared" si="68"/>
        <v>C</v>
      </c>
      <c r="GM15" s="302">
        <f t="shared" si="69"/>
        <v>2</v>
      </c>
      <c r="GN15" s="301" t="str">
        <f t="shared" si="70"/>
        <v>D</v>
      </c>
      <c r="GO15" s="302">
        <f t="shared" si="71"/>
        <v>1</v>
      </c>
      <c r="GP15" s="301" t="str">
        <f t="shared" si="72"/>
        <v>C</v>
      </c>
      <c r="GQ15" s="302">
        <f t="shared" si="73"/>
        <v>2</v>
      </c>
      <c r="GR15" s="301" t="str">
        <f t="shared" si="74"/>
        <v>C</v>
      </c>
      <c r="GS15" s="302">
        <f t="shared" si="75"/>
        <v>2</v>
      </c>
      <c r="GT15" s="301" t="str">
        <f t="shared" si="76"/>
        <v>C</v>
      </c>
      <c r="GU15" s="302">
        <f t="shared" si="77"/>
        <v>2</v>
      </c>
      <c r="GV15" s="299" t="str">
        <f t="shared" si="78"/>
        <v>C</v>
      </c>
      <c r="GW15" s="300">
        <f t="shared" si="79"/>
        <v>2</v>
      </c>
      <c r="GX15" s="299" t="str">
        <f t="shared" si="80"/>
        <v>C</v>
      </c>
      <c r="GY15" s="300">
        <f t="shared" si="81"/>
        <v>2</v>
      </c>
      <c r="GZ15" s="299" t="str">
        <f t="shared" si="82"/>
        <v>C</v>
      </c>
      <c r="HA15" s="300">
        <f t="shared" si="83"/>
        <v>2</v>
      </c>
      <c r="HB15" s="299" t="str">
        <f t="shared" si="84"/>
        <v>C</v>
      </c>
      <c r="HC15" s="300">
        <f t="shared" si="85"/>
        <v>2</v>
      </c>
      <c r="HD15" s="299" t="str">
        <f t="shared" si="86"/>
        <v>D</v>
      </c>
      <c r="HE15" s="300">
        <f t="shared" si="87"/>
        <v>1</v>
      </c>
      <c r="HF15" s="299" t="str">
        <f t="shared" si="88"/>
        <v>C</v>
      </c>
      <c r="HG15" s="300">
        <f t="shared" si="89"/>
        <v>2</v>
      </c>
      <c r="HH15" s="299" t="str">
        <f t="shared" si="90"/>
        <v>D</v>
      </c>
      <c r="HI15" s="300">
        <f t="shared" si="91"/>
        <v>1</v>
      </c>
      <c r="HJ15" s="299" t="str">
        <f t="shared" si="92"/>
        <v>D</v>
      </c>
      <c r="HK15" s="300">
        <f t="shared" si="93"/>
        <v>1</v>
      </c>
      <c r="HL15" s="299" t="str">
        <f t="shared" si="94"/>
        <v>C</v>
      </c>
      <c r="HM15" s="300">
        <f t="shared" si="95"/>
        <v>2</v>
      </c>
      <c r="HN15" s="301" t="str">
        <f t="shared" si="96"/>
        <v>B</v>
      </c>
      <c r="HO15" s="302">
        <f t="shared" si="97"/>
        <v>3</v>
      </c>
      <c r="HP15" s="301" t="str">
        <f t="shared" si="98"/>
        <v>B</v>
      </c>
      <c r="HQ15" s="302">
        <f t="shared" si="99"/>
        <v>3</v>
      </c>
      <c r="HR15" s="301" t="str">
        <f t="shared" si="100"/>
        <v>B</v>
      </c>
      <c r="HS15" s="302">
        <f t="shared" si="101"/>
        <v>3</v>
      </c>
      <c r="HT15" s="301" t="str">
        <f t="shared" si="102"/>
        <v>C</v>
      </c>
      <c r="HU15" s="486">
        <f t="shared" si="103"/>
        <v>2</v>
      </c>
      <c r="HV15" s="487" t="str">
        <f t="shared" si="104"/>
        <v>B</v>
      </c>
      <c r="HW15" s="302">
        <f t="shared" si="105"/>
        <v>3</v>
      </c>
      <c r="HX15" s="301" t="str">
        <f t="shared" si="106"/>
        <v>C</v>
      </c>
      <c r="HY15" s="302">
        <f t="shared" si="107"/>
        <v>2</v>
      </c>
      <c r="HZ15" s="301" t="str">
        <f t="shared" si="108"/>
        <v>C</v>
      </c>
      <c r="IA15" s="302">
        <f t="shared" si="109"/>
        <v>2</v>
      </c>
      <c r="IB15" s="301" t="str">
        <f t="shared" si="110"/>
        <v>A</v>
      </c>
      <c r="IC15" s="302">
        <f t="shared" si="111"/>
        <v>4</v>
      </c>
      <c r="ID15" s="301" t="str">
        <f t="shared" si="125"/>
        <v>B</v>
      </c>
      <c r="IE15" s="302">
        <f t="shared" si="126"/>
        <v>3</v>
      </c>
      <c r="IF15" s="301" t="str">
        <f t="shared" si="127"/>
        <v>B</v>
      </c>
      <c r="IG15" s="302">
        <f t="shared" si="128"/>
        <v>3</v>
      </c>
      <c r="IH15" s="301" t="str">
        <f t="shared" si="129"/>
        <v>C</v>
      </c>
      <c r="II15" s="302">
        <f t="shared" si="130"/>
        <v>2</v>
      </c>
      <c r="IJ15" s="301" t="str">
        <f t="shared" si="131"/>
        <v>X</v>
      </c>
      <c r="IK15" s="302">
        <f t="shared" si="132"/>
        <v>0</v>
      </c>
      <c r="IL15" s="488">
        <f t="shared" si="114"/>
        <v>2.25</v>
      </c>
      <c r="IM15" s="488">
        <f t="shared" si="115"/>
        <v>2</v>
      </c>
      <c r="IN15" s="488">
        <f t="shared" si="116"/>
        <v>1.69</v>
      </c>
      <c r="IO15" s="488">
        <f t="shared" si="117"/>
        <v>1.73</v>
      </c>
      <c r="IP15" s="488">
        <f t="shared" si="133"/>
        <v>2.74</v>
      </c>
      <c r="IQ15" s="488">
        <f t="shared" si="134"/>
        <v>2.6</v>
      </c>
      <c r="IR15" s="489">
        <f t="shared" si="135"/>
        <v>89</v>
      </c>
      <c r="IS15" s="488">
        <f t="shared" si="118"/>
        <v>2.09</v>
      </c>
      <c r="IT15" s="490" t="str">
        <f t="shared" si="119"/>
        <v>Trung b×nh</v>
      </c>
      <c r="IU15" s="2"/>
      <c r="IV15" s="2"/>
      <c r="IW15" s="3">
        <v>7</v>
      </c>
      <c r="IX15" s="3">
        <v>7.5</v>
      </c>
      <c r="IZ15" s="3">
        <v>7</v>
      </c>
      <c r="JA15" s="3">
        <v>6</v>
      </c>
      <c r="JC15" s="3">
        <v>7</v>
      </c>
      <c r="JD15" s="3">
        <v>5</v>
      </c>
      <c r="JE15" s="3">
        <v>5</v>
      </c>
    </row>
    <row r="16" spans="1:265" ht="24.75" customHeight="1" x14ac:dyDescent="0.25">
      <c r="A16" s="12">
        <v>10</v>
      </c>
      <c r="B16" s="34" t="s">
        <v>97</v>
      </c>
      <c r="C16" s="204" t="s">
        <v>66</v>
      </c>
      <c r="D16" s="394">
        <v>36016</v>
      </c>
      <c r="E16" s="23">
        <v>7</v>
      </c>
      <c r="F16" s="194">
        <v>9</v>
      </c>
      <c r="G16" s="101">
        <v>5</v>
      </c>
      <c r="H16" s="7">
        <f t="shared" si="0"/>
        <v>5.8</v>
      </c>
      <c r="I16" s="23">
        <v>5</v>
      </c>
      <c r="J16" s="194">
        <v>8</v>
      </c>
      <c r="K16" s="101">
        <v>6</v>
      </c>
      <c r="L16" s="7">
        <f t="shared" si="1"/>
        <v>6</v>
      </c>
      <c r="M16" s="23">
        <v>6</v>
      </c>
      <c r="N16" s="194">
        <v>8</v>
      </c>
      <c r="O16" s="74">
        <v>4</v>
      </c>
      <c r="P16" s="7">
        <f t="shared" si="2"/>
        <v>4.8</v>
      </c>
      <c r="Q16" s="23">
        <v>7</v>
      </c>
      <c r="R16" s="194">
        <v>5</v>
      </c>
      <c r="S16" s="25">
        <v>6.5</v>
      </c>
      <c r="T16" s="7">
        <f t="shared" si="3"/>
        <v>6.5</v>
      </c>
      <c r="U16" s="23">
        <v>7</v>
      </c>
      <c r="V16" s="194">
        <v>8.5</v>
      </c>
      <c r="W16" s="101">
        <v>6</v>
      </c>
      <c r="X16" s="7">
        <f t="shared" si="4"/>
        <v>6.5</v>
      </c>
      <c r="Y16" s="23">
        <v>6.7</v>
      </c>
      <c r="Z16" s="194">
        <v>8</v>
      </c>
      <c r="AA16" s="25">
        <v>4.5</v>
      </c>
      <c r="AB16" s="7">
        <f t="shared" si="5"/>
        <v>5.3</v>
      </c>
      <c r="AC16" s="23">
        <v>6.3</v>
      </c>
      <c r="AD16" s="194">
        <v>9</v>
      </c>
      <c r="AE16" s="101">
        <v>4</v>
      </c>
      <c r="AF16" s="7">
        <f t="shared" si="6"/>
        <v>5</v>
      </c>
      <c r="AG16" s="23">
        <v>6.5</v>
      </c>
      <c r="AH16" s="194">
        <v>9</v>
      </c>
      <c r="AI16" s="74">
        <f t="shared" si="120"/>
        <v>7</v>
      </c>
      <c r="AJ16" s="7">
        <f t="shared" si="7"/>
        <v>7.1</v>
      </c>
      <c r="AK16" s="23">
        <v>7.5</v>
      </c>
      <c r="AL16" s="194">
        <v>8</v>
      </c>
      <c r="AM16" s="25">
        <v>6</v>
      </c>
      <c r="AN16" s="7">
        <f t="shared" si="8"/>
        <v>6.5</v>
      </c>
      <c r="AO16" s="23">
        <v>6</v>
      </c>
      <c r="AP16" s="194">
        <v>8</v>
      </c>
      <c r="AQ16" s="25">
        <v>8</v>
      </c>
      <c r="AR16" s="7">
        <f t="shared" si="9"/>
        <v>7.6</v>
      </c>
      <c r="AS16" s="23">
        <v>7.5</v>
      </c>
      <c r="AT16" s="194">
        <v>8</v>
      </c>
      <c r="AU16" s="25">
        <v>7.5</v>
      </c>
      <c r="AV16" s="7">
        <f t="shared" si="10"/>
        <v>7.6</v>
      </c>
      <c r="AW16" s="23">
        <v>6.7</v>
      </c>
      <c r="AX16" s="194">
        <v>7</v>
      </c>
      <c r="AY16" s="25">
        <v>5</v>
      </c>
      <c r="AZ16" s="7">
        <f t="shared" si="11"/>
        <v>5.5</v>
      </c>
      <c r="BA16" s="23">
        <v>7</v>
      </c>
      <c r="BB16" s="194">
        <v>9</v>
      </c>
      <c r="BC16" s="25">
        <v>7</v>
      </c>
      <c r="BD16" s="7">
        <f t="shared" si="12"/>
        <v>7.2</v>
      </c>
      <c r="BE16" s="88">
        <v>6.5</v>
      </c>
      <c r="BF16" s="194">
        <v>8</v>
      </c>
      <c r="BG16" s="25">
        <v>5</v>
      </c>
      <c r="BH16" s="7">
        <f t="shared" si="13"/>
        <v>5.6</v>
      </c>
      <c r="BI16" s="23">
        <v>6.3</v>
      </c>
      <c r="BJ16" s="194">
        <v>8</v>
      </c>
      <c r="BK16" s="25">
        <v>7</v>
      </c>
      <c r="BL16" s="7">
        <f t="shared" si="14"/>
        <v>7</v>
      </c>
      <c r="BM16" s="23">
        <v>5</v>
      </c>
      <c r="BN16" s="194">
        <v>9</v>
      </c>
      <c r="BO16" s="25">
        <f t="shared" si="121"/>
        <v>5.3</v>
      </c>
      <c r="BP16" s="7">
        <f t="shared" si="15"/>
        <v>5.6</v>
      </c>
      <c r="BQ16" s="23">
        <v>5.5</v>
      </c>
      <c r="BR16" s="194">
        <v>5</v>
      </c>
      <c r="BS16" s="101">
        <v>5</v>
      </c>
      <c r="BT16" s="7">
        <f t="shared" si="16"/>
        <v>5.0999999999999996</v>
      </c>
      <c r="BU16" s="23">
        <v>7</v>
      </c>
      <c r="BV16" s="194">
        <v>8</v>
      </c>
      <c r="BW16" s="25">
        <v>6</v>
      </c>
      <c r="BX16" s="7">
        <f t="shared" si="17"/>
        <v>6.4</v>
      </c>
      <c r="BY16" s="23">
        <v>7</v>
      </c>
      <c r="BZ16" s="194">
        <v>7</v>
      </c>
      <c r="CA16" s="74">
        <v>6</v>
      </c>
      <c r="CB16" s="7">
        <f t="shared" si="18"/>
        <v>6.3</v>
      </c>
      <c r="CC16" s="23">
        <v>6.5</v>
      </c>
      <c r="CD16" s="194">
        <v>7</v>
      </c>
      <c r="CE16" s="25">
        <v>6</v>
      </c>
      <c r="CF16" s="7">
        <f t="shared" si="19"/>
        <v>6.2</v>
      </c>
      <c r="CG16" s="23">
        <v>8.8000000000000007</v>
      </c>
      <c r="CH16" s="194">
        <v>9</v>
      </c>
      <c r="CI16" s="25">
        <v>5</v>
      </c>
      <c r="CJ16" s="7">
        <f t="shared" si="20"/>
        <v>6.2</v>
      </c>
      <c r="CK16" s="23">
        <v>5.3</v>
      </c>
      <c r="CL16" s="194">
        <v>6</v>
      </c>
      <c r="CM16" s="25">
        <v>8</v>
      </c>
      <c r="CN16" s="7">
        <f t="shared" si="21"/>
        <v>7.3</v>
      </c>
      <c r="CO16" s="23">
        <v>7.5</v>
      </c>
      <c r="CP16" s="194">
        <v>8</v>
      </c>
      <c r="CQ16" s="25">
        <v>7</v>
      </c>
      <c r="CR16" s="7">
        <f t="shared" si="22"/>
        <v>7.2</v>
      </c>
      <c r="CS16" s="23">
        <v>6.5</v>
      </c>
      <c r="CT16" s="194">
        <v>8</v>
      </c>
      <c r="CU16" s="25">
        <v>4.5</v>
      </c>
      <c r="CV16" s="7">
        <f t="shared" si="23"/>
        <v>5.3</v>
      </c>
      <c r="CW16" s="23">
        <v>6</v>
      </c>
      <c r="CX16" s="194">
        <v>7</v>
      </c>
      <c r="CY16" s="25">
        <v>3</v>
      </c>
      <c r="CZ16" s="7">
        <f t="shared" si="24"/>
        <v>4</v>
      </c>
      <c r="DA16" s="23">
        <v>5</v>
      </c>
      <c r="DB16" s="194">
        <v>6</v>
      </c>
      <c r="DC16" s="25">
        <v>7.5</v>
      </c>
      <c r="DD16" s="7">
        <f t="shared" si="25"/>
        <v>6.9</v>
      </c>
      <c r="DE16" s="23">
        <v>8.5</v>
      </c>
      <c r="DF16" s="194">
        <v>8</v>
      </c>
      <c r="DG16" s="25">
        <v>5</v>
      </c>
      <c r="DH16" s="7">
        <f t="shared" si="26"/>
        <v>6</v>
      </c>
      <c r="DI16" s="23">
        <v>5</v>
      </c>
      <c r="DJ16" s="194">
        <v>7</v>
      </c>
      <c r="DK16" s="25">
        <v>5.5</v>
      </c>
      <c r="DL16" s="7">
        <f t="shared" si="27"/>
        <v>5.6</v>
      </c>
      <c r="DM16" s="23">
        <v>5.5</v>
      </c>
      <c r="DN16" s="194">
        <v>7</v>
      </c>
      <c r="DO16" s="25">
        <f t="shared" si="122"/>
        <v>6</v>
      </c>
      <c r="DP16" s="7">
        <f t="shared" si="28"/>
        <v>6</v>
      </c>
      <c r="DQ16" s="23">
        <v>7.5</v>
      </c>
      <c r="DR16" s="194">
        <v>8</v>
      </c>
      <c r="DS16" s="25">
        <v>8</v>
      </c>
      <c r="DT16" s="7">
        <f t="shared" si="29"/>
        <v>7.9</v>
      </c>
      <c r="DU16" s="23">
        <v>9</v>
      </c>
      <c r="DV16" s="194">
        <v>8</v>
      </c>
      <c r="DW16" s="25">
        <v>7.5</v>
      </c>
      <c r="DX16" s="7">
        <f t="shared" si="30"/>
        <v>7.9</v>
      </c>
      <c r="DY16" s="23">
        <v>7</v>
      </c>
      <c r="DZ16" s="194">
        <v>8</v>
      </c>
      <c r="EA16" s="25">
        <v>8</v>
      </c>
      <c r="EB16" s="7">
        <f t="shared" si="31"/>
        <v>7.8</v>
      </c>
      <c r="EC16" s="23">
        <v>8.5</v>
      </c>
      <c r="ED16" s="194">
        <v>7</v>
      </c>
      <c r="EE16" s="25">
        <v>9</v>
      </c>
      <c r="EF16" s="7">
        <f t="shared" si="32"/>
        <v>8.6999999999999993</v>
      </c>
      <c r="EG16" s="23">
        <v>8</v>
      </c>
      <c r="EH16" s="194">
        <v>9</v>
      </c>
      <c r="EI16" s="25">
        <v>8</v>
      </c>
      <c r="EJ16" s="7">
        <f t="shared" si="33"/>
        <v>8.1</v>
      </c>
      <c r="EK16" s="23">
        <v>7.7</v>
      </c>
      <c r="EL16" s="194">
        <v>8</v>
      </c>
      <c r="EM16" s="25">
        <v>8</v>
      </c>
      <c r="EN16" s="7">
        <f t="shared" si="34"/>
        <v>7.9</v>
      </c>
      <c r="EO16" s="23">
        <v>6</v>
      </c>
      <c r="EP16" s="194">
        <v>8</v>
      </c>
      <c r="EQ16" s="25">
        <v>5.5</v>
      </c>
      <c r="ER16" s="7">
        <f t="shared" si="35"/>
        <v>5.9</v>
      </c>
      <c r="ES16" s="23">
        <v>9</v>
      </c>
      <c r="ET16" s="194">
        <v>8</v>
      </c>
      <c r="EU16" s="25">
        <v>9</v>
      </c>
      <c r="EV16" s="7">
        <f t="shared" si="36"/>
        <v>8.9</v>
      </c>
      <c r="EW16" s="88">
        <v>6.7</v>
      </c>
      <c r="EX16" s="194">
        <v>8</v>
      </c>
      <c r="EY16" s="25">
        <v>5.5</v>
      </c>
      <c r="EZ16" s="7">
        <f t="shared" si="123"/>
        <v>6</v>
      </c>
      <c r="FA16" s="88">
        <v>7.3</v>
      </c>
      <c r="FB16" s="194">
        <v>8</v>
      </c>
      <c r="FC16" s="25">
        <v>7</v>
      </c>
      <c r="FD16" s="7">
        <f t="shared" si="124"/>
        <v>7.2</v>
      </c>
      <c r="FE16" s="7">
        <v>7</v>
      </c>
      <c r="FF16" s="7"/>
      <c r="FG16" s="8">
        <f t="shared" si="37"/>
        <v>6.54</v>
      </c>
      <c r="FH16" s="301" t="str">
        <f t="shared" si="38"/>
        <v>C</v>
      </c>
      <c r="FI16" s="302">
        <f t="shared" si="39"/>
        <v>2</v>
      </c>
      <c r="FJ16" s="301" t="str">
        <f t="shared" si="40"/>
        <v>C</v>
      </c>
      <c r="FK16" s="302">
        <f t="shared" si="41"/>
        <v>2</v>
      </c>
      <c r="FL16" s="301" t="str">
        <f t="shared" si="42"/>
        <v>D</v>
      </c>
      <c r="FM16" s="302">
        <f t="shared" si="43"/>
        <v>1</v>
      </c>
      <c r="FN16" s="301" t="str">
        <f t="shared" si="44"/>
        <v>C</v>
      </c>
      <c r="FO16" s="302">
        <f t="shared" si="45"/>
        <v>2</v>
      </c>
      <c r="FP16" s="299" t="str">
        <f t="shared" si="46"/>
        <v>C</v>
      </c>
      <c r="FQ16" s="300">
        <f t="shared" si="47"/>
        <v>2</v>
      </c>
      <c r="FR16" s="299" t="str">
        <f t="shared" si="48"/>
        <v>D</v>
      </c>
      <c r="FS16" s="300">
        <f t="shared" si="49"/>
        <v>1</v>
      </c>
      <c r="FT16" s="299" t="str">
        <f t="shared" si="50"/>
        <v>D</v>
      </c>
      <c r="FU16" s="300">
        <f t="shared" si="51"/>
        <v>1</v>
      </c>
      <c r="FV16" s="299" t="str">
        <f t="shared" si="52"/>
        <v>B</v>
      </c>
      <c r="FW16" s="300">
        <f t="shared" si="53"/>
        <v>3</v>
      </c>
      <c r="FX16" s="299" t="str">
        <f t="shared" si="54"/>
        <v>C</v>
      </c>
      <c r="FY16" s="300">
        <f t="shared" si="55"/>
        <v>2</v>
      </c>
      <c r="FZ16" s="299" t="str">
        <f t="shared" si="56"/>
        <v>B</v>
      </c>
      <c r="GA16" s="300">
        <f t="shared" si="57"/>
        <v>3</v>
      </c>
      <c r="GB16" s="299" t="str">
        <f t="shared" si="58"/>
        <v>B</v>
      </c>
      <c r="GC16" s="300">
        <f t="shared" si="59"/>
        <v>3</v>
      </c>
      <c r="GD16" s="299" t="str">
        <f t="shared" si="60"/>
        <v>C</v>
      </c>
      <c r="GE16" s="300">
        <f t="shared" si="61"/>
        <v>2</v>
      </c>
      <c r="GF16" s="299" t="str">
        <f t="shared" si="62"/>
        <v>B</v>
      </c>
      <c r="GG16" s="300">
        <f t="shared" si="63"/>
        <v>3</v>
      </c>
      <c r="GH16" s="301" t="str">
        <f t="shared" si="64"/>
        <v>C</v>
      </c>
      <c r="GI16" s="302">
        <f t="shared" si="65"/>
        <v>2</v>
      </c>
      <c r="GJ16" s="301" t="str">
        <f t="shared" si="66"/>
        <v>B</v>
      </c>
      <c r="GK16" s="302">
        <f t="shared" si="67"/>
        <v>3</v>
      </c>
      <c r="GL16" s="301" t="str">
        <f t="shared" si="68"/>
        <v>C</v>
      </c>
      <c r="GM16" s="302">
        <f t="shared" si="69"/>
        <v>2</v>
      </c>
      <c r="GN16" s="301" t="str">
        <f t="shared" si="70"/>
        <v>D</v>
      </c>
      <c r="GO16" s="302">
        <f t="shared" si="71"/>
        <v>1</v>
      </c>
      <c r="GP16" s="301" t="str">
        <f t="shared" si="72"/>
        <v>C</v>
      </c>
      <c r="GQ16" s="302">
        <f t="shared" si="73"/>
        <v>2</v>
      </c>
      <c r="GR16" s="301" t="str">
        <f t="shared" si="74"/>
        <v>C</v>
      </c>
      <c r="GS16" s="302">
        <f t="shared" si="75"/>
        <v>2</v>
      </c>
      <c r="GT16" s="301" t="str">
        <f t="shared" si="76"/>
        <v>C</v>
      </c>
      <c r="GU16" s="302">
        <f t="shared" si="77"/>
        <v>2</v>
      </c>
      <c r="GV16" s="299" t="str">
        <f t="shared" si="78"/>
        <v>C</v>
      </c>
      <c r="GW16" s="300">
        <f t="shared" si="79"/>
        <v>2</v>
      </c>
      <c r="GX16" s="299" t="str">
        <f t="shared" si="80"/>
        <v>B</v>
      </c>
      <c r="GY16" s="300">
        <f t="shared" si="81"/>
        <v>3</v>
      </c>
      <c r="GZ16" s="299" t="str">
        <f t="shared" si="82"/>
        <v>B</v>
      </c>
      <c r="HA16" s="300">
        <f t="shared" si="83"/>
        <v>3</v>
      </c>
      <c r="HB16" s="299" t="str">
        <f t="shared" si="84"/>
        <v>D</v>
      </c>
      <c r="HC16" s="300">
        <f t="shared" si="85"/>
        <v>1</v>
      </c>
      <c r="HD16" s="299" t="str">
        <f t="shared" si="86"/>
        <v>D</v>
      </c>
      <c r="HE16" s="300">
        <f t="shared" si="87"/>
        <v>1</v>
      </c>
      <c r="HF16" s="299" t="str">
        <f t="shared" si="88"/>
        <v>C</v>
      </c>
      <c r="HG16" s="300">
        <f t="shared" si="89"/>
        <v>2</v>
      </c>
      <c r="HH16" s="299" t="str">
        <f t="shared" si="90"/>
        <v>C</v>
      </c>
      <c r="HI16" s="300">
        <f t="shared" si="91"/>
        <v>2</v>
      </c>
      <c r="HJ16" s="299" t="str">
        <f t="shared" si="92"/>
        <v>C</v>
      </c>
      <c r="HK16" s="300">
        <f t="shared" si="93"/>
        <v>2</v>
      </c>
      <c r="HL16" s="299" t="str">
        <f t="shared" si="94"/>
        <v>C</v>
      </c>
      <c r="HM16" s="300">
        <f t="shared" si="95"/>
        <v>2</v>
      </c>
      <c r="HN16" s="301" t="str">
        <f t="shared" si="96"/>
        <v>B</v>
      </c>
      <c r="HO16" s="302">
        <f t="shared" si="97"/>
        <v>3</v>
      </c>
      <c r="HP16" s="301" t="str">
        <f t="shared" si="98"/>
        <v>B</v>
      </c>
      <c r="HQ16" s="302">
        <f t="shared" si="99"/>
        <v>3</v>
      </c>
      <c r="HR16" s="301" t="str">
        <f t="shared" si="100"/>
        <v>B</v>
      </c>
      <c r="HS16" s="302">
        <f t="shared" si="101"/>
        <v>3</v>
      </c>
      <c r="HT16" s="301" t="str">
        <f t="shared" si="102"/>
        <v>A</v>
      </c>
      <c r="HU16" s="486">
        <f t="shared" si="103"/>
        <v>4</v>
      </c>
      <c r="HV16" s="487" t="str">
        <f t="shared" si="104"/>
        <v>B</v>
      </c>
      <c r="HW16" s="302">
        <f t="shared" si="105"/>
        <v>3</v>
      </c>
      <c r="HX16" s="301" t="str">
        <f t="shared" si="106"/>
        <v>B</v>
      </c>
      <c r="HY16" s="302">
        <f t="shared" si="107"/>
        <v>3</v>
      </c>
      <c r="HZ16" s="301" t="str">
        <f t="shared" si="108"/>
        <v>C</v>
      </c>
      <c r="IA16" s="302">
        <f t="shared" si="109"/>
        <v>2</v>
      </c>
      <c r="IB16" s="301" t="str">
        <f t="shared" si="110"/>
        <v>A</v>
      </c>
      <c r="IC16" s="302">
        <f t="shared" si="111"/>
        <v>4</v>
      </c>
      <c r="ID16" s="301" t="str">
        <f t="shared" si="125"/>
        <v>C</v>
      </c>
      <c r="IE16" s="302">
        <f t="shared" si="126"/>
        <v>2</v>
      </c>
      <c r="IF16" s="301" t="str">
        <f t="shared" si="127"/>
        <v>B</v>
      </c>
      <c r="IG16" s="302">
        <f t="shared" si="128"/>
        <v>3</v>
      </c>
      <c r="IH16" s="301" t="str">
        <f t="shared" si="129"/>
        <v>B</v>
      </c>
      <c r="II16" s="302">
        <f t="shared" si="130"/>
        <v>3</v>
      </c>
      <c r="IJ16" s="301" t="str">
        <f t="shared" si="131"/>
        <v>X</v>
      </c>
      <c r="IK16" s="302">
        <f t="shared" si="132"/>
        <v>0</v>
      </c>
      <c r="IL16" s="488">
        <f t="shared" si="114"/>
        <v>1.75</v>
      </c>
      <c r="IM16" s="488">
        <f t="shared" si="115"/>
        <v>2.11</v>
      </c>
      <c r="IN16" s="488">
        <f t="shared" si="116"/>
        <v>2.06</v>
      </c>
      <c r="IO16" s="488">
        <f t="shared" si="117"/>
        <v>2.0499999999999998</v>
      </c>
      <c r="IP16" s="488">
        <f t="shared" si="133"/>
        <v>3.11</v>
      </c>
      <c r="IQ16" s="488">
        <f t="shared" si="134"/>
        <v>3</v>
      </c>
      <c r="IR16" s="489">
        <f t="shared" si="135"/>
        <v>89</v>
      </c>
      <c r="IS16" s="488">
        <f t="shared" si="118"/>
        <v>2.31</v>
      </c>
      <c r="IT16" s="490" t="str">
        <f t="shared" si="119"/>
        <v>Trung b×nh</v>
      </c>
      <c r="IU16" s="2"/>
      <c r="IV16" s="2"/>
      <c r="IW16" s="108">
        <v>6</v>
      </c>
      <c r="IX16" s="108">
        <v>8</v>
      </c>
      <c r="IZ16" s="3">
        <v>5</v>
      </c>
      <c r="JA16" s="3">
        <v>5.5</v>
      </c>
      <c r="JC16" s="3">
        <v>7</v>
      </c>
      <c r="JD16" s="3">
        <v>5</v>
      </c>
      <c r="JE16" s="3">
        <v>5</v>
      </c>
    </row>
    <row r="17" spans="1:265" ht="24.75" customHeight="1" x14ac:dyDescent="0.25">
      <c r="A17" s="6">
        <v>11</v>
      </c>
      <c r="B17" s="19" t="s">
        <v>114</v>
      </c>
      <c r="C17" s="59" t="s">
        <v>72</v>
      </c>
      <c r="D17" s="18">
        <v>35902</v>
      </c>
      <c r="E17" s="23">
        <v>7</v>
      </c>
      <c r="F17" s="194">
        <v>8</v>
      </c>
      <c r="G17" s="25">
        <v>6</v>
      </c>
      <c r="H17" s="7">
        <f>ROUND((E17*0.2+F17*0.1+G17*0.7),1)</f>
        <v>6.4</v>
      </c>
      <c r="I17" s="23">
        <v>7</v>
      </c>
      <c r="J17" s="194">
        <v>10</v>
      </c>
      <c r="K17" s="25">
        <v>6</v>
      </c>
      <c r="L17" s="7">
        <f>ROUND((I17*0.2+J17*0.1+K17*0.7),1)</f>
        <v>6.6</v>
      </c>
      <c r="M17" s="23">
        <v>7.5</v>
      </c>
      <c r="N17" s="194">
        <v>10</v>
      </c>
      <c r="O17" s="25">
        <v>4</v>
      </c>
      <c r="P17" s="7">
        <f>ROUND((M17*0.2+N17*0.1+O17*0.7),1)</f>
        <v>5.3</v>
      </c>
      <c r="Q17" s="23">
        <v>7</v>
      </c>
      <c r="R17" s="194">
        <v>9</v>
      </c>
      <c r="S17" s="25">
        <v>7.5</v>
      </c>
      <c r="T17" s="7">
        <f>ROUND((Q17*0.2+R17*0.1+S17*0.7),1)</f>
        <v>7.6</v>
      </c>
      <c r="U17" s="23">
        <v>7.7</v>
      </c>
      <c r="V17" s="194">
        <v>9</v>
      </c>
      <c r="W17" s="25">
        <v>7</v>
      </c>
      <c r="X17" s="7">
        <f t="shared" si="4"/>
        <v>7.3</v>
      </c>
      <c r="Y17" s="23">
        <v>6.4</v>
      </c>
      <c r="Z17" s="194">
        <v>7</v>
      </c>
      <c r="AA17" s="101">
        <v>5</v>
      </c>
      <c r="AB17" s="7">
        <f t="shared" si="5"/>
        <v>5.5</v>
      </c>
      <c r="AC17" s="23">
        <v>6.7</v>
      </c>
      <c r="AD17" s="194">
        <v>8</v>
      </c>
      <c r="AE17" s="101">
        <v>5</v>
      </c>
      <c r="AF17" s="7">
        <f>ROUND((AC17*0.2+AD17*0.1+AE17*0.7),1)</f>
        <v>5.6</v>
      </c>
      <c r="AG17" s="23">
        <v>8</v>
      </c>
      <c r="AH17" s="194">
        <v>9</v>
      </c>
      <c r="AI17" s="74">
        <f t="shared" si="120"/>
        <v>7</v>
      </c>
      <c r="AJ17" s="7">
        <f t="shared" si="7"/>
        <v>7.4</v>
      </c>
      <c r="AK17" s="104">
        <v>7.5</v>
      </c>
      <c r="AL17" s="273">
        <v>8</v>
      </c>
      <c r="AM17" s="74">
        <v>5.5</v>
      </c>
      <c r="AN17" s="7">
        <f t="shared" si="8"/>
        <v>6.2</v>
      </c>
      <c r="AO17" s="505">
        <v>8</v>
      </c>
      <c r="AP17" s="506">
        <v>8</v>
      </c>
      <c r="AQ17" s="507">
        <v>8</v>
      </c>
      <c r="AR17" s="7">
        <f t="shared" si="9"/>
        <v>8</v>
      </c>
      <c r="AS17" s="505">
        <v>8.3000000000000007</v>
      </c>
      <c r="AT17" s="506">
        <v>9</v>
      </c>
      <c r="AU17" s="507">
        <v>8</v>
      </c>
      <c r="AV17" s="7">
        <f t="shared" si="10"/>
        <v>8.1999999999999993</v>
      </c>
      <c r="AW17" s="505">
        <v>7.3</v>
      </c>
      <c r="AX17" s="506">
        <v>8</v>
      </c>
      <c r="AY17" s="507">
        <v>6</v>
      </c>
      <c r="AZ17" s="7">
        <f t="shared" si="11"/>
        <v>6.5</v>
      </c>
      <c r="BA17" s="23">
        <v>6.7</v>
      </c>
      <c r="BB17" s="194">
        <v>8</v>
      </c>
      <c r="BC17" s="25">
        <v>7</v>
      </c>
      <c r="BD17" s="7">
        <f>ROUND((BA17*0.2+BB17*0.1+BC17*0.7),1)</f>
        <v>7</v>
      </c>
      <c r="BE17" s="88">
        <v>7.5</v>
      </c>
      <c r="BF17" s="194">
        <v>9</v>
      </c>
      <c r="BG17" s="25">
        <v>7</v>
      </c>
      <c r="BH17" s="7">
        <f>ROUND((BE17*0.2+BF17*0.1+BG17*0.7),1)</f>
        <v>7.3</v>
      </c>
      <c r="BI17" s="23">
        <v>7</v>
      </c>
      <c r="BJ17" s="194">
        <v>10</v>
      </c>
      <c r="BK17" s="25">
        <v>5</v>
      </c>
      <c r="BL17" s="7">
        <f>ROUND((BI17*0.2+BJ17*0.1+BK17*0.7),1)</f>
        <v>5.9</v>
      </c>
      <c r="BM17" s="23">
        <v>5.5</v>
      </c>
      <c r="BN17" s="194">
        <v>7</v>
      </c>
      <c r="BO17" s="25">
        <f t="shared" si="121"/>
        <v>5.5</v>
      </c>
      <c r="BP17" s="7">
        <f>ROUND((BM17*0.2+BN17*0.1+BO17*0.7),1)</f>
        <v>5.7</v>
      </c>
      <c r="BQ17" s="23">
        <v>5</v>
      </c>
      <c r="BR17" s="194">
        <v>6</v>
      </c>
      <c r="BS17" s="101">
        <v>5</v>
      </c>
      <c r="BT17" s="7">
        <f>ROUND((BQ17*0.2+BR17*0.1+BS17*0.7),1)</f>
        <v>5.0999999999999996</v>
      </c>
      <c r="BU17" s="23">
        <v>8</v>
      </c>
      <c r="BV17" s="194">
        <v>9</v>
      </c>
      <c r="BW17" s="25">
        <v>5</v>
      </c>
      <c r="BX17" s="7">
        <f>ROUND((BU17*0.2+BV17*0.1+BW17*0.7),1)</f>
        <v>6</v>
      </c>
      <c r="BY17" s="106">
        <v>8</v>
      </c>
      <c r="BZ17" s="274">
        <v>8</v>
      </c>
      <c r="CA17" s="101">
        <v>4</v>
      </c>
      <c r="CB17" s="7">
        <f>ROUND((BY17*0.2+BZ17*0.1+CA17*0.7),1)</f>
        <v>5.2</v>
      </c>
      <c r="CC17" s="23">
        <v>8</v>
      </c>
      <c r="CD17" s="194">
        <v>8.5</v>
      </c>
      <c r="CE17" s="25">
        <v>8.5</v>
      </c>
      <c r="CF17" s="7">
        <f>ROUND((CC17*0.2+CD17*0.1+CE17*0.7),1)</f>
        <v>8.4</v>
      </c>
      <c r="CG17" s="23">
        <v>6.5</v>
      </c>
      <c r="CH17" s="194">
        <v>9</v>
      </c>
      <c r="CI17" s="25">
        <v>5</v>
      </c>
      <c r="CJ17" s="7">
        <f>ROUND((CG17*0.2+CH17*0.1+CI17*0.7),1)</f>
        <v>5.7</v>
      </c>
      <c r="CK17" s="23">
        <v>7.7</v>
      </c>
      <c r="CL17" s="194">
        <v>8</v>
      </c>
      <c r="CM17" s="25">
        <v>8</v>
      </c>
      <c r="CN17" s="7">
        <f>ROUND((CK17*0.2+CL17*0.1+CM17*0.7),1)</f>
        <v>7.9</v>
      </c>
      <c r="CO17" s="23">
        <v>7.5</v>
      </c>
      <c r="CP17" s="194">
        <v>8</v>
      </c>
      <c r="CQ17" s="25">
        <v>5</v>
      </c>
      <c r="CR17" s="7">
        <f>ROUND((CO17*0.2+CP17*0.1+CQ17*0.7),1)</f>
        <v>5.8</v>
      </c>
      <c r="CS17" s="23">
        <v>7</v>
      </c>
      <c r="CT17" s="194">
        <v>8</v>
      </c>
      <c r="CU17" s="25">
        <v>6.5</v>
      </c>
      <c r="CV17" s="7">
        <f>ROUND((CS17*0.2+CT17*0.1+CU17*0.7),1)</f>
        <v>6.8</v>
      </c>
      <c r="CW17" s="23">
        <v>6.2</v>
      </c>
      <c r="CX17" s="194">
        <v>7</v>
      </c>
      <c r="CY17" s="25">
        <v>5</v>
      </c>
      <c r="CZ17" s="7">
        <f>ROUND((CW17*0.2+CX17*0.1+CY17*0.7),1)</f>
        <v>5.4</v>
      </c>
      <c r="DA17" s="23">
        <v>8</v>
      </c>
      <c r="DB17" s="194">
        <v>9</v>
      </c>
      <c r="DC17" s="25">
        <v>7</v>
      </c>
      <c r="DD17" s="7">
        <f>ROUND((DA17*0.2+DB17*0.1+DC17*0.7),1)</f>
        <v>7.4</v>
      </c>
      <c r="DE17" s="23">
        <v>9</v>
      </c>
      <c r="DF17" s="194">
        <v>10</v>
      </c>
      <c r="DG17" s="25">
        <v>7</v>
      </c>
      <c r="DH17" s="7">
        <f>ROUND((DE17*0.2+DF17*0.1+DG17*0.7),1)</f>
        <v>7.7</v>
      </c>
      <c r="DI17" s="23">
        <v>9</v>
      </c>
      <c r="DJ17" s="194">
        <v>9</v>
      </c>
      <c r="DK17" s="25">
        <v>8</v>
      </c>
      <c r="DL17" s="7">
        <f>ROUND((DI17*0.2+DJ17*0.1+DK17*0.7),1)</f>
        <v>8.3000000000000007</v>
      </c>
      <c r="DM17" s="23">
        <v>7</v>
      </c>
      <c r="DN17" s="194">
        <v>8</v>
      </c>
      <c r="DO17" s="25">
        <f t="shared" si="122"/>
        <v>6.1</v>
      </c>
      <c r="DP17" s="7">
        <f>ROUND((DM17*0.2+DN17*0.1+DO17*0.7),1)</f>
        <v>6.5</v>
      </c>
      <c r="DQ17" s="23">
        <v>8.5</v>
      </c>
      <c r="DR17" s="194">
        <v>9</v>
      </c>
      <c r="DS17" s="25">
        <v>7</v>
      </c>
      <c r="DT17" s="7">
        <f>ROUND((DQ17*0.2+DR17*0.1+DS17*0.7),1)</f>
        <v>7.5</v>
      </c>
      <c r="DU17" s="23">
        <v>8</v>
      </c>
      <c r="DV17" s="194">
        <v>10</v>
      </c>
      <c r="DW17" s="25">
        <v>7</v>
      </c>
      <c r="DX17" s="7">
        <f>ROUND((DU17*0.2+DV17*0.1+DW17*0.7),1)</f>
        <v>7.5</v>
      </c>
      <c r="DY17" s="23">
        <v>8</v>
      </c>
      <c r="DZ17" s="194">
        <v>9</v>
      </c>
      <c r="EA17" s="25">
        <v>8</v>
      </c>
      <c r="EB17" s="7">
        <f>ROUND((DY17*0.2+DZ17*0.1+EA17*0.7),1)</f>
        <v>8.1</v>
      </c>
      <c r="EC17" s="23">
        <v>8.5</v>
      </c>
      <c r="ED17" s="194">
        <v>9</v>
      </c>
      <c r="EE17" s="25">
        <v>8</v>
      </c>
      <c r="EF17" s="7">
        <f>ROUND((EC17*0.2+ED17*0.1+EE17*0.7),1)</f>
        <v>8.1999999999999993</v>
      </c>
      <c r="EG17" s="23">
        <v>9</v>
      </c>
      <c r="EH17" s="194">
        <v>9</v>
      </c>
      <c r="EI17" s="25">
        <v>8</v>
      </c>
      <c r="EJ17" s="7">
        <f>ROUND((EG17*0.2+EH17*0.1+EI17*0.7),1)</f>
        <v>8.3000000000000007</v>
      </c>
      <c r="EK17" s="23">
        <v>8.3000000000000007</v>
      </c>
      <c r="EL17" s="194">
        <v>8</v>
      </c>
      <c r="EM17" s="25">
        <v>8</v>
      </c>
      <c r="EN17" s="7">
        <f>ROUND((EK17*0.2+EL17*0.1+EM17*0.7),1)</f>
        <v>8.1</v>
      </c>
      <c r="EO17" s="23">
        <v>6.5</v>
      </c>
      <c r="EP17" s="194">
        <v>9</v>
      </c>
      <c r="EQ17" s="25">
        <v>8</v>
      </c>
      <c r="ER17" s="7">
        <f>ROUND((EO17*0.2+EP17*0.1+EQ17*0.7),1)</f>
        <v>7.8</v>
      </c>
      <c r="ES17" s="23">
        <v>7.8</v>
      </c>
      <c r="ET17" s="194">
        <v>9</v>
      </c>
      <c r="EU17" s="25">
        <v>9</v>
      </c>
      <c r="EV17" s="7">
        <f>ROUND((ES17*0.2+ET17*0.1+EU17*0.7),1)</f>
        <v>8.8000000000000007</v>
      </c>
      <c r="EW17" s="88">
        <v>8</v>
      </c>
      <c r="EX17" s="194">
        <v>10</v>
      </c>
      <c r="EY17" s="25">
        <v>7.5</v>
      </c>
      <c r="EZ17" s="7">
        <f t="shared" si="123"/>
        <v>7.9</v>
      </c>
      <c r="FA17" s="88">
        <v>8.6999999999999993</v>
      </c>
      <c r="FB17" s="194">
        <v>9</v>
      </c>
      <c r="FC17" s="25">
        <v>6</v>
      </c>
      <c r="FD17" s="7">
        <f t="shared" si="124"/>
        <v>6.8</v>
      </c>
      <c r="FE17" s="7">
        <v>8</v>
      </c>
      <c r="FF17" s="7"/>
      <c r="FG17" s="8">
        <f t="shared" si="37"/>
        <v>6.96</v>
      </c>
      <c r="FH17" s="301" t="str">
        <f t="shared" si="38"/>
        <v>C</v>
      </c>
      <c r="FI17" s="302">
        <f t="shared" si="39"/>
        <v>2</v>
      </c>
      <c r="FJ17" s="301" t="str">
        <f t="shared" si="40"/>
        <v>C</v>
      </c>
      <c r="FK17" s="302">
        <f t="shared" si="41"/>
        <v>2</v>
      </c>
      <c r="FL17" s="301" t="str">
        <f t="shared" si="42"/>
        <v>D</v>
      </c>
      <c r="FM17" s="302">
        <f t="shared" si="43"/>
        <v>1</v>
      </c>
      <c r="FN17" s="301" t="str">
        <f t="shared" si="44"/>
        <v>B</v>
      </c>
      <c r="FO17" s="302">
        <f t="shared" si="45"/>
        <v>3</v>
      </c>
      <c r="FP17" s="299" t="str">
        <f t="shared" si="46"/>
        <v>B</v>
      </c>
      <c r="FQ17" s="300">
        <f t="shared" si="47"/>
        <v>3</v>
      </c>
      <c r="FR17" s="299" t="str">
        <f t="shared" si="48"/>
        <v>C</v>
      </c>
      <c r="FS17" s="300">
        <f t="shared" si="49"/>
        <v>2</v>
      </c>
      <c r="FT17" s="299" t="str">
        <f t="shared" si="50"/>
        <v>C</v>
      </c>
      <c r="FU17" s="300">
        <f t="shared" si="51"/>
        <v>2</v>
      </c>
      <c r="FV17" s="299" t="str">
        <f t="shared" si="52"/>
        <v>B</v>
      </c>
      <c r="FW17" s="300">
        <f t="shared" si="53"/>
        <v>3</v>
      </c>
      <c r="FX17" s="299" t="str">
        <f t="shared" si="54"/>
        <v>C</v>
      </c>
      <c r="FY17" s="300">
        <f t="shared" si="55"/>
        <v>2</v>
      </c>
      <c r="FZ17" s="299" t="str">
        <f t="shared" si="56"/>
        <v>B</v>
      </c>
      <c r="GA17" s="300">
        <f t="shared" si="57"/>
        <v>3</v>
      </c>
      <c r="GB17" s="299" t="str">
        <f t="shared" si="58"/>
        <v>B</v>
      </c>
      <c r="GC17" s="300">
        <f t="shared" si="59"/>
        <v>3</v>
      </c>
      <c r="GD17" s="299" t="str">
        <f t="shared" si="60"/>
        <v>C</v>
      </c>
      <c r="GE17" s="300">
        <f t="shared" si="61"/>
        <v>2</v>
      </c>
      <c r="GF17" s="299" t="str">
        <f t="shared" si="62"/>
        <v>B</v>
      </c>
      <c r="GG17" s="300">
        <f t="shared" si="63"/>
        <v>3</v>
      </c>
      <c r="GH17" s="301" t="str">
        <f t="shared" si="64"/>
        <v>B</v>
      </c>
      <c r="GI17" s="302">
        <f t="shared" si="65"/>
        <v>3</v>
      </c>
      <c r="GJ17" s="301" t="str">
        <f t="shared" si="66"/>
        <v>C</v>
      </c>
      <c r="GK17" s="302">
        <f t="shared" si="67"/>
        <v>2</v>
      </c>
      <c r="GL17" s="301" t="str">
        <f t="shared" si="68"/>
        <v>C</v>
      </c>
      <c r="GM17" s="302">
        <f t="shared" si="69"/>
        <v>2</v>
      </c>
      <c r="GN17" s="301" t="str">
        <f t="shared" si="70"/>
        <v>D</v>
      </c>
      <c r="GO17" s="302">
        <f t="shared" si="71"/>
        <v>1</v>
      </c>
      <c r="GP17" s="301" t="str">
        <f t="shared" si="72"/>
        <v>C</v>
      </c>
      <c r="GQ17" s="302">
        <f t="shared" si="73"/>
        <v>2</v>
      </c>
      <c r="GR17" s="301" t="str">
        <f t="shared" si="74"/>
        <v>D</v>
      </c>
      <c r="GS17" s="302">
        <f t="shared" si="75"/>
        <v>1</v>
      </c>
      <c r="GT17" s="301" t="str">
        <f t="shared" si="76"/>
        <v>B</v>
      </c>
      <c r="GU17" s="302">
        <f t="shared" si="77"/>
        <v>3</v>
      </c>
      <c r="GV17" s="299" t="str">
        <f t="shared" si="78"/>
        <v>C</v>
      </c>
      <c r="GW17" s="300">
        <f t="shared" si="79"/>
        <v>2</v>
      </c>
      <c r="GX17" s="299" t="str">
        <f t="shared" si="80"/>
        <v>B</v>
      </c>
      <c r="GY17" s="300">
        <f t="shared" si="81"/>
        <v>3</v>
      </c>
      <c r="GZ17" s="299" t="str">
        <f t="shared" si="82"/>
        <v>C</v>
      </c>
      <c r="HA17" s="300">
        <f t="shared" si="83"/>
        <v>2</v>
      </c>
      <c r="HB17" s="299" t="str">
        <f t="shared" si="84"/>
        <v>C</v>
      </c>
      <c r="HC17" s="300">
        <f t="shared" si="85"/>
        <v>2</v>
      </c>
      <c r="HD17" s="299" t="str">
        <f t="shared" si="86"/>
        <v>D</v>
      </c>
      <c r="HE17" s="300">
        <f t="shared" si="87"/>
        <v>1</v>
      </c>
      <c r="HF17" s="299" t="str">
        <f t="shared" si="88"/>
        <v>B</v>
      </c>
      <c r="HG17" s="300">
        <f t="shared" si="89"/>
        <v>3</v>
      </c>
      <c r="HH17" s="299" t="str">
        <f t="shared" si="90"/>
        <v>B</v>
      </c>
      <c r="HI17" s="300">
        <f t="shared" si="91"/>
        <v>3</v>
      </c>
      <c r="HJ17" s="299" t="str">
        <f t="shared" si="92"/>
        <v>B</v>
      </c>
      <c r="HK17" s="300">
        <f t="shared" si="93"/>
        <v>3</v>
      </c>
      <c r="HL17" s="299" t="str">
        <f t="shared" si="94"/>
        <v>C</v>
      </c>
      <c r="HM17" s="300">
        <f t="shared" si="95"/>
        <v>2</v>
      </c>
      <c r="HN17" s="301" t="str">
        <f t="shared" si="96"/>
        <v>B</v>
      </c>
      <c r="HO17" s="302">
        <f t="shared" si="97"/>
        <v>3</v>
      </c>
      <c r="HP17" s="301" t="str">
        <f t="shared" si="98"/>
        <v>B</v>
      </c>
      <c r="HQ17" s="302">
        <f t="shared" si="99"/>
        <v>3</v>
      </c>
      <c r="HR17" s="301" t="str">
        <f t="shared" si="100"/>
        <v>B</v>
      </c>
      <c r="HS17" s="302">
        <f t="shared" si="101"/>
        <v>3</v>
      </c>
      <c r="HT17" s="301" t="str">
        <f t="shared" si="102"/>
        <v>B</v>
      </c>
      <c r="HU17" s="486">
        <f t="shared" si="103"/>
        <v>3</v>
      </c>
      <c r="HV17" s="487" t="str">
        <f t="shared" si="104"/>
        <v>B</v>
      </c>
      <c r="HW17" s="302">
        <f t="shared" si="105"/>
        <v>3</v>
      </c>
      <c r="HX17" s="301" t="str">
        <f t="shared" si="106"/>
        <v>B</v>
      </c>
      <c r="HY17" s="302">
        <f t="shared" si="107"/>
        <v>3</v>
      </c>
      <c r="HZ17" s="301" t="str">
        <f t="shared" si="108"/>
        <v>B</v>
      </c>
      <c r="IA17" s="302">
        <f t="shared" si="109"/>
        <v>3</v>
      </c>
      <c r="IB17" s="301" t="str">
        <f t="shared" si="110"/>
        <v>A</v>
      </c>
      <c r="IC17" s="302">
        <f t="shared" si="111"/>
        <v>4</v>
      </c>
      <c r="ID17" s="301" t="str">
        <f t="shared" si="125"/>
        <v>B</v>
      </c>
      <c r="IE17" s="302">
        <f t="shared" si="126"/>
        <v>3</v>
      </c>
      <c r="IF17" s="301" t="str">
        <f t="shared" si="127"/>
        <v>C</v>
      </c>
      <c r="IG17" s="302">
        <f t="shared" si="128"/>
        <v>2</v>
      </c>
      <c r="IH17" s="301" t="str">
        <f t="shared" si="129"/>
        <v>B</v>
      </c>
      <c r="II17" s="302">
        <f t="shared" si="130"/>
        <v>3</v>
      </c>
      <c r="IJ17" s="301" t="str">
        <f t="shared" si="131"/>
        <v>X</v>
      </c>
      <c r="IK17" s="302">
        <f t="shared" si="132"/>
        <v>0</v>
      </c>
      <c r="IL17" s="488">
        <f t="shared" si="114"/>
        <v>2</v>
      </c>
      <c r="IM17" s="488">
        <f t="shared" si="115"/>
        <v>2.5299999999999998</v>
      </c>
      <c r="IN17" s="488">
        <f t="shared" si="116"/>
        <v>2</v>
      </c>
      <c r="IO17" s="488">
        <f t="shared" si="117"/>
        <v>2.41</v>
      </c>
      <c r="IP17" s="488">
        <f t="shared" si="133"/>
        <v>3.11</v>
      </c>
      <c r="IQ17" s="488">
        <f t="shared" si="134"/>
        <v>2.4</v>
      </c>
      <c r="IR17" s="489">
        <f t="shared" si="135"/>
        <v>89</v>
      </c>
      <c r="IS17" s="488">
        <f t="shared" si="118"/>
        <v>2.4700000000000002</v>
      </c>
      <c r="IT17" s="490" t="str">
        <f t="shared" si="119"/>
        <v>Trung b×nh</v>
      </c>
      <c r="IU17" s="2" t="s">
        <v>298</v>
      </c>
      <c r="IV17" s="2"/>
      <c r="IW17" s="3">
        <v>8</v>
      </c>
      <c r="IX17" s="3">
        <v>6</v>
      </c>
      <c r="IZ17" s="3">
        <v>5</v>
      </c>
      <c r="JA17" s="3">
        <v>6</v>
      </c>
      <c r="JC17" s="3">
        <v>7.5</v>
      </c>
      <c r="JD17" s="3">
        <v>3</v>
      </c>
      <c r="JE17" s="3">
        <v>5</v>
      </c>
    </row>
    <row r="18" spans="1:265" ht="24.75" customHeight="1" x14ac:dyDescent="0.25">
      <c r="A18" s="12">
        <v>12</v>
      </c>
      <c r="B18" s="35" t="s">
        <v>97</v>
      </c>
      <c r="C18" s="204" t="s">
        <v>18</v>
      </c>
      <c r="D18" s="22" t="s">
        <v>152</v>
      </c>
      <c r="E18" s="23">
        <v>7.5</v>
      </c>
      <c r="F18" s="194">
        <v>9</v>
      </c>
      <c r="G18" s="101">
        <v>7</v>
      </c>
      <c r="H18" s="7">
        <f t="shared" si="0"/>
        <v>7.3</v>
      </c>
      <c r="I18" s="23">
        <v>5</v>
      </c>
      <c r="J18" s="194">
        <v>7</v>
      </c>
      <c r="K18" s="25">
        <v>6</v>
      </c>
      <c r="L18" s="7">
        <f t="shared" si="1"/>
        <v>5.9</v>
      </c>
      <c r="M18" s="23">
        <v>6.5</v>
      </c>
      <c r="N18" s="194">
        <v>8</v>
      </c>
      <c r="O18" s="74">
        <v>6</v>
      </c>
      <c r="P18" s="7">
        <f t="shared" si="2"/>
        <v>6.3</v>
      </c>
      <c r="Q18" s="23">
        <v>5</v>
      </c>
      <c r="R18" s="194">
        <v>8</v>
      </c>
      <c r="S18" s="25">
        <v>6.5</v>
      </c>
      <c r="T18" s="7">
        <f t="shared" si="3"/>
        <v>6.4</v>
      </c>
      <c r="U18" s="23">
        <v>7.6</v>
      </c>
      <c r="V18" s="194">
        <v>9</v>
      </c>
      <c r="W18" s="25">
        <v>6</v>
      </c>
      <c r="X18" s="7">
        <f t="shared" si="4"/>
        <v>6.6</v>
      </c>
      <c r="Y18" s="23">
        <v>6.7</v>
      </c>
      <c r="Z18" s="194">
        <v>8</v>
      </c>
      <c r="AA18" s="25">
        <v>7</v>
      </c>
      <c r="AB18" s="7">
        <f t="shared" si="5"/>
        <v>7</v>
      </c>
      <c r="AC18" s="23">
        <v>6</v>
      </c>
      <c r="AD18" s="194">
        <v>9</v>
      </c>
      <c r="AE18" s="25">
        <v>6.5</v>
      </c>
      <c r="AF18" s="7">
        <f t="shared" si="6"/>
        <v>6.7</v>
      </c>
      <c r="AG18" s="23">
        <v>7.5</v>
      </c>
      <c r="AH18" s="194">
        <v>9</v>
      </c>
      <c r="AI18" s="25">
        <f t="shared" si="120"/>
        <v>6</v>
      </c>
      <c r="AJ18" s="7">
        <f t="shared" si="7"/>
        <v>6.6</v>
      </c>
      <c r="AK18" s="23">
        <v>5.5</v>
      </c>
      <c r="AL18" s="194">
        <v>7</v>
      </c>
      <c r="AM18" s="25">
        <v>7</v>
      </c>
      <c r="AN18" s="7">
        <f t="shared" si="8"/>
        <v>6.7</v>
      </c>
      <c r="AO18" s="23">
        <v>7.5</v>
      </c>
      <c r="AP18" s="194">
        <v>9</v>
      </c>
      <c r="AQ18" s="25">
        <v>8</v>
      </c>
      <c r="AR18" s="7">
        <f t="shared" si="9"/>
        <v>8</v>
      </c>
      <c r="AS18" s="23">
        <v>8</v>
      </c>
      <c r="AT18" s="194">
        <v>9</v>
      </c>
      <c r="AU18" s="25">
        <v>8.5</v>
      </c>
      <c r="AV18" s="7">
        <f t="shared" si="10"/>
        <v>8.5</v>
      </c>
      <c r="AW18" s="23">
        <v>6.7</v>
      </c>
      <c r="AX18" s="194">
        <v>8</v>
      </c>
      <c r="AY18" s="25">
        <v>5</v>
      </c>
      <c r="AZ18" s="7">
        <f t="shared" si="11"/>
        <v>5.6</v>
      </c>
      <c r="BA18" s="23">
        <v>4.7</v>
      </c>
      <c r="BB18" s="194">
        <v>6</v>
      </c>
      <c r="BC18" s="25">
        <v>5</v>
      </c>
      <c r="BD18" s="7">
        <f t="shared" si="12"/>
        <v>5</v>
      </c>
      <c r="BE18" s="88">
        <v>7</v>
      </c>
      <c r="BF18" s="194">
        <v>9</v>
      </c>
      <c r="BG18" s="25">
        <v>5</v>
      </c>
      <c r="BH18" s="7">
        <f t="shared" si="13"/>
        <v>5.8</v>
      </c>
      <c r="BI18" s="23">
        <v>7</v>
      </c>
      <c r="BJ18" s="194">
        <v>9</v>
      </c>
      <c r="BK18" s="25">
        <v>7</v>
      </c>
      <c r="BL18" s="7">
        <f t="shared" si="14"/>
        <v>7.2</v>
      </c>
      <c r="BM18" s="23">
        <v>6</v>
      </c>
      <c r="BN18" s="194">
        <v>8</v>
      </c>
      <c r="BO18" s="25">
        <f t="shared" si="121"/>
        <v>5</v>
      </c>
      <c r="BP18" s="7">
        <f t="shared" si="15"/>
        <v>5.5</v>
      </c>
      <c r="BQ18" s="23">
        <v>6.5</v>
      </c>
      <c r="BR18" s="194">
        <v>8</v>
      </c>
      <c r="BS18" s="25">
        <v>5</v>
      </c>
      <c r="BT18" s="7">
        <f t="shared" si="16"/>
        <v>5.6</v>
      </c>
      <c r="BU18" s="23">
        <v>6.5</v>
      </c>
      <c r="BV18" s="194">
        <v>8</v>
      </c>
      <c r="BW18" s="25">
        <v>6</v>
      </c>
      <c r="BX18" s="7">
        <f t="shared" si="17"/>
        <v>6.3</v>
      </c>
      <c r="BY18" s="23">
        <v>6.5</v>
      </c>
      <c r="BZ18" s="194">
        <v>8</v>
      </c>
      <c r="CA18" s="25">
        <v>5</v>
      </c>
      <c r="CB18" s="7">
        <f t="shared" si="18"/>
        <v>5.6</v>
      </c>
      <c r="CC18" s="23">
        <v>6</v>
      </c>
      <c r="CD18" s="194">
        <v>7</v>
      </c>
      <c r="CE18" s="101">
        <v>5</v>
      </c>
      <c r="CF18" s="7">
        <f t="shared" si="19"/>
        <v>5.4</v>
      </c>
      <c r="CG18" s="23">
        <v>7.5</v>
      </c>
      <c r="CH18" s="194">
        <v>9</v>
      </c>
      <c r="CI18" s="25">
        <v>6</v>
      </c>
      <c r="CJ18" s="7">
        <f t="shared" si="20"/>
        <v>6.6</v>
      </c>
      <c r="CK18" s="23">
        <v>7</v>
      </c>
      <c r="CL18" s="194">
        <v>8</v>
      </c>
      <c r="CM18" s="25">
        <v>7</v>
      </c>
      <c r="CN18" s="7">
        <f t="shared" si="21"/>
        <v>7.1</v>
      </c>
      <c r="CO18" s="23">
        <v>6.5</v>
      </c>
      <c r="CP18" s="194">
        <v>7</v>
      </c>
      <c r="CQ18" s="25">
        <v>6</v>
      </c>
      <c r="CR18" s="7">
        <f t="shared" si="22"/>
        <v>6.2</v>
      </c>
      <c r="CS18" s="23">
        <v>6.5</v>
      </c>
      <c r="CT18" s="194">
        <v>8</v>
      </c>
      <c r="CU18" s="25">
        <v>5</v>
      </c>
      <c r="CV18" s="7">
        <f t="shared" si="23"/>
        <v>5.6</v>
      </c>
      <c r="CW18" s="23">
        <v>6.2</v>
      </c>
      <c r="CX18" s="194">
        <v>7</v>
      </c>
      <c r="CY18" s="25">
        <v>5</v>
      </c>
      <c r="CZ18" s="7">
        <f t="shared" si="24"/>
        <v>5.4</v>
      </c>
      <c r="DA18" s="23">
        <v>6</v>
      </c>
      <c r="DB18" s="194">
        <v>8</v>
      </c>
      <c r="DC18" s="25">
        <v>6.5</v>
      </c>
      <c r="DD18" s="7">
        <f t="shared" si="25"/>
        <v>6.6</v>
      </c>
      <c r="DE18" s="23">
        <v>7.5</v>
      </c>
      <c r="DF18" s="194">
        <v>8</v>
      </c>
      <c r="DG18" s="25">
        <v>6</v>
      </c>
      <c r="DH18" s="7">
        <f t="shared" si="26"/>
        <v>6.5</v>
      </c>
      <c r="DI18" s="23">
        <v>5</v>
      </c>
      <c r="DJ18" s="194">
        <v>8</v>
      </c>
      <c r="DK18" s="25">
        <v>7</v>
      </c>
      <c r="DL18" s="7">
        <f t="shared" si="27"/>
        <v>6.7</v>
      </c>
      <c r="DM18" s="23">
        <v>6</v>
      </c>
      <c r="DN18" s="194">
        <v>7</v>
      </c>
      <c r="DO18" s="25">
        <f t="shared" si="122"/>
        <v>5.0999999999999996</v>
      </c>
      <c r="DP18" s="7">
        <f t="shared" si="28"/>
        <v>5.5</v>
      </c>
      <c r="DQ18" s="23">
        <v>7.5</v>
      </c>
      <c r="DR18" s="194">
        <v>8</v>
      </c>
      <c r="DS18" s="25">
        <v>9</v>
      </c>
      <c r="DT18" s="7">
        <f t="shared" si="29"/>
        <v>8.6</v>
      </c>
      <c r="DU18" s="23">
        <v>7.5</v>
      </c>
      <c r="DV18" s="194">
        <v>9</v>
      </c>
      <c r="DW18" s="25">
        <v>7.5</v>
      </c>
      <c r="DX18" s="7">
        <f t="shared" si="30"/>
        <v>7.7</v>
      </c>
      <c r="DY18" s="23">
        <v>8</v>
      </c>
      <c r="DZ18" s="194">
        <v>9</v>
      </c>
      <c r="EA18" s="25">
        <v>7</v>
      </c>
      <c r="EB18" s="7">
        <f t="shared" si="31"/>
        <v>7.4</v>
      </c>
      <c r="EC18" s="23">
        <v>7.5</v>
      </c>
      <c r="ED18" s="194">
        <v>7</v>
      </c>
      <c r="EE18" s="25">
        <v>9</v>
      </c>
      <c r="EF18" s="7">
        <f t="shared" si="32"/>
        <v>8.5</v>
      </c>
      <c r="EG18" s="23">
        <v>8</v>
      </c>
      <c r="EH18" s="194">
        <v>9</v>
      </c>
      <c r="EI18" s="25">
        <v>5</v>
      </c>
      <c r="EJ18" s="7">
        <f t="shared" si="33"/>
        <v>6</v>
      </c>
      <c r="EK18" s="23">
        <v>7.7</v>
      </c>
      <c r="EL18" s="194">
        <v>8</v>
      </c>
      <c r="EM18" s="25">
        <v>8</v>
      </c>
      <c r="EN18" s="7">
        <f t="shared" si="34"/>
        <v>7.9</v>
      </c>
      <c r="EO18" s="23">
        <v>6</v>
      </c>
      <c r="EP18" s="194">
        <v>8</v>
      </c>
      <c r="EQ18" s="25">
        <v>7</v>
      </c>
      <c r="ER18" s="7">
        <f>ROUND((EO18*0.2+EP18*0.1+EQ18*0.7),1)</f>
        <v>6.9</v>
      </c>
      <c r="ES18" s="23">
        <v>8.5</v>
      </c>
      <c r="ET18" s="194">
        <v>7</v>
      </c>
      <c r="EU18" s="25">
        <v>8</v>
      </c>
      <c r="EV18" s="7">
        <f>ROUND((ES18*0.2+ET18*0.1+EU18*0.7),1)</f>
        <v>8</v>
      </c>
      <c r="EW18" s="88">
        <v>6</v>
      </c>
      <c r="EX18" s="194">
        <v>8</v>
      </c>
      <c r="EY18" s="25">
        <v>6.5</v>
      </c>
      <c r="EZ18" s="7">
        <f t="shared" si="123"/>
        <v>6.6</v>
      </c>
      <c r="FA18" s="88">
        <v>8</v>
      </c>
      <c r="FB18" s="194">
        <v>9</v>
      </c>
      <c r="FC18" s="25">
        <v>8</v>
      </c>
      <c r="FD18" s="7">
        <f t="shared" si="124"/>
        <v>8.1</v>
      </c>
      <c r="FE18" s="7">
        <v>7</v>
      </c>
      <c r="FF18" s="7"/>
      <c r="FG18" s="8">
        <f t="shared" si="37"/>
        <v>6.66</v>
      </c>
      <c r="FH18" s="301" t="str">
        <f t="shared" si="38"/>
        <v>B</v>
      </c>
      <c r="FI18" s="302">
        <f t="shared" si="39"/>
        <v>3</v>
      </c>
      <c r="FJ18" s="301" t="str">
        <f t="shared" si="40"/>
        <v>C</v>
      </c>
      <c r="FK18" s="302">
        <f t="shared" si="41"/>
        <v>2</v>
      </c>
      <c r="FL18" s="301" t="str">
        <f t="shared" si="42"/>
        <v>C</v>
      </c>
      <c r="FM18" s="302">
        <f t="shared" si="43"/>
        <v>2</v>
      </c>
      <c r="FN18" s="301" t="str">
        <f t="shared" si="44"/>
        <v>C</v>
      </c>
      <c r="FO18" s="302">
        <f t="shared" si="45"/>
        <v>2</v>
      </c>
      <c r="FP18" s="299" t="str">
        <f t="shared" si="46"/>
        <v>C</v>
      </c>
      <c r="FQ18" s="300">
        <f t="shared" si="47"/>
        <v>2</v>
      </c>
      <c r="FR18" s="299" t="str">
        <f t="shared" si="48"/>
        <v>B</v>
      </c>
      <c r="FS18" s="300">
        <f t="shared" si="49"/>
        <v>3</v>
      </c>
      <c r="FT18" s="299" t="str">
        <f t="shared" si="50"/>
        <v>C</v>
      </c>
      <c r="FU18" s="300">
        <f t="shared" si="51"/>
        <v>2</v>
      </c>
      <c r="FV18" s="299" t="str">
        <f t="shared" si="52"/>
        <v>C</v>
      </c>
      <c r="FW18" s="300">
        <f t="shared" si="53"/>
        <v>2</v>
      </c>
      <c r="FX18" s="299" t="str">
        <f t="shared" si="54"/>
        <v>C</v>
      </c>
      <c r="FY18" s="300">
        <f t="shared" si="55"/>
        <v>2</v>
      </c>
      <c r="FZ18" s="299" t="str">
        <f t="shared" si="56"/>
        <v>B</v>
      </c>
      <c r="GA18" s="300">
        <f t="shared" si="57"/>
        <v>3</v>
      </c>
      <c r="GB18" s="299" t="str">
        <f t="shared" si="58"/>
        <v>A</v>
      </c>
      <c r="GC18" s="300">
        <f t="shared" si="59"/>
        <v>4</v>
      </c>
      <c r="GD18" s="299" t="str">
        <f t="shared" si="60"/>
        <v>C</v>
      </c>
      <c r="GE18" s="300">
        <f t="shared" si="61"/>
        <v>2</v>
      </c>
      <c r="GF18" s="299" t="str">
        <f t="shared" si="62"/>
        <v>D</v>
      </c>
      <c r="GG18" s="300">
        <f t="shared" si="63"/>
        <v>1</v>
      </c>
      <c r="GH18" s="301" t="str">
        <f t="shared" si="64"/>
        <v>C</v>
      </c>
      <c r="GI18" s="302">
        <f t="shared" si="65"/>
        <v>2</v>
      </c>
      <c r="GJ18" s="301" t="str">
        <f t="shared" si="66"/>
        <v>B</v>
      </c>
      <c r="GK18" s="302">
        <f t="shared" si="67"/>
        <v>3</v>
      </c>
      <c r="GL18" s="301" t="str">
        <f t="shared" si="68"/>
        <v>C</v>
      </c>
      <c r="GM18" s="302">
        <f t="shared" si="69"/>
        <v>2</v>
      </c>
      <c r="GN18" s="301" t="str">
        <f t="shared" si="70"/>
        <v>C</v>
      </c>
      <c r="GO18" s="302">
        <f t="shared" si="71"/>
        <v>2</v>
      </c>
      <c r="GP18" s="301" t="str">
        <f t="shared" si="72"/>
        <v>C</v>
      </c>
      <c r="GQ18" s="302">
        <f t="shared" si="73"/>
        <v>2</v>
      </c>
      <c r="GR18" s="301" t="str">
        <f t="shared" si="74"/>
        <v>C</v>
      </c>
      <c r="GS18" s="302">
        <f t="shared" si="75"/>
        <v>2</v>
      </c>
      <c r="GT18" s="301" t="str">
        <f t="shared" si="76"/>
        <v>D</v>
      </c>
      <c r="GU18" s="302">
        <f t="shared" si="77"/>
        <v>1</v>
      </c>
      <c r="GV18" s="299" t="str">
        <f t="shared" si="78"/>
        <v>C</v>
      </c>
      <c r="GW18" s="300">
        <f t="shared" si="79"/>
        <v>2</v>
      </c>
      <c r="GX18" s="299" t="str">
        <f t="shared" si="80"/>
        <v>B</v>
      </c>
      <c r="GY18" s="300">
        <f t="shared" si="81"/>
        <v>3</v>
      </c>
      <c r="GZ18" s="299" t="str">
        <f t="shared" si="82"/>
        <v>C</v>
      </c>
      <c r="HA18" s="300">
        <f t="shared" si="83"/>
        <v>2</v>
      </c>
      <c r="HB18" s="299" t="str">
        <f t="shared" si="84"/>
        <v>C</v>
      </c>
      <c r="HC18" s="300">
        <f t="shared" si="85"/>
        <v>2</v>
      </c>
      <c r="HD18" s="299" t="str">
        <f t="shared" si="86"/>
        <v>D</v>
      </c>
      <c r="HE18" s="300">
        <f t="shared" si="87"/>
        <v>1</v>
      </c>
      <c r="HF18" s="299" t="str">
        <f t="shared" si="88"/>
        <v>C</v>
      </c>
      <c r="HG18" s="300">
        <f t="shared" si="89"/>
        <v>2</v>
      </c>
      <c r="HH18" s="299" t="str">
        <f t="shared" si="90"/>
        <v>C</v>
      </c>
      <c r="HI18" s="300">
        <f t="shared" si="91"/>
        <v>2</v>
      </c>
      <c r="HJ18" s="299" t="str">
        <f t="shared" si="92"/>
        <v>C</v>
      </c>
      <c r="HK18" s="300">
        <f t="shared" si="93"/>
        <v>2</v>
      </c>
      <c r="HL18" s="299" t="str">
        <f t="shared" si="94"/>
        <v>C</v>
      </c>
      <c r="HM18" s="300">
        <f t="shared" si="95"/>
        <v>2</v>
      </c>
      <c r="HN18" s="301" t="str">
        <f t="shared" si="96"/>
        <v>A</v>
      </c>
      <c r="HO18" s="302">
        <f t="shared" si="97"/>
        <v>4</v>
      </c>
      <c r="HP18" s="301" t="str">
        <f t="shared" si="98"/>
        <v>B</v>
      </c>
      <c r="HQ18" s="302">
        <f t="shared" si="99"/>
        <v>3</v>
      </c>
      <c r="HR18" s="301" t="str">
        <f t="shared" si="100"/>
        <v>B</v>
      </c>
      <c r="HS18" s="302">
        <f t="shared" si="101"/>
        <v>3</v>
      </c>
      <c r="HT18" s="301" t="str">
        <f t="shared" si="102"/>
        <v>A</v>
      </c>
      <c r="HU18" s="486">
        <f t="shared" si="103"/>
        <v>4</v>
      </c>
      <c r="HV18" s="487" t="str">
        <f t="shared" si="104"/>
        <v>C</v>
      </c>
      <c r="HW18" s="302">
        <f t="shared" si="105"/>
        <v>2</v>
      </c>
      <c r="HX18" s="301" t="str">
        <f t="shared" si="106"/>
        <v>B</v>
      </c>
      <c r="HY18" s="302">
        <f t="shared" si="107"/>
        <v>3</v>
      </c>
      <c r="HZ18" s="301" t="str">
        <f t="shared" si="108"/>
        <v>C</v>
      </c>
      <c r="IA18" s="302">
        <f t="shared" si="109"/>
        <v>2</v>
      </c>
      <c r="IB18" s="301" t="str">
        <f t="shared" si="110"/>
        <v>B</v>
      </c>
      <c r="IC18" s="302">
        <f t="shared" si="111"/>
        <v>3</v>
      </c>
      <c r="ID18" s="301" t="str">
        <f t="shared" si="125"/>
        <v>C</v>
      </c>
      <c r="IE18" s="302">
        <f t="shared" si="126"/>
        <v>2</v>
      </c>
      <c r="IF18" s="301" t="str">
        <f t="shared" si="127"/>
        <v>B</v>
      </c>
      <c r="IG18" s="302">
        <f t="shared" si="128"/>
        <v>3</v>
      </c>
      <c r="IH18" s="301" t="str">
        <f t="shared" si="129"/>
        <v>B</v>
      </c>
      <c r="II18" s="302">
        <f t="shared" si="130"/>
        <v>3</v>
      </c>
      <c r="IJ18" s="301" t="str">
        <f t="shared" si="131"/>
        <v>X</v>
      </c>
      <c r="IK18" s="302">
        <f t="shared" si="132"/>
        <v>0</v>
      </c>
      <c r="IL18" s="488">
        <f t="shared" si="114"/>
        <v>2.25</v>
      </c>
      <c r="IM18" s="488">
        <f t="shared" si="115"/>
        <v>2.4700000000000002</v>
      </c>
      <c r="IN18" s="488">
        <f t="shared" si="116"/>
        <v>2.06</v>
      </c>
      <c r="IO18" s="488">
        <f t="shared" si="117"/>
        <v>2.0499999999999998</v>
      </c>
      <c r="IP18" s="488">
        <f t="shared" si="133"/>
        <v>3</v>
      </c>
      <c r="IQ18" s="488">
        <f t="shared" si="134"/>
        <v>3</v>
      </c>
      <c r="IR18" s="489">
        <f t="shared" si="135"/>
        <v>89</v>
      </c>
      <c r="IS18" s="488">
        <f t="shared" si="118"/>
        <v>2.42</v>
      </c>
      <c r="IT18" s="490" t="str">
        <f t="shared" si="119"/>
        <v>Trung b×nh</v>
      </c>
      <c r="IU18" s="2" t="s">
        <v>271</v>
      </c>
      <c r="IV18" s="2"/>
      <c r="IW18" s="3">
        <v>5</v>
      </c>
      <c r="IX18" s="3">
        <v>7</v>
      </c>
      <c r="IZ18" s="3">
        <v>5</v>
      </c>
      <c r="JA18" s="3">
        <v>5</v>
      </c>
      <c r="JC18" s="3">
        <v>5</v>
      </c>
      <c r="JD18" s="3">
        <v>2</v>
      </c>
      <c r="JE18" s="3">
        <v>6</v>
      </c>
    </row>
    <row r="19" spans="1:265" ht="24.75" customHeight="1" x14ac:dyDescent="0.25">
      <c r="A19" s="6">
        <v>13</v>
      </c>
      <c r="B19" s="35" t="s">
        <v>153</v>
      </c>
      <c r="C19" s="204" t="s">
        <v>154</v>
      </c>
      <c r="D19" s="394">
        <v>35846</v>
      </c>
      <c r="E19" s="23">
        <v>7.5</v>
      </c>
      <c r="F19" s="194">
        <v>9</v>
      </c>
      <c r="G19" s="25">
        <v>4</v>
      </c>
      <c r="H19" s="7">
        <f t="shared" si="0"/>
        <v>5.2</v>
      </c>
      <c r="I19" s="23">
        <v>5.5</v>
      </c>
      <c r="J19" s="194">
        <v>7</v>
      </c>
      <c r="K19" s="25">
        <v>6</v>
      </c>
      <c r="L19" s="7">
        <f t="shared" si="1"/>
        <v>6</v>
      </c>
      <c r="M19" s="23">
        <v>8</v>
      </c>
      <c r="N19" s="194">
        <v>8</v>
      </c>
      <c r="O19" s="101">
        <v>5</v>
      </c>
      <c r="P19" s="7">
        <f t="shared" si="2"/>
        <v>5.9</v>
      </c>
      <c r="Q19" s="23">
        <v>6.5</v>
      </c>
      <c r="R19" s="194">
        <v>8</v>
      </c>
      <c r="S19" s="25">
        <v>6.5</v>
      </c>
      <c r="T19" s="7">
        <f t="shared" si="3"/>
        <v>6.7</v>
      </c>
      <c r="U19" s="23">
        <v>7.6</v>
      </c>
      <c r="V19" s="194">
        <v>10</v>
      </c>
      <c r="W19" s="25">
        <v>6</v>
      </c>
      <c r="X19" s="7">
        <f t="shared" si="4"/>
        <v>6.7</v>
      </c>
      <c r="Y19" s="23">
        <v>6</v>
      </c>
      <c r="Z19" s="194">
        <v>6</v>
      </c>
      <c r="AA19" s="25">
        <v>4.5</v>
      </c>
      <c r="AB19" s="7">
        <f t="shared" si="5"/>
        <v>5</v>
      </c>
      <c r="AC19" s="23">
        <v>6.3</v>
      </c>
      <c r="AD19" s="194">
        <v>8</v>
      </c>
      <c r="AE19" s="25">
        <v>5</v>
      </c>
      <c r="AF19" s="7">
        <f t="shared" si="6"/>
        <v>5.6</v>
      </c>
      <c r="AG19" s="23">
        <v>7.5</v>
      </c>
      <c r="AH19" s="194">
        <v>9</v>
      </c>
      <c r="AI19" s="25">
        <f t="shared" si="120"/>
        <v>8</v>
      </c>
      <c r="AJ19" s="7">
        <f t="shared" si="7"/>
        <v>8</v>
      </c>
      <c r="AK19" s="23">
        <v>7</v>
      </c>
      <c r="AL19" s="194">
        <v>8</v>
      </c>
      <c r="AM19" s="25">
        <v>7.5</v>
      </c>
      <c r="AN19" s="7">
        <f t="shared" si="8"/>
        <v>7.5</v>
      </c>
      <c r="AO19" s="23">
        <v>6.5</v>
      </c>
      <c r="AP19" s="194">
        <v>9</v>
      </c>
      <c r="AQ19" s="25">
        <v>7</v>
      </c>
      <c r="AR19" s="7">
        <f t="shared" si="9"/>
        <v>7.1</v>
      </c>
      <c r="AS19" s="23">
        <v>7.5</v>
      </c>
      <c r="AT19" s="194">
        <v>8</v>
      </c>
      <c r="AU19" s="25">
        <v>8</v>
      </c>
      <c r="AV19" s="7">
        <f t="shared" si="10"/>
        <v>7.9</v>
      </c>
      <c r="AW19" s="23">
        <v>6.3</v>
      </c>
      <c r="AX19" s="194">
        <v>6</v>
      </c>
      <c r="AY19" s="101">
        <v>5.5</v>
      </c>
      <c r="AZ19" s="7">
        <f t="shared" si="11"/>
        <v>5.7</v>
      </c>
      <c r="BA19" s="23">
        <v>7.3</v>
      </c>
      <c r="BB19" s="194">
        <v>9</v>
      </c>
      <c r="BC19" s="25">
        <v>8</v>
      </c>
      <c r="BD19" s="7">
        <f t="shared" si="12"/>
        <v>8</v>
      </c>
      <c r="BE19" s="88">
        <v>6.5</v>
      </c>
      <c r="BF19" s="194">
        <v>7</v>
      </c>
      <c r="BG19" s="25">
        <v>7</v>
      </c>
      <c r="BH19" s="7">
        <f t="shared" si="13"/>
        <v>6.9</v>
      </c>
      <c r="BI19" s="23">
        <v>6.7</v>
      </c>
      <c r="BJ19" s="194">
        <v>7</v>
      </c>
      <c r="BK19" s="25">
        <v>5</v>
      </c>
      <c r="BL19" s="7">
        <f t="shared" si="14"/>
        <v>5.5</v>
      </c>
      <c r="BM19" s="23">
        <v>6.5</v>
      </c>
      <c r="BN19" s="194">
        <v>7</v>
      </c>
      <c r="BO19" s="25">
        <f t="shared" si="121"/>
        <v>6</v>
      </c>
      <c r="BP19" s="7">
        <f t="shared" si="15"/>
        <v>6.2</v>
      </c>
      <c r="BQ19" s="23">
        <v>6.5</v>
      </c>
      <c r="BR19" s="194">
        <v>7</v>
      </c>
      <c r="BS19" s="25">
        <v>6.5</v>
      </c>
      <c r="BT19" s="7">
        <f t="shared" si="16"/>
        <v>6.6</v>
      </c>
      <c r="BU19" s="23">
        <v>6</v>
      </c>
      <c r="BV19" s="194">
        <v>8</v>
      </c>
      <c r="BW19" s="25">
        <v>7</v>
      </c>
      <c r="BX19" s="7">
        <f t="shared" si="17"/>
        <v>6.9</v>
      </c>
      <c r="BY19" s="23">
        <v>6</v>
      </c>
      <c r="BZ19" s="194">
        <v>6</v>
      </c>
      <c r="CA19" s="101">
        <v>5.5</v>
      </c>
      <c r="CB19" s="7">
        <f t="shared" si="18"/>
        <v>5.7</v>
      </c>
      <c r="CC19" s="23">
        <v>6.5</v>
      </c>
      <c r="CD19" s="194">
        <v>8</v>
      </c>
      <c r="CE19" s="25">
        <v>6</v>
      </c>
      <c r="CF19" s="7">
        <f t="shared" si="19"/>
        <v>6.3</v>
      </c>
      <c r="CG19" s="23">
        <v>8.8000000000000007</v>
      </c>
      <c r="CH19" s="194">
        <v>9</v>
      </c>
      <c r="CI19" s="25">
        <v>5.5</v>
      </c>
      <c r="CJ19" s="7">
        <f t="shared" si="20"/>
        <v>6.5</v>
      </c>
      <c r="CK19" s="23">
        <v>7.7</v>
      </c>
      <c r="CL19" s="194">
        <v>8</v>
      </c>
      <c r="CM19" s="25">
        <v>6</v>
      </c>
      <c r="CN19" s="7">
        <f t="shared" si="21"/>
        <v>6.5</v>
      </c>
      <c r="CO19" s="23">
        <v>6.5</v>
      </c>
      <c r="CP19" s="194">
        <v>7</v>
      </c>
      <c r="CQ19" s="25">
        <v>3</v>
      </c>
      <c r="CR19" s="7">
        <f t="shared" si="22"/>
        <v>4.0999999999999996</v>
      </c>
      <c r="CS19" s="23">
        <v>7.5</v>
      </c>
      <c r="CT19" s="194">
        <v>9</v>
      </c>
      <c r="CU19" s="25">
        <v>7</v>
      </c>
      <c r="CV19" s="7">
        <f t="shared" si="23"/>
        <v>7.3</v>
      </c>
      <c r="CW19" s="23">
        <v>6.5</v>
      </c>
      <c r="CX19" s="194">
        <v>7</v>
      </c>
      <c r="CY19" s="25">
        <v>3</v>
      </c>
      <c r="CZ19" s="7">
        <f t="shared" si="24"/>
        <v>4.0999999999999996</v>
      </c>
      <c r="DA19" s="23">
        <v>6.3</v>
      </c>
      <c r="DB19" s="194">
        <v>8</v>
      </c>
      <c r="DC19" s="25">
        <v>6.5</v>
      </c>
      <c r="DD19" s="7">
        <f t="shared" si="25"/>
        <v>6.6</v>
      </c>
      <c r="DE19" s="23">
        <v>7</v>
      </c>
      <c r="DF19" s="194">
        <v>7</v>
      </c>
      <c r="DG19" s="25">
        <v>6</v>
      </c>
      <c r="DH19" s="7">
        <f t="shared" si="26"/>
        <v>6.3</v>
      </c>
      <c r="DI19" s="23">
        <v>5</v>
      </c>
      <c r="DJ19" s="194">
        <v>6</v>
      </c>
      <c r="DK19" s="25">
        <v>7.5</v>
      </c>
      <c r="DL19" s="7">
        <f t="shared" si="27"/>
        <v>6.9</v>
      </c>
      <c r="DM19" s="23">
        <v>8</v>
      </c>
      <c r="DN19" s="194">
        <v>8</v>
      </c>
      <c r="DO19" s="25">
        <f t="shared" si="122"/>
        <v>5.8</v>
      </c>
      <c r="DP19" s="7">
        <f t="shared" si="28"/>
        <v>6.5</v>
      </c>
      <c r="DQ19" s="23">
        <v>7.5</v>
      </c>
      <c r="DR19" s="194">
        <v>8</v>
      </c>
      <c r="DS19" s="25">
        <v>9</v>
      </c>
      <c r="DT19" s="7">
        <f t="shared" si="29"/>
        <v>8.6</v>
      </c>
      <c r="DU19" s="23">
        <v>6.5</v>
      </c>
      <c r="DV19" s="194">
        <v>7</v>
      </c>
      <c r="DW19" s="25">
        <v>7.5</v>
      </c>
      <c r="DX19" s="7">
        <f t="shared" si="30"/>
        <v>7.3</v>
      </c>
      <c r="DY19" s="23">
        <v>7</v>
      </c>
      <c r="DZ19" s="194">
        <v>8</v>
      </c>
      <c r="EA19" s="25">
        <v>7</v>
      </c>
      <c r="EB19" s="7">
        <f t="shared" si="31"/>
        <v>7.1</v>
      </c>
      <c r="EC19" s="23">
        <v>7.5</v>
      </c>
      <c r="ED19" s="194">
        <v>8</v>
      </c>
      <c r="EE19" s="25">
        <v>7</v>
      </c>
      <c r="EF19" s="7">
        <f t="shared" si="32"/>
        <v>7.2</v>
      </c>
      <c r="EG19" s="23">
        <v>8.5</v>
      </c>
      <c r="EH19" s="194">
        <v>9</v>
      </c>
      <c r="EI19" s="25">
        <v>7</v>
      </c>
      <c r="EJ19" s="7">
        <f t="shared" si="33"/>
        <v>7.5</v>
      </c>
      <c r="EK19" s="23">
        <v>7</v>
      </c>
      <c r="EL19" s="194">
        <v>7</v>
      </c>
      <c r="EM19" s="25">
        <v>7.5</v>
      </c>
      <c r="EN19" s="7">
        <f t="shared" si="34"/>
        <v>7.4</v>
      </c>
      <c r="EO19" s="23">
        <v>6.5</v>
      </c>
      <c r="EP19" s="194">
        <v>8</v>
      </c>
      <c r="EQ19" s="25">
        <v>6.5</v>
      </c>
      <c r="ER19" s="7">
        <f>ROUND((EO19*0.2+EP19*0.1+EQ19*0.7),1)</f>
        <v>6.7</v>
      </c>
      <c r="ES19" s="23">
        <v>6.5</v>
      </c>
      <c r="ET19" s="194">
        <v>8</v>
      </c>
      <c r="EU19" s="25">
        <v>9</v>
      </c>
      <c r="EV19" s="7">
        <f>ROUND((ES19*0.2+ET19*0.1+EU19*0.7),1)</f>
        <v>8.4</v>
      </c>
      <c r="EW19" s="88">
        <v>8</v>
      </c>
      <c r="EX19" s="194">
        <v>9</v>
      </c>
      <c r="EY19" s="25">
        <v>8</v>
      </c>
      <c r="EZ19" s="7">
        <f t="shared" si="123"/>
        <v>8.1</v>
      </c>
      <c r="FA19" s="88">
        <v>7.7</v>
      </c>
      <c r="FB19" s="194">
        <v>8</v>
      </c>
      <c r="FC19" s="25">
        <v>7</v>
      </c>
      <c r="FD19" s="7">
        <f t="shared" si="124"/>
        <v>7.2</v>
      </c>
      <c r="FE19" s="7">
        <v>7</v>
      </c>
      <c r="FF19" s="7"/>
      <c r="FG19" s="8">
        <f t="shared" si="37"/>
        <v>6.57</v>
      </c>
      <c r="FH19" s="301" t="str">
        <f t="shared" si="38"/>
        <v>D</v>
      </c>
      <c r="FI19" s="302">
        <f t="shared" si="39"/>
        <v>1</v>
      </c>
      <c r="FJ19" s="301" t="str">
        <f t="shared" si="40"/>
        <v>C</v>
      </c>
      <c r="FK19" s="302">
        <f t="shared" si="41"/>
        <v>2</v>
      </c>
      <c r="FL19" s="301" t="str">
        <f t="shared" si="42"/>
        <v>C</v>
      </c>
      <c r="FM19" s="302">
        <f t="shared" si="43"/>
        <v>2</v>
      </c>
      <c r="FN19" s="301" t="str">
        <f t="shared" si="44"/>
        <v>C</v>
      </c>
      <c r="FO19" s="302">
        <f t="shared" si="45"/>
        <v>2</v>
      </c>
      <c r="FP19" s="299" t="str">
        <f t="shared" si="46"/>
        <v>C</v>
      </c>
      <c r="FQ19" s="300">
        <f t="shared" si="47"/>
        <v>2</v>
      </c>
      <c r="FR19" s="299" t="str">
        <f t="shared" si="48"/>
        <v>D</v>
      </c>
      <c r="FS19" s="300">
        <f t="shared" si="49"/>
        <v>1</v>
      </c>
      <c r="FT19" s="299" t="str">
        <f t="shared" si="50"/>
        <v>C</v>
      </c>
      <c r="FU19" s="300">
        <f t="shared" si="51"/>
        <v>2</v>
      </c>
      <c r="FV19" s="299" t="str">
        <f t="shared" si="52"/>
        <v>B</v>
      </c>
      <c r="FW19" s="300">
        <f t="shared" si="53"/>
        <v>3</v>
      </c>
      <c r="FX19" s="299" t="str">
        <f t="shared" si="54"/>
        <v>B</v>
      </c>
      <c r="FY19" s="300">
        <f t="shared" si="55"/>
        <v>3</v>
      </c>
      <c r="FZ19" s="299" t="str">
        <f t="shared" si="56"/>
        <v>B</v>
      </c>
      <c r="GA19" s="300">
        <f t="shared" si="57"/>
        <v>3</v>
      </c>
      <c r="GB19" s="299" t="str">
        <f t="shared" si="58"/>
        <v>B</v>
      </c>
      <c r="GC19" s="300">
        <f t="shared" si="59"/>
        <v>3</v>
      </c>
      <c r="GD19" s="299" t="str">
        <f t="shared" si="60"/>
        <v>C</v>
      </c>
      <c r="GE19" s="300">
        <f t="shared" si="61"/>
        <v>2</v>
      </c>
      <c r="GF19" s="299" t="str">
        <f t="shared" si="62"/>
        <v>B</v>
      </c>
      <c r="GG19" s="300">
        <f t="shared" si="63"/>
        <v>3</v>
      </c>
      <c r="GH19" s="301" t="str">
        <f t="shared" si="64"/>
        <v>C</v>
      </c>
      <c r="GI19" s="302">
        <f t="shared" si="65"/>
        <v>2</v>
      </c>
      <c r="GJ19" s="301" t="str">
        <f t="shared" si="66"/>
        <v>C</v>
      </c>
      <c r="GK19" s="302">
        <f t="shared" si="67"/>
        <v>2</v>
      </c>
      <c r="GL19" s="301" t="str">
        <f t="shared" si="68"/>
        <v>C</v>
      </c>
      <c r="GM19" s="302">
        <f t="shared" si="69"/>
        <v>2</v>
      </c>
      <c r="GN19" s="301" t="str">
        <f t="shared" si="70"/>
        <v>C</v>
      </c>
      <c r="GO19" s="302">
        <f t="shared" si="71"/>
        <v>2</v>
      </c>
      <c r="GP19" s="301" t="str">
        <f t="shared" si="72"/>
        <v>C</v>
      </c>
      <c r="GQ19" s="302">
        <f t="shared" si="73"/>
        <v>2</v>
      </c>
      <c r="GR19" s="301" t="str">
        <f t="shared" si="74"/>
        <v>C</v>
      </c>
      <c r="GS19" s="302">
        <f t="shared" si="75"/>
        <v>2</v>
      </c>
      <c r="GT19" s="301" t="str">
        <f t="shared" si="76"/>
        <v>C</v>
      </c>
      <c r="GU19" s="302">
        <f t="shared" si="77"/>
        <v>2</v>
      </c>
      <c r="GV19" s="299" t="str">
        <f t="shared" si="78"/>
        <v>C</v>
      </c>
      <c r="GW19" s="300">
        <f t="shared" si="79"/>
        <v>2</v>
      </c>
      <c r="GX19" s="299" t="str">
        <f t="shared" si="80"/>
        <v>C</v>
      </c>
      <c r="GY19" s="300">
        <f t="shared" si="81"/>
        <v>2</v>
      </c>
      <c r="GZ19" s="299" t="str">
        <f t="shared" si="82"/>
        <v>D</v>
      </c>
      <c r="HA19" s="300">
        <f t="shared" si="83"/>
        <v>1</v>
      </c>
      <c r="HB19" s="299" t="str">
        <f t="shared" si="84"/>
        <v>B</v>
      </c>
      <c r="HC19" s="300">
        <f t="shared" si="85"/>
        <v>3</v>
      </c>
      <c r="HD19" s="299" t="str">
        <f t="shared" si="86"/>
        <v>D</v>
      </c>
      <c r="HE19" s="300">
        <f t="shared" si="87"/>
        <v>1</v>
      </c>
      <c r="HF19" s="299" t="str">
        <f t="shared" si="88"/>
        <v>C</v>
      </c>
      <c r="HG19" s="300">
        <f t="shared" si="89"/>
        <v>2</v>
      </c>
      <c r="HH19" s="299" t="str">
        <f t="shared" si="90"/>
        <v>C</v>
      </c>
      <c r="HI19" s="300">
        <f t="shared" si="91"/>
        <v>2</v>
      </c>
      <c r="HJ19" s="299" t="str">
        <f t="shared" si="92"/>
        <v>C</v>
      </c>
      <c r="HK19" s="300">
        <f t="shared" si="93"/>
        <v>2</v>
      </c>
      <c r="HL19" s="299" t="str">
        <f t="shared" si="94"/>
        <v>C</v>
      </c>
      <c r="HM19" s="300">
        <f t="shared" si="95"/>
        <v>2</v>
      </c>
      <c r="HN19" s="301" t="str">
        <f t="shared" si="96"/>
        <v>A</v>
      </c>
      <c r="HO19" s="302">
        <f t="shared" si="97"/>
        <v>4</v>
      </c>
      <c r="HP19" s="301" t="str">
        <f t="shared" si="98"/>
        <v>B</v>
      </c>
      <c r="HQ19" s="302">
        <f t="shared" si="99"/>
        <v>3</v>
      </c>
      <c r="HR19" s="301" t="str">
        <f t="shared" si="100"/>
        <v>B</v>
      </c>
      <c r="HS19" s="302">
        <f t="shared" si="101"/>
        <v>3</v>
      </c>
      <c r="HT19" s="301" t="str">
        <f t="shared" si="102"/>
        <v>B</v>
      </c>
      <c r="HU19" s="486">
        <f t="shared" si="103"/>
        <v>3</v>
      </c>
      <c r="HV19" s="487" t="str">
        <f t="shared" si="104"/>
        <v>B</v>
      </c>
      <c r="HW19" s="302">
        <f t="shared" si="105"/>
        <v>3</v>
      </c>
      <c r="HX19" s="301" t="str">
        <f t="shared" si="106"/>
        <v>B</v>
      </c>
      <c r="HY19" s="302">
        <f t="shared" si="107"/>
        <v>3</v>
      </c>
      <c r="HZ19" s="301" t="str">
        <f t="shared" si="108"/>
        <v>C</v>
      </c>
      <c r="IA19" s="302">
        <f t="shared" si="109"/>
        <v>2</v>
      </c>
      <c r="IB19" s="301" t="str">
        <f t="shared" si="110"/>
        <v>B</v>
      </c>
      <c r="IC19" s="302">
        <f t="shared" si="111"/>
        <v>3</v>
      </c>
      <c r="ID19" s="301" t="str">
        <f t="shared" si="125"/>
        <v>B</v>
      </c>
      <c r="IE19" s="302">
        <f t="shared" si="126"/>
        <v>3</v>
      </c>
      <c r="IF19" s="301" t="str">
        <f t="shared" si="127"/>
        <v>B</v>
      </c>
      <c r="IG19" s="302">
        <f t="shared" si="128"/>
        <v>3</v>
      </c>
      <c r="IH19" s="301" t="str">
        <f t="shared" si="129"/>
        <v>B</v>
      </c>
      <c r="II19" s="302">
        <f t="shared" si="130"/>
        <v>3</v>
      </c>
      <c r="IJ19" s="301" t="str">
        <f t="shared" si="131"/>
        <v>X</v>
      </c>
      <c r="IK19" s="302">
        <f t="shared" si="132"/>
        <v>0</v>
      </c>
      <c r="IL19" s="488">
        <f t="shared" si="114"/>
        <v>1.75</v>
      </c>
      <c r="IM19" s="488">
        <f t="shared" si="115"/>
        <v>2.3199999999999998</v>
      </c>
      <c r="IN19" s="488">
        <f t="shared" si="116"/>
        <v>2</v>
      </c>
      <c r="IO19" s="488">
        <f t="shared" si="117"/>
        <v>1.91</v>
      </c>
      <c r="IP19" s="488">
        <f t="shared" si="133"/>
        <v>3.05</v>
      </c>
      <c r="IQ19" s="488">
        <f t="shared" si="134"/>
        <v>3</v>
      </c>
      <c r="IR19" s="489">
        <f t="shared" si="135"/>
        <v>89</v>
      </c>
      <c r="IS19" s="488">
        <f t="shared" si="118"/>
        <v>2.2999999999999998</v>
      </c>
      <c r="IT19" s="490" t="str">
        <f t="shared" si="119"/>
        <v>Trung b×nh</v>
      </c>
      <c r="IU19" s="2"/>
      <c r="IV19" s="2"/>
      <c r="IW19" s="3">
        <v>9</v>
      </c>
      <c r="IX19" s="3">
        <v>7</v>
      </c>
      <c r="IZ19" s="3">
        <v>5</v>
      </c>
      <c r="JA19" s="3">
        <v>7</v>
      </c>
      <c r="JC19" s="3">
        <v>7</v>
      </c>
      <c r="JD19" s="3">
        <v>3</v>
      </c>
      <c r="JE19" s="3">
        <v>5</v>
      </c>
    </row>
    <row r="20" spans="1:265" s="66" customFormat="1" ht="24.75" customHeight="1" x14ac:dyDescent="0.25">
      <c r="A20" s="12">
        <v>14</v>
      </c>
      <c r="B20" s="95" t="s">
        <v>23</v>
      </c>
      <c r="C20" s="204" t="s">
        <v>155</v>
      </c>
      <c r="D20" s="22">
        <v>36137</v>
      </c>
      <c r="E20" s="23">
        <v>6.5</v>
      </c>
      <c r="F20" s="194">
        <v>8</v>
      </c>
      <c r="G20" s="74">
        <v>5</v>
      </c>
      <c r="H20" s="7">
        <f t="shared" si="0"/>
        <v>5.6</v>
      </c>
      <c r="I20" s="23">
        <v>6</v>
      </c>
      <c r="J20" s="194">
        <v>8</v>
      </c>
      <c r="K20" s="25">
        <v>3</v>
      </c>
      <c r="L20" s="7">
        <f t="shared" si="1"/>
        <v>4.0999999999999996</v>
      </c>
      <c r="M20" s="23">
        <v>5.5</v>
      </c>
      <c r="N20" s="194">
        <v>7</v>
      </c>
      <c r="O20" s="74">
        <v>6</v>
      </c>
      <c r="P20" s="7">
        <f t="shared" si="2"/>
        <v>6</v>
      </c>
      <c r="Q20" s="23">
        <v>6.5</v>
      </c>
      <c r="R20" s="194">
        <v>8</v>
      </c>
      <c r="S20" s="25">
        <v>6.5</v>
      </c>
      <c r="T20" s="7">
        <f t="shared" si="3"/>
        <v>6.7</v>
      </c>
      <c r="U20" s="23">
        <v>6.7</v>
      </c>
      <c r="V20" s="194">
        <v>8.5</v>
      </c>
      <c r="W20" s="25">
        <v>5</v>
      </c>
      <c r="X20" s="7">
        <f t="shared" si="4"/>
        <v>5.7</v>
      </c>
      <c r="Y20" s="23">
        <v>6</v>
      </c>
      <c r="Z20" s="194">
        <v>6</v>
      </c>
      <c r="AA20" s="25">
        <v>6</v>
      </c>
      <c r="AB20" s="7">
        <f t="shared" si="5"/>
        <v>6</v>
      </c>
      <c r="AC20" s="23">
        <v>5.3</v>
      </c>
      <c r="AD20" s="194">
        <v>6</v>
      </c>
      <c r="AE20" s="25">
        <v>5.5</v>
      </c>
      <c r="AF20" s="7">
        <f t="shared" si="6"/>
        <v>5.5</v>
      </c>
      <c r="AG20" s="23">
        <v>6</v>
      </c>
      <c r="AH20" s="194">
        <v>6</v>
      </c>
      <c r="AI20" s="74">
        <f t="shared" si="120"/>
        <v>5.5</v>
      </c>
      <c r="AJ20" s="7">
        <f t="shared" si="7"/>
        <v>5.7</v>
      </c>
      <c r="AK20" s="106">
        <v>6.5</v>
      </c>
      <c r="AL20" s="274">
        <v>8</v>
      </c>
      <c r="AM20" s="101">
        <v>5.5</v>
      </c>
      <c r="AN20" s="7">
        <f t="shared" si="8"/>
        <v>6</v>
      </c>
      <c r="AO20" s="520">
        <v>7.5</v>
      </c>
      <c r="AP20" s="521">
        <v>8</v>
      </c>
      <c r="AQ20" s="522">
        <v>7</v>
      </c>
      <c r="AR20" s="7">
        <f t="shared" si="9"/>
        <v>7.2</v>
      </c>
      <c r="AS20" s="505">
        <v>8</v>
      </c>
      <c r="AT20" s="506">
        <v>8</v>
      </c>
      <c r="AU20" s="507">
        <v>7.5</v>
      </c>
      <c r="AV20" s="7">
        <f t="shared" si="10"/>
        <v>7.7</v>
      </c>
      <c r="AW20" s="23">
        <v>6</v>
      </c>
      <c r="AX20" s="194">
        <v>6</v>
      </c>
      <c r="AY20" s="74">
        <v>5.5</v>
      </c>
      <c r="AZ20" s="7">
        <f t="shared" si="11"/>
        <v>5.7</v>
      </c>
      <c r="BA20" s="23">
        <v>5.7</v>
      </c>
      <c r="BB20" s="194">
        <v>6</v>
      </c>
      <c r="BC20" s="25">
        <v>8</v>
      </c>
      <c r="BD20" s="7">
        <f t="shared" si="12"/>
        <v>7.3</v>
      </c>
      <c r="BE20" s="88">
        <v>7</v>
      </c>
      <c r="BF20" s="194">
        <v>8</v>
      </c>
      <c r="BG20" s="25">
        <v>5</v>
      </c>
      <c r="BH20" s="7">
        <f t="shared" si="13"/>
        <v>5.7</v>
      </c>
      <c r="BI20" s="23">
        <v>6.3</v>
      </c>
      <c r="BJ20" s="194">
        <v>6</v>
      </c>
      <c r="BK20" s="101">
        <v>5</v>
      </c>
      <c r="BL20" s="7">
        <f t="shared" si="14"/>
        <v>5.4</v>
      </c>
      <c r="BM20" s="23">
        <v>6</v>
      </c>
      <c r="BN20" s="194">
        <v>7</v>
      </c>
      <c r="BO20" s="25">
        <f t="shared" si="121"/>
        <v>6.5</v>
      </c>
      <c r="BP20" s="7">
        <f t="shared" si="15"/>
        <v>6.5</v>
      </c>
      <c r="BQ20" s="23">
        <v>5.5</v>
      </c>
      <c r="BR20" s="194">
        <v>5</v>
      </c>
      <c r="BS20" s="101">
        <v>5</v>
      </c>
      <c r="BT20" s="7">
        <f t="shared" si="16"/>
        <v>5.0999999999999996</v>
      </c>
      <c r="BU20" s="23">
        <v>5.5</v>
      </c>
      <c r="BV20" s="194">
        <v>6</v>
      </c>
      <c r="BW20" s="25">
        <v>6</v>
      </c>
      <c r="BX20" s="7">
        <f t="shared" si="17"/>
        <v>5.9</v>
      </c>
      <c r="BY20" s="106">
        <v>6</v>
      </c>
      <c r="BZ20" s="274">
        <v>6</v>
      </c>
      <c r="CA20" s="101">
        <v>4</v>
      </c>
      <c r="CB20" s="7">
        <f t="shared" si="18"/>
        <v>4.5999999999999996</v>
      </c>
      <c r="CC20" s="23">
        <v>6</v>
      </c>
      <c r="CD20" s="194">
        <v>7</v>
      </c>
      <c r="CE20" s="25">
        <v>5.5</v>
      </c>
      <c r="CF20" s="7">
        <f t="shared" si="19"/>
        <v>5.8</v>
      </c>
      <c r="CG20" s="23">
        <v>8.5</v>
      </c>
      <c r="CH20" s="194">
        <v>9</v>
      </c>
      <c r="CI20" s="25">
        <v>5</v>
      </c>
      <c r="CJ20" s="7">
        <f t="shared" si="20"/>
        <v>6.1</v>
      </c>
      <c r="CK20" s="23">
        <v>5.3</v>
      </c>
      <c r="CL20" s="194">
        <v>6</v>
      </c>
      <c r="CM20" s="25">
        <v>6</v>
      </c>
      <c r="CN20" s="7">
        <f t="shared" si="21"/>
        <v>5.9</v>
      </c>
      <c r="CO20" s="23">
        <v>7</v>
      </c>
      <c r="CP20" s="194">
        <v>7</v>
      </c>
      <c r="CQ20" s="25">
        <v>5</v>
      </c>
      <c r="CR20" s="7">
        <f t="shared" si="22"/>
        <v>5.6</v>
      </c>
      <c r="CS20" s="23">
        <v>5.5</v>
      </c>
      <c r="CT20" s="194">
        <v>6</v>
      </c>
      <c r="CU20" s="25">
        <v>6.5</v>
      </c>
      <c r="CV20" s="7">
        <f t="shared" si="23"/>
        <v>6.3</v>
      </c>
      <c r="CW20" s="23">
        <v>4.7</v>
      </c>
      <c r="CX20" s="194">
        <v>5</v>
      </c>
      <c r="CY20" s="25">
        <v>5</v>
      </c>
      <c r="CZ20" s="7">
        <f t="shared" si="24"/>
        <v>4.9000000000000004</v>
      </c>
      <c r="DA20" s="23">
        <v>5</v>
      </c>
      <c r="DB20" s="194">
        <v>6</v>
      </c>
      <c r="DC20" s="25">
        <v>5</v>
      </c>
      <c r="DD20" s="7">
        <f t="shared" si="25"/>
        <v>5.0999999999999996</v>
      </c>
      <c r="DE20" s="23">
        <v>5.5</v>
      </c>
      <c r="DF20" s="194">
        <v>4</v>
      </c>
      <c r="DG20" s="25">
        <v>7</v>
      </c>
      <c r="DH20" s="7">
        <f t="shared" si="26"/>
        <v>6.4</v>
      </c>
      <c r="DI20" s="523">
        <v>6</v>
      </c>
      <c r="DJ20" s="524">
        <v>8</v>
      </c>
      <c r="DK20" s="445">
        <v>7</v>
      </c>
      <c r="DL20" s="7">
        <f t="shared" si="27"/>
        <v>6.9</v>
      </c>
      <c r="DM20" s="23">
        <v>6.5</v>
      </c>
      <c r="DN20" s="194">
        <v>7</v>
      </c>
      <c r="DO20" s="25">
        <f t="shared" si="122"/>
        <v>4.4000000000000004</v>
      </c>
      <c r="DP20" s="7">
        <f t="shared" si="28"/>
        <v>5.0999999999999996</v>
      </c>
      <c r="DQ20" s="23">
        <v>7</v>
      </c>
      <c r="DR20" s="194">
        <v>7</v>
      </c>
      <c r="DS20" s="25">
        <v>7</v>
      </c>
      <c r="DT20" s="7">
        <f t="shared" si="29"/>
        <v>7</v>
      </c>
      <c r="DU20" s="23">
        <v>6.5</v>
      </c>
      <c r="DV20" s="194">
        <v>7</v>
      </c>
      <c r="DW20" s="25">
        <v>7</v>
      </c>
      <c r="DX20" s="7">
        <f t="shared" si="30"/>
        <v>6.9</v>
      </c>
      <c r="DY20" s="23">
        <v>6.5</v>
      </c>
      <c r="DZ20" s="194">
        <v>7</v>
      </c>
      <c r="EA20" s="25">
        <v>7</v>
      </c>
      <c r="EB20" s="7">
        <f t="shared" si="31"/>
        <v>6.9</v>
      </c>
      <c r="EC20" s="23">
        <v>7</v>
      </c>
      <c r="ED20" s="194">
        <v>8</v>
      </c>
      <c r="EE20" s="25">
        <v>5</v>
      </c>
      <c r="EF20" s="7">
        <f t="shared" si="32"/>
        <v>5.7</v>
      </c>
      <c r="EG20" s="23">
        <v>7</v>
      </c>
      <c r="EH20" s="194">
        <v>8</v>
      </c>
      <c r="EI20" s="25">
        <v>7</v>
      </c>
      <c r="EJ20" s="7">
        <f t="shared" si="33"/>
        <v>7.1</v>
      </c>
      <c r="EK20" s="23">
        <v>7</v>
      </c>
      <c r="EL20" s="194">
        <v>8</v>
      </c>
      <c r="EM20" s="25">
        <v>7</v>
      </c>
      <c r="EN20" s="7">
        <f t="shared" si="34"/>
        <v>7.1</v>
      </c>
      <c r="EO20" s="23">
        <v>5.5</v>
      </c>
      <c r="EP20" s="194">
        <v>8</v>
      </c>
      <c r="EQ20" s="25">
        <v>6.5</v>
      </c>
      <c r="ER20" s="7">
        <f>ROUND((EO20*0.2+EP20*0.1+EQ20*0.7),1)</f>
        <v>6.5</v>
      </c>
      <c r="ES20" s="23">
        <v>7</v>
      </c>
      <c r="ET20" s="194">
        <v>8</v>
      </c>
      <c r="EU20" s="25">
        <v>9</v>
      </c>
      <c r="EV20" s="7">
        <f>ROUND((ES20*0.2+ET20*0.1+EU20*0.7),1)</f>
        <v>8.5</v>
      </c>
      <c r="EW20" s="88">
        <v>5.7</v>
      </c>
      <c r="EX20" s="194">
        <v>9</v>
      </c>
      <c r="EY20" s="25">
        <v>6.5</v>
      </c>
      <c r="EZ20" s="7">
        <f t="shared" si="123"/>
        <v>6.6</v>
      </c>
      <c r="FA20" s="88">
        <v>7.7</v>
      </c>
      <c r="FB20" s="194">
        <v>8</v>
      </c>
      <c r="FC20" s="25">
        <v>7</v>
      </c>
      <c r="FD20" s="7">
        <f t="shared" si="124"/>
        <v>7.2</v>
      </c>
      <c r="FE20" s="7">
        <v>7</v>
      </c>
      <c r="FF20" s="7"/>
      <c r="FG20" s="8">
        <f t="shared" si="37"/>
        <v>6.05</v>
      </c>
      <c r="FH20" s="301" t="str">
        <f t="shared" si="38"/>
        <v>C</v>
      </c>
      <c r="FI20" s="302">
        <f t="shared" si="39"/>
        <v>2</v>
      </c>
      <c r="FJ20" s="301" t="str">
        <f t="shared" si="40"/>
        <v>D</v>
      </c>
      <c r="FK20" s="302">
        <f t="shared" si="41"/>
        <v>1</v>
      </c>
      <c r="FL20" s="301" t="str">
        <f t="shared" si="42"/>
        <v>C</v>
      </c>
      <c r="FM20" s="302">
        <f t="shared" si="43"/>
        <v>2</v>
      </c>
      <c r="FN20" s="301" t="str">
        <f t="shared" si="44"/>
        <v>C</v>
      </c>
      <c r="FO20" s="302">
        <f t="shared" si="45"/>
        <v>2</v>
      </c>
      <c r="FP20" s="299" t="str">
        <f t="shared" si="46"/>
        <v>C</v>
      </c>
      <c r="FQ20" s="300">
        <f t="shared" si="47"/>
        <v>2</v>
      </c>
      <c r="FR20" s="299" t="str">
        <f t="shared" si="48"/>
        <v>C</v>
      </c>
      <c r="FS20" s="300">
        <f t="shared" si="49"/>
        <v>2</v>
      </c>
      <c r="FT20" s="299" t="str">
        <f t="shared" si="50"/>
        <v>C</v>
      </c>
      <c r="FU20" s="300">
        <f t="shared" si="51"/>
        <v>2</v>
      </c>
      <c r="FV20" s="299" t="str">
        <f t="shared" si="52"/>
        <v>C</v>
      </c>
      <c r="FW20" s="300">
        <f t="shared" si="53"/>
        <v>2</v>
      </c>
      <c r="FX20" s="299" t="str">
        <f t="shared" si="54"/>
        <v>C</v>
      </c>
      <c r="FY20" s="300">
        <f t="shared" si="55"/>
        <v>2</v>
      </c>
      <c r="FZ20" s="299" t="str">
        <f t="shared" si="56"/>
        <v>B</v>
      </c>
      <c r="GA20" s="300">
        <f t="shared" si="57"/>
        <v>3</v>
      </c>
      <c r="GB20" s="299" t="str">
        <f t="shared" si="58"/>
        <v>B</v>
      </c>
      <c r="GC20" s="300">
        <f t="shared" si="59"/>
        <v>3</v>
      </c>
      <c r="GD20" s="299" t="str">
        <f t="shared" si="60"/>
        <v>C</v>
      </c>
      <c r="GE20" s="300">
        <f t="shared" si="61"/>
        <v>2</v>
      </c>
      <c r="GF20" s="299" t="str">
        <f t="shared" si="62"/>
        <v>B</v>
      </c>
      <c r="GG20" s="300">
        <f t="shared" si="63"/>
        <v>3</v>
      </c>
      <c r="GH20" s="301" t="str">
        <f t="shared" si="64"/>
        <v>C</v>
      </c>
      <c r="GI20" s="302">
        <f t="shared" si="65"/>
        <v>2</v>
      </c>
      <c r="GJ20" s="301" t="str">
        <f t="shared" si="66"/>
        <v>D</v>
      </c>
      <c r="GK20" s="302">
        <f t="shared" si="67"/>
        <v>1</v>
      </c>
      <c r="GL20" s="301" t="str">
        <f t="shared" si="68"/>
        <v>C</v>
      </c>
      <c r="GM20" s="302">
        <f t="shared" si="69"/>
        <v>2</v>
      </c>
      <c r="GN20" s="301" t="str">
        <f t="shared" si="70"/>
        <v>D</v>
      </c>
      <c r="GO20" s="302">
        <f t="shared" si="71"/>
        <v>1</v>
      </c>
      <c r="GP20" s="301" t="str">
        <f t="shared" si="72"/>
        <v>C</v>
      </c>
      <c r="GQ20" s="302">
        <f t="shared" si="73"/>
        <v>2</v>
      </c>
      <c r="GR20" s="301" t="str">
        <f t="shared" si="74"/>
        <v>D</v>
      </c>
      <c r="GS20" s="302">
        <f t="shared" si="75"/>
        <v>1</v>
      </c>
      <c r="GT20" s="301" t="str">
        <f t="shared" si="76"/>
        <v>C</v>
      </c>
      <c r="GU20" s="302">
        <f t="shared" si="77"/>
        <v>2</v>
      </c>
      <c r="GV20" s="299" t="str">
        <f t="shared" si="78"/>
        <v>C</v>
      </c>
      <c r="GW20" s="300">
        <f t="shared" si="79"/>
        <v>2</v>
      </c>
      <c r="GX20" s="299" t="str">
        <f t="shared" si="80"/>
        <v>C</v>
      </c>
      <c r="GY20" s="300">
        <f t="shared" si="81"/>
        <v>2</v>
      </c>
      <c r="GZ20" s="299" t="str">
        <f t="shared" si="82"/>
        <v>C</v>
      </c>
      <c r="HA20" s="300">
        <f t="shared" si="83"/>
        <v>2</v>
      </c>
      <c r="HB20" s="299" t="str">
        <f t="shared" si="84"/>
        <v>C</v>
      </c>
      <c r="HC20" s="300">
        <f t="shared" si="85"/>
        <v>2</v>
      </c>
      <c r="HD20" s="299" t="str">
        <f t="shared" si="86"/>
        <v>D</v>
      </c>
      <c r="HE20" s="300">
        <f t="shared" si="87"/>
        <v>1</v>
      </c>
      <c r="HF20" s="299" t="str">
        <f t="shared" si="88"/>
        <v>D</v>
      </c>
      <c r="HG20" s="300">
        <f t="shared" si="89"/>
        <v>1</v>
      </c>
      <c r="HH20" s="299" t="str">
        <f t="shared" si="90"/>
        <v>C</v>
      </c>
      <c r="HI20" s="300">
        <f t="shared" si="91"/>
        <v>2</v>
      </c>
      <c r="HJ20" s="299" t="str">
        <f t="shared" si="92"/>
        <v>C</v>
      </c>
      <c r="HK20" s="300">
        <f t="shared" si="93"/>
        <v>2</v>
      </c>
      <c r="HL20" s="299" t="str">
        <f t="shared" si="94"/>
        <v>D</v>
      </c>
      <c r="HM20" s="300">
        <f t="shared" si="95"/>
        <v>1</v>
      </c>
      <c r="HN20" s="301" t="str">
        <f t="shared" si="96"/>
        <v>B</v>
      </c>
      <c r="HO20" s="302">
        <f t="shared" si="97"/>
        <v>3</v>
      </c>
      <c r="HP20" s="301" t="str">
        <f t="shared" si="98"/>
        <v>C</v>
      </c>
      <c r="HQ20" s="302">
        <f t="shared" si="99"/>
        <v>2</v>
      </c>
      <c r="HR20" s="301" t="str">
        <f t="shared" si="100"/>
        <v>C</v>
      </c>
      <c r="HS20" s="302">
        <f t="shared" si="101"/>
        <v>2</v>
      </c>
      <c r="HT20" s="301" t="str">
        <f t="shared" si="102"/>
        <v>C</v>
      </c>
      <c r="HU20" s="486">
        <f t="shared" si="103"/>
        <v>2</v>
      </c>
      <c r="HV20" s="487" t="str">
        <f t="shared" si="104"/>
        <v>B</v>
      </c>
      <c r="HW20" s="302">
        <f t="shared" si="105"/>
        <v>3</v>
      </c>
      <c r="HX20" s="301" t="str">
        <f t="shared" si="106"/>
        <v>B</v>
      </c>
      <c r="HY20" s="302">
        <f t="shared" si="107"/>
        <v>3</v>
      </c>
      <c r="HZ20" s="301" t="str">
        <f t="shared" si="108"/>
        <v>C</v>
      </c>
      <c r="IA20" s="302">
        <f t="shared" si="109"/>
        <v>2</v>
      </c>
      <c r="IB20" s="301" t="str">
        <f t="shared" si="110"/>
        <v>A</v>
      </c>
      <c r="IC20" s="302">
        <f t="shared" si="111"/>
        <v>4</v>
      </c>
      <c r="ID20" s="301" t="str">
        <f t="shared" si="125"/>
        <v>C</v>
      </c>
      <c r="IE20" s="302">
        <f t="shared" si="126"/>
        <v>2</v>
      </c>
      <c r="IF20" s="301" t="str">
        <f t="shared" si="127"/>
        <v>B</v>
      </c>
      <c r="IG20" s="302">
        <f t="shared" si="128"/>
        <v>3</v>
      </c>
      <c r="IH20" s="301" t="str">
        <f t="shared" si="129"/>
        <v>B</v>
      </c>
      <c r="II20" s="302">
        <f t="shared" si="130"/>
        <v>3</v>
      </c>
      <c r="IJ20" s="301" t="str">
        <f t="shared" si="131"/>
        <v>X</v>
      </c>
      <c r="IK20" s="302">
        <f t="shared" si="132"/>
        <v>0</v>
      </c>
      <c r="IL20" s="491">
        <f t="shared" si="114"/>
        <v>1.75</v>
      </c>
      <c r="IM20" s="488">
        <f t="shared" si="115"/>
        <v>2.21</v>
      </c>
      <c r="IN20" s="488">
        <f t="shared" si="116"/>
        <v>1.56</v>
      </c>
      <c r="IO20" s="488">
        <f t="shared" si="117"/>
        <v>1.59</v>
      </c>
      <c r="IP20" s="488">
        <f t="shared" si="133"/>
        <v>2.68</v>
      </c>
      <c r="IQ20" s="488">
        <f t="shared" si="134"/>
        <v>3</v>
      </c>
      <c r="IR20" s="492">
        <f t="shared" si="135"/>
        <v>89</v>
      </c>
      <c r="IS20" s="488">
        <f t="shared" si="118"/>
        <v>2.04</v>
      </c>
      <c r="IT20" s="493" t="str">
        <f t="shared" si="119"/>
        <v>Trung b×nh</v>
      </c>
      <c r="IU20" s="86"/>
      <c r="IV20" s="86"/>
      <c r="IW20" s="109">
        <v>5</v>
      </c>
      <c r="IX20" s="109">
        <v>6</v>
      </c>
      <c r="IZ20" s="66">
        <v>5</v>
      </c>
      <c r="JA20" s="66">
        <v>8</v>
      </c>
      <c r="JC20" s="66">
        <v>4</v>
      </c>
      <c r="JD20" s="66">
        <v>4</v>
      </c>
      <c r="JE20" s="66">
        <v>5</v>
      </c>
    </row>
    <row r="21" spans="1:265" s="232" customFormat="1" ht="24.75" hidden="1" customHeight="1" x14ac:dyDescent="0.25">
      <c r="A21" s="287">
        <v>15</v>
      </c>
      <c r="B21" s="322" t="s">
        <v>146</v>
      </c>
      <c r="C21" s="326" t="s">
        <v>147</v>
      </c>
      <c r="D21" s="292" t="s">
        <v>264</v>
      </c>
      <c r="E21" s="221">
        <v>7</v>
      </c>
      <c r="F21" s="277">
        <v>8</v>
      </c>
      <c r="G21" s="223">
        <v>4</v>
      </c>
      <c r="H21" s="224">
        <f>ROUND((E21*0.2+F21*0.1+G21*0.7),1)</f>
        <v>5</v>
      </c>
      <c r="I21" s="221">
        <v>5.5</v>
      </c>
      <c r="J21" s="277">
        <v>8</v>
      </c>
      <c r="K21" s="223">
        <v>8</v>
      </c>
      <c r="L21" s="224">
        <f>ROUND((I21*0.2+J21*0.1+K21*0.7),1)</f>
        <v>7.5</v>
      </c>
      <c r="M21" s="221">
        <v>5.5</v>
      </c>
      <c r="N21" s="277">
        <v>8</v>
      </c>
      <c r="O21" s="223">
        <v>5</v>
      </c>
      <c r="P21" s="224">
        <f>ROUND((M21*0.2+N21*0.1+O21*0.7),1)</f>
        <v>5.4</v>
      </c>
      <c r="Q21" s="221">
        <v>6</v>
      </c>
      <c r="R21" s="277">
        <v>9</v>
      </c>
      <c r="S21" s="223">
        <v>6</v>
      </c>
      <c r="T21" s="224">
        <f>ROUND((Q21*0.2+R21*0.1+S21*0.7),1)</f>
        <v>6.3</v>
      </c>
      <c r="U21" s="221"/>
      <c r="V21" s="277"/>
      <c r="W21" s="223"/>
      <c r="X21" s="224">
        <f>ROUND((U21*0.2+V21*0.1+W21*0.7),1)</f>
        <v>0</v>
      </c>
      <c r="Y21" s="221"/>
      <c r="Z21" s="277"/>
      <c r="AA21" s="223"/>
      <c r="AB21" s="224">
        <f>ROUND((Y21*0.2+Z21*0.1+AA21*0.7),1)</f>
        <v>0</v>
      </c>
      <c r="AC21" s="221"/>
      <c r="AD21" s="277"/>
      <c r="AE21" s="223"/>
      <c r="AF21" s="224">
        <f>ROUND((AC21*0.2+AD21*0.1+AE21*0.7),1)</f>
        <v>0</v>
      </c>
      <c r="AG21" s="221"/>
      <c r="AH21" s="277"/>
      <c r="AI21" s="223"/>
      <c r="AJ21" s="224">
        <f>ROUND((AG21*0.2+AH21*0.1+AI21*0.7),1)</f>
        <v>0</v>
      </c>
      <c r="AK21" s="221"/>
      <c r="AL21" s="277"/>
      <c r="AM21" s="223"/>
      <c r="AN21" s="224">
        <f>ROUND((AK21*0.2+AL21*0.1+AM21*0.7),1)</f>
        <v>0</v>
      </c>
      <c r="AO21" s="221"/>
      <c r="AP21" s="277"/>
      <c r="AQ21" s="223"/>
      <c r="AR21" s="224">
        <f>ROUND((AO21*0.2+AP21*0.1+AQ21*0.7),1)</f>
        <v>0</v>
      </c>
      <c r="AS21" s="221"/>
      <c r="AT21" s="277"/>
      <c r="AU21" s="223"/>
      <c r="AV21" s="224">
        <f>ROUND((AS21*0.2+AT21*0.1+AU21*0.7),1)</f>
        <v>0</v>
      </c>
      <c r="AW21" s="221"/>
      <c r="AX21" s="277"/>
      <c r="AY21" s="223"/>
      <c r="AZ21" s="224">
        <f>ROUND((AW21*0.2+AX21*0.1+AY21*0.7),1)</f>
        <v>0</v>
      </c>
      <c r="BA21" s="221"/>
      <c r="BB21" s="277"/>
      <c r="BC21" s="223"/>
      <c r="BD21" s="224">
        <f>ROUND((BA21*0.2+BB21*0.1+BC21*0.7),1)</f>
        <v>0</v>
      </c>
      <c r="BE21" s="225"/>
      <c r="BF21" s="277"/>
      <c r="BG21" s="223"/>
      <c r="BH21" s="224">
        <f>ROUND((BE21*0.2+BF21*0.1+BG21*0.7),1)</f>
        <v>0</v>
      </c>
      <c r="BI21" s="221"/>
      <c r="BJ21" s="277"/>
      <c r="BK21" s="223"/>
      <c r="BL21" s="224">
        <f>ROUND((BI21*0.2+BJ21*0.1+BK21*0.7),1)</f>
        <v>0</v>
      </c>
      <c r="BM21" s="221"/>
      <c r="BN21" s="277"/>
      <c r="BO21" s="223"/>
      <c r="BP21" s="224">
        <f>ROUND((BM21*0.2+BN21*0.1+BO21*0.7),1)</f>
        <v>0</v>
      </c>
      <c r="BQ21" s="221"/>
      <c r="BR21" s="277"/>
      <c r="BS21" s="223"/>
      <c r="BT21" s="224">
        <f>ROUND((BQ21*0.2+BR21*0.1+BS21*0.7),1)</f>
        <v>0</v>
      </c>
      <c r="BU21" s="221"/>
      <c r="BV21" s="277"/>
      <c r="BW21" s="223"/>
      <c r="BX21" s="224">
        <f>ROUND((BU21*0.2+BV21*0.1+BW21*0.7),1)</f>
        <v>0</v>
      </c>
      <c r="BY21" s="221"/>
      <c r="BZ21" s="277"/>
      <c r="CA21" s="223"/>
      <c r="CB21" s="224">
        <f>ROUND((BY21*0.2+BZ21*0.1+CA21*0.7),1)</f>
        <v>0</v>
      </c>
      <c r="CC21" s="221"/>
      <c r="CD21" s="277"/>
      <c r="CE21" s="223"/>
      <c r="CF21" s="224">
        <f>ROUND((CC21*0.2+CD21*0.1+CE21*0.7),1)</f>
        <v>0</v>
      </c>
      <c r="CG21" s="221"/>
      <c r="CH21" s="277"/>
      <c r="CI21" s="223"/>
      <c r="CJ21" s="224">
        <f>ROUND((CG21*0.2+CH21*0.1+CI21*0.7),1)</f>
        <v>0</v>
      </c>
      <c r="CK21" s="221"/>
      <c r="CL21" s="277"/>
      <c r="CM21" s="223"/>
      <c r="CN21" s="224">
        <f>ROUND((CK21*0.2+CL21*0.1+CM21*0.7),1)</f>
        <v>0</v>
      </c>
      <c r="CO21" s="221"/>
      <c r="CP21" s="277"/>
      <c r="CQ21" s="223"/>
      <c r="CR21" s="224">
        <f>ROUND((CO21*0.2+CP21*0.1+CQ21*0.7),1)</f>
        <v>0</v>
      </c>
      <c r="CS21" s="221"/>
      <c r="CT21" s="277"/>
      <c r="CU21" s="223"/>
      <c r="CV21" s="224">
        <f>ROUND((CS21*0.2+CT21*0.1+CU21*0.7),1)</f>
        <v>0</v>
      </c>
      <c r="CW21" s="221"/>
      <c r="CX21" s="277"/>
      <c r="CY21" s="223"/>
      <c r="CZ21" s="224">
        <f>ROUND((CW21*0.2+CX21*0.1+CY21*0.7),1)</f>
        <v>0</v>
      </c>
      <c r="DA21" s="221"/>
      <c r="DB21" s="277"/>
      <c r="DC21" s="223"/>
      <c r="DD21" s="224">
        <f>ROUND((DA21*0.2+DB21*0.1+DC21*0.7),1)</f>
        <v>0</v>
      </c>
      <c r="DE21" s="221"/>
      <c r="DF21" s="277"/>
      <c r="DG21" s="223"/>
      <c r="DH21" s="224">
        <f>ROUND((DE21*0.2+DF21*0.1+DG21*0.7),1)</f>
        <v>0</v>
      </c>
      <c r="DI21" s="221"/>
      <c r="DJ21" s="277"/>
      <c r="DK21" s="223"/>
      <c r="DL21" s="224">
        <f>ROUND((DI21*0.2+DJ21*0.1+DK21*0.7),1)</f>
        <v>0</v>
      </c>
      <c r="DM21" s="221"/>
      <c r="DN21" s="277"/>
      <c r="DO21" s="223">
        <f>ROUND((JC21+JD21)/2,1)</f>
        <v>0</v>
      </c>
      <c r="DP21" s="224">
        <f>ROUND((DM21*0.2+DN21*0.1+DO21*0.7),1)</f>
        <v>0</v>
      </c>
      <c r="DQ21" s="221"/>
      <c r="DR21" s="277"/>
      <c r="DS21" s="223"/>
      <c r="DT21" s="224">
        <f>ROUND((DQ21*0.2+DR21*0.1+DS21*0.7),1)</f>
        <v>0</v>
      </c>
      <c r="DU21" s="221"/>
      <c r="DV21" s="277"/>
      <c r="DW21" s="223"/>
      <c r="DX21" s="224">
        <f>ROUND((DU21*0.2+DV21*0.1+DW21*0.7),1)</f>
        <v>0</v>
      </c>
      <c r="DY21" s="221"/>
      <c r="DZ21" s="277"/>
      <c r="EA21" s="223"/>
      <c r="EB21" s="224">
        <f>ROUND((DY21*0.2+DZ21*0.1+EA21*0.7),1)</f>
        <v>0</v>
      </c>
      <c r="EC21" s="221"/>
      <c r="ED21" s="277"/>
      <c r="EE21" s="223"/>
      <c r="EF21" s="224">
        <f>ROUND((EC21*0.2+ED21*0.1+EE21*0.7),1)</f>
        <v>0</v>
      </c>
      <c r="EG21" s="221"/>
      <c r="EH21" s="277"/>
      <c r="EI21" s="223"/>
      <c r="EJ21" s="224">
        <f>ROUND((EG21*0.2+EH21*0.1+EI21*0.7),1)</f>
        <v>0</v>
      </c>
      <c r="EK21" s="221"/>
      <c r="EL21" s="277"/>
      <c r="EM21" s="223"/>
      <c r="EN21" s="224">
        <f>ROUND((EK21*0.2+EL21*0.1+EM21*0.7),1)</f>
        <v>0</v>
      </c>
      <c r="EO21" s="221"/>
      <c r="EP21" s="277"/>
      <c r="EQ21" s="223"/>
      <c r="ER21" s="224">
        <f>ROUND((EO21*0.2+EP21*0.1+EQ21*0.7),1)</f>
        <v>0</v>
      </c>
      <c r="ES21" s="221"/>
      <c r="ET21" s="277"/>
      <c r="EU21" s="223"/>
      <c r="EV21" s="224">
        <f>ROUND((ES21*0.2+ET21*0.1+EU21*0.7),1)</f>
        <v>0</v>
      </c>
      <c r="EW21" s="225"/>
      <c r="EX21" s="277"/>
      <c r="EY21" s="223"/>
      <c r="EZ21" s="224">
        <f>ROUND((EO21*0.2+EX21*0.1+EY21*0.7),1)</f>
        <v>0</v>
      </c>
      <c r="FA21" s="224"/>
      <c r="FB21" s="224"/>
      <c r="FC21" s="224"/>
      <c r="FD21" s="224"/>
      <c r="FE21" s="224"/>
      <c r="FF21" s="224"/>
      <c r="FG21" s="226">
        <f t="shared" si="37"/>
        <v>0.57999999999999996</v>
      </c>
      <c r="FH21" s="219" t="str">
        <f t="shared" si="38"/>
        <v>D</v>
      </c>
      <c r="FI21" s="217">
        <f t="shared" si="39"/>
        <v>1</v>
      </c>
      <c r="FJ21" s="219" t="str">
        <f t="shared" si="40"/>
        <v>B</v>
      </c>
      <c r="FK21" s="217">
        <f t="shared" si="41"/>
        <v>3</v>
      </c>
      <c r="FL21" s="219" t="str">
        <f t="shared" si="42"/>
        <v>D</v>
      </c>
      <c r="FM21" s="217">
        <f t="shared" si="43"/>
        <v>1</v>
      </c>
      <c r="FN21" s="219" t="str">
        <f t="shared" si="44"/>
        <v>C</v>
      </c>
      <c r="FO21" s="217">
        <f t="shared" si="45"/>
        <v>2</v>
      </c>
      <c r="FP21" s="219" t="str">
        <f t="shared" si="46"/>
        <v>X</v>
      </c>
      <c r="FQ21" s="217">
        <f t="shared" si="47"/>
        <v>0</v>
      </c>
      <c r="FR21" s="219" t="str">
        <f t="shared" si="48"/>
        <v>X</v>
      </c>
      <c r="FS21" s="217">
        <f t="shared" si="49"/>
        <v>0</v>
      </c>
      <c r="FT21" s="219" t="str">
        <f t="shared" si="50"/>
        <v>X</v>
      </c>
      <c r="FU21" s="217">
        <f t="shared" si="51"/>
        <v>0</v>
      </c>
      <c r="FV21" s="219" t="str">
        <f t="shared" si="52"/>
        <v>X</v>
      </c>
      <c r="FW21" s="217">
        <f t="shared" si="53"/>
        <v>0</v>
      </c>
      <c r="FX21" s="219" t="str">
        <f t="shared" si="54"/>
        <v>X</v>
      </c>
      <c r="FY21" s="217">
        <f t="shared" si="55"/>
        <v>0</v>
      </c>
      <c r="FZ21" s="219" t="str">
        <f t="shared" si="56"/>
        <v>X</v>
      </c>
      <c r="GA21" s="217">
        <f t="shared" si="57"/>
        <v>0</v>
      </c>
      <c r="GB21" s="219" t="str">
        <f t="shared" si="58"/>
        <v>X</v>
      </c>
      <c r="GC21" s="217">
        <f t="shared" si="59"/>
        <v>0</v>
      </c>
      <c r="GD21" s="219" t="str">
        <f t="shared" si="60"/>
        <v>X</v>
      </c>
      <c r="GE21" s="217">
        <f t="shared" si="61"/>
        <v>0</v>
      </c>
      <c r="GF21" s="219" t="str">
        <f t="shared" si="62"/>
        <v>X</v>
      </c>
      <c r="GG21" s="217">
        <f t="shared" si="63"/>
        <v>0</v>
      </c>
      <c r="GH21" s="219" t="str">
        <f t="shared" si="64"/>
        <v>X</v>
      </c>
      <c r="GI21" s="217">
        <f t="shared" si="65"/>
        <v>0</v>
      </c>
      <c r="GJ21" s="219" t="str">
        <f t="shared" si="66"/>
        <v>X</v>
      </c>
      <c r="GK21" s="217">
        <f t="shared" si="67"/>
        <v>0</v>
      </c>
      <c r="GL21" s="219" t="str">
        <f t="shared" si="68"/>
        <v>X</v>
      </c>
      <c r="GM21" s="217">
        <f t="shared" si="69"/>
        <v>0</v>
      </c>
      <c r="GN21" s="219" t="str">
        <f t="shared" si="70"/>
        <v>X</v>
      </c>
      <c r="GO21" s="217">
        <f t="shared" si="71"/>
        <v>0</v>
      </c>
      <c r="GP21" s="219" t="str">
        <f t="shared" si="72"/>
        <v>X</v>
      </c>
      <c r="GQ21" s="217">
        <f t="shared" si="73"/>
        <v>0</v>
      </c>
      <c r="GR21" s="219" t="str">
        <f t="shared" si="74"/>
        <v>X</v>
      </c>
      <c r="GS21" s="217">
        <f t="shared" si="75"/>
        <v>0</v>
      </c>
      <c r="GT21" s="219" t="str">
        <f t="shared" si="76"/>
        <v>X</v>
      </c>
      <c r="GU21" s="217">
        <f t="shared" si="77"/>
        <v>0</v>
      </c>
      <c r="GV21" s="219" t="str">
        <f t="shared" si="78"/>
        <v>X</v>
      </c>
      <c r="GW21" s="217">
        <f t="shared" si="79"/>
        <v>0</v>
      </c>
      <c r="GX21" s="219" t="str">
        <f t="shared" si="80"/>
        <v>X</v>
      </c>
      <c r="GY21" s="217">
        <f t="shared" si="81"/>
        <v>0</v>
      </c>
      <c r="GZ21" s="219" t="str">
        <f t="shared" si="82"/>
        <v>X</v>
      </c>
      <c r="HA21" s="217">
        <f t="shared" si="83"/>
        <v>0</v>
      </c>
      <c r="HB21" s="219" t="str">
        <f t="shared" si="84"/>
        <v>X</v>
      </c>
      <c r="HC21" s="217">
        <f t="shared" si="85"/>
        <v>0</v>
      </c>
      <c r="HD21" s="219" t="str">
        <f t="shared" si="86"/>
        <v>X</v>
      </c>
      <c r="HE21" s="217">
        <f t="shared" si="87"/>
        <v>0</v>
      </c>
      <c r="HF21" s="219" t="str">
        <f t="shared" si="88"/>
        <v>X</v>
      </c>
      <c r="HG21" s="217">
        <f t="shared" si="89"/>
        <v>0</v>
      </c>
      <c r="HH21" s="219" t="str">
        <f t="shared" si="90"/>
        <v>X</v>
      </c>
      <c r="HI21" s="217">
        <f t="shared" si="91"/>
        <v>0</v>
      </c>
      <c r="HJ21" s="219" t="str">
        <f t="shared" si="92"/>
        <v>X</v>
      </c>
      <c r="HK21" s="217">
        <f t="shared" si="93"/>
        <v>0</v>
      </c>
      <c r="HL21" s="219" t="str">
        <f t="shared" si="94"/>
        <v>X</v>
      </c>
      <c r="HM21" s="217">
        <f t="shared" si="95"/>
        <v>0</v>
      </c>
      <c r="HN21" s="9" t="str">
        <f t="shared" si="96"/>
        <v>X</v>
      </c>
      <c r="HO21" s="10">
        <f t="shared" si="97"/>
        <v>0</v>
      </c>
      <c r="HP21" s="9" t="str">
        <f t="shared" si="98"/>
        <v>X</v>
      </c>
      <c r="HQ21" s="10">
        <f t="shared" si="99"/>
        <v>0</v>
      </c>
      <c r="HR21" s="9" t="str">
        <f t="shared" si="100"/>
        <v>X</v>
      </c>
      <c r="HS21" s="10">
        <f t="shared" si="101"/>
        <v>0</v>
      </c>
      <c r="HT21" s="9" t="str">
        <f t="shared" si="102"/>
        <v>X</v>
      </c>
      <c r="HU21" s="369">
        <f t="shared" si="103"/>
        <v>0</v>
      </c>
      <c r="HV21" s="370" t="str">
        <f t="shared" si="104"/>
        <v>X</v>
      </c>
      <c r="HW21" s="10">
        <f t="shared" si="105"/>
        <v>0</v>
      </c>
      <c r="HX21" s="9" t="str">
        <f t="shared" si="106"/>
        <v>X</v>
      </c>
      <c r="HY21" s="10">
        <f t="shared" si="107"/>
        <v>0</v>
      </c>
      <c r="HZ21" s="9" t="str">
        <f t="shared" si="108"/>
        <v>X</v>
      </c>
      <c r="IA21" s="10">
        <f t="shared" si="109"/>
        <v>0</v>
      </c>
      <c r="IB21" s="9" t="str">
        <f t="shared" si="110"/>
        <v>X</v>
      </c>
      <c r="IC21" s="10">
        <f t="shared" si="111"/>
        <v>0</v>
      </c>
      <c r="ID21" s="386"/>
      <c r="IE21" s="386"/>
      <c r="IF21" s="386"/>
      <c r="IG21" s="386"/>
      <c r="IH21" s="386"/>
      <c r="II21" s="386"/>
      <c r="IJ21" s="219" t="str">
        <f>IF(AND(8.5&lt;=EZ21,EZ21&lt;=10),"A",IF(AND(7&lt;=EZ21,EZ21&lt;=8.4),"B",IF(AND(5.5&lt;=EZ21,EZ21&lt;=6.9),"C",IF(AND(4&lt;=EZ21,EZ21&lt;=5.4),"D",IF(EZ21=0,"X","F")))))</f>
        <v>X</v>
      </c>
      <c r="IK21" s="217">
        <f>IF(AND(8.5&lt;=EZ21,EZ21&lt;=10),4,IF(AND(7&lt;=EZ21,EZ21&lt;=8.4),3,IF(AND(5.5&lt;=EZ21,EZ21&lt;=6.9),2,IF(AND(4&lt;=EZ21,EZ21&lt;=5.4),1,0))))</f>
        <v>0</v>
      </c>
      <c r="IL21" s="227">
        <f t="shared" si="114"/>
        <v>1.75</v>
      </c>
      <c r="IM21" s="227">
        <f t="shared" si="115"/>
        <v>0</v>
      </c>
      <c r="IN21" s="227">
        <f t="shared" si="116"/>
        <v>0</v>
      </c>
      <c r="IO21" s="227">
        <f t="shared" si="117"/>
        <v>0</v>
      </c>
      <c r="IP21" s="72">
        <f t="shared" ref="IP21" si="136">ROUND((SUMPRODUCT($HN$6:$IK$6,HN21:IK21)/SUM($HN$6:$IK$6)),2)</f>
        <v>0</v>
      </c>
      <c r="IQ21" s="227"/>
      <c r="IR21" s="228">
        <f t="shared" si="135"/>
        <v>13</v>
      </c>
      <c r="IS21" s="227">
        <f t="shared" si="118"/>
        <v>1.08</v>
      </c>
      <c r="IT21" s="229" t="str">
        <f>IF(AND(3.6&lt;=IS21,IS21&lt;=4),"XuÊt s¾c",IF(AND(3.2&lt;=IS21,IS21&lt;=3.59),"Giái",IF(AND(2.5&lt;=IS21,IS21&lt;=3.19),"Kh¸",IF(AND(2&lt;=IS21,IS21&lt;=2.49),"Trung b×nh",IF(AND(1&lt;=IS21,IS21&lt;=1.99),"Trung b×nh yÕu","KÐm")))))</f>
        <v>Trung b×nh yÕu</v>
      </c>
      <c r="IU21" s="230"/>
      <c r="IV21" s="230"/>
      <c r="IW21" s="233"/>
      <c r="IX21" s="233"/>
    </row>
    <row r="22" spans="1:265" x14ac:dyDescent="0.2">
      <c r="B22" s="13"/>
    </row>
    <row r="29" spans="1:265" x14ac:dyDescent="0.2">
      <c r="B29" s="3">
        <f>BA31</f>
        <v>0</v>
      </c>
    </row>
  </sheetData>
  <sheetProtection password="ED39" sheet="1" objects="1" scenarios="1"/>
  <mergeCells count="106">
    <mergeCell ref="GX5:GY5"/>
    <mergeCell ref="GZ5:HA5"/>
    <mergeCell ref="HP5:HQ5"/>
    <mergeCell ref="GH5:GI5"/>
    <mergeCell ref="AK4:AN4"/>
    <mergeCell ref="AO4:AR4"/>
    <mergeCell ref="AS4:AV4"/>
    <mergeCell ref="DI4:DL4"/>
    <mergeCell ref="DE4:DH4"/>
    <mergeCell ref="EO4:ER4"/>
    <mergeCell ref="FZ5:GA5"/>
    <mergeCell ref="HF5:HG5"/>
    <mergeCell ref="EW4:EZ4"/>
    <mergeCell ref="DQ4:DT4"/>
    <mergeCell ref="ES4:EV4"/>
    <mergeCell ref="FA4:FD4"/>
    <mergeCell ref="IS3:IS5"/>
    <mergeCell ref="IT3:IT5"/>
    <mergeCell ref="HT5:HU5"/>
    <mergeCell ref="HR5:HS5"/>
    <mergeCell ref="HB5:HC5"/>
    <mergeCell ref="IQ3:IQ5"/>
    <mergeCell ref="IR3:IR5"/>
    <mergeCell ref="IM3:IM5"/>
    <mergeCell ref="IN3:IN5"/>
    <mergeCell ref="IO3:IO5"/>
    <mergeCell ref="IP3:IP5"/>
    <mergeCell ref="IJ5:IK5"/>
    <mergeCell ref="IB5:IC5"/>
    <mergeCell ref="HZ5:IA5"/>
    <mergeCell ref="HX5:HY5"/>
    <mergeCell ref="HV5:HW5"/>
    <mergeCell ref="IL3:IL5"/>
    <mergeCell ref="HN5:HO5"/>
    <mergeCell ref="HD5:HE5"/>
    <mergeCell ref="A3:A6"/>
    <mergeCell ref="B3:C6"/>
    <mergeCell ref="D3:D6"/>
    <mergeCell ref="CS4:CV4"/>
    <mergeCell ref="CW4:CZ4"/>
    <mergeCell ref="U3:BD3"/>
    <mergeCell ref="AW4:AZ4"/>
    <mergeCell ref="CG4:CJ4"/>
    <mergeCell ref="CG3:DP3"/>
    <mergeCell ref="U4:X4"/>
    <mergeCell ref="BA4:BD4"/>
    <mergeCell ref="BY4:CB4"/>
    <mergeCell ref="BI4:BL4"/>
    <mergeCell ref="BE4:BH4"/>
    <mergeCell ref="BM4:BP4"/>
    <mergeCell ref="BU4:BX4"/>
    <mergeCell ref="CK4:CN4"/>
    <mergeCell ref="CC4:CF4"/>
    <mergeCell ref="Y4:AB4"/>
    <mergeCell ref="AC4:AF4"/>
    <mergeCell ref="AG4:AJ4"/>
    <mergeCell ref="DM4:DP4"/>
    <mergeCell ref="BQ4:BT4"/>
    <mergeCell ref="FH3:FO3"/>
    <mergeCell ref="GB5:GC5"/>
    <mergeCell ref="GD5:GE5"/>
    <mergeCell ref="FP3:GG3"/>
    <mergeCell ref="FH5:FI5"/>
    <mergeCell ref="GH3:GU3"/>
    <mergeCell ref="FT5:FU5"/>
    <mergeCell ref="FV5:FW5"/>
    <mergeCell ref="FX5:FY5"/>
    <mergeCell ref="FR5:FS5"/>
    <mergeCell ref="GF5:GG5"/>
    <mergeCell ref="FN5:FO5"/>
    <mergeCell ref="GL5:GM5"/>
    <mergeCell ref="GR5:GS5"/>
    <mergeCell ref="FH4:IK4"/>
    <mergeCell ref="ID5:IE5"/>
    <mergeCell ref="IF5:IG5"/>
    <mergeCell ref="IH5:II5"/>
    <mergeCell ref="HN3:IE3"/>
    <mergeCell ref="IF3:IK3"/>
    <mergeCell ref="GP5:GQ5"/>
    <mergeCell ref="GN5:GO5"/>
    <mergeCell ref="GJ5:GK5"/>
    <mergeCell ref="GV5:GW5"/>
    <mergeCell ref="DQ3:EZ3"/>
    <mergeCell ref="GV3:HM3"/>
    <mergeCell ref="HH5:HI5"/>
    <mergeCell ref="HL5:HM5"/>
    <mergeCell ref="FP5:FQ5"/>
    <mergeCell ref="HJ5:HK5"/>
    <mergeCell ref="GT5:GU5"/>
    <mergeCell ref="EK4:EN4"/>
    <mergeCell ref="A1:D1"/>
    <mergeCell ref="I4:L4"/>
    <mergeCell ref="M4:P4"/>
    <mergeCell ref="E4:H4"/>
    <mergeCell ref="E3:T3"/>
    <mergeCell ref="Q4:T4"/>
    <mergeCell ref="BE3:CF3"/>
    <mergeCell ref="DU4:DX4"/>
    <mergeCell ref="DY4:EB4"/>
    <mergeCell ref="EC4:EF4"/>
    <mergeCell ref="EG4:EJ4"/>
    <mergeCell ref="CO4:CR4"/>
    <mergeCell ref="DA4:DD4"/>
    <mergeCell ref="FG4:FG5"/>
    <mergeCell ref="FJ5:FK5"/>
    <mergeCell ref="FL5:FM5"/>
  </mergeCells>
  <phoneticPr fontId="19" type="noConversion"/>
  <conditionalFormatting sqref="EZ22:FH22 EZ6 H4 L4 H6 L6 P6 P4 T4 T6:AV6 AZ6:CB6 CF6:DH6 DL6:EN6 EZ23:FF65536 H22:H65536 L22:L65536 P22:AV65536 CF22:EN65536 AZ22:CB65536 FF6">
    <cfRule type="cellIs" dxfId="247" priority="93" stopIfTrue="1" operator="lessThan">
      <formula>5</formula>
    </cfRule>
    <cfRule type="cellIs" dxfId="246" priority="94" stopIfTrue="1" operator="between">
      <formula>5</formula>
      <formula>10</formula>
    </cfRule>
  </conditionalFormatting>
  <conditionalFormatting sqref="EZ21:FF21 AZ7:AZ21 AB7:AB21 AJ7:AJ21 X7:X21 T7:T21 AV7:AV21 BD7:BD21 AF7:AF21 P7:P21 L7:L21 H7:H21 AN7:AN21 CF7:CF21 EJ7:EJ21 EB7:EB21 EF7:EF21 DL7:DL21 BX7:BX21 CB7:CB21 BH7:BH21 BL7:BL21 BP7:BP21 BT7:BT21 DD7:DD21 DH7:DH21 CJ7:CJ21 CN7:CN21 CR7:CR21 CV7:CV21 CZ7:CZ21 EN7:EN21 DP7:DP21 DT7:DT21 DX7:DX21 FD7:FF20 EZ7:EZ20 ER7:ER21 EV7:EV21 AR7:AR21">
    <cfRule type="cellIs" dxfId="245" priority="95" stopIfTrue="1" operator="lessThan">
      <formula>4</formula>
    </cfRule>
    <cfRule type="cellIs" dxfId="244" priority="96" stopIfTrue="1" operator="between">
      <formula>5</formula>
      <formula>10</formula>
    </cfRule>
  </conditionalFormatting>
  <conditionalFormatting sqref="H5">
    <cfRule type="cellIs" dxfId="243" priority="97" stopIfTrue="1" operator="lessThan">
      <formula>5</formula>
    </cfRule>
    <cfRule type="cellIs" dxfId="242" priority="98" stopIfTrue="1" operator="between">
      <formula>5</formula>
      <formula>10</formula>
    </cfRule>
  </conditionalFormatting>
  <conditionalFormatting sqref="IJ21:IK21 FH7:IA21 IB7:IK20">
    <cfRule type="cellIs" dxfId="241" priority="99" stopIfTrue="1" operator="equal">
      <formula>"X"</formula>
    </cfRule>
    <cfRule type="cellIs" dxfId="240" priority="100" stopIfTrue="1" operator="equal">
      <formula>"F"</formula>
    </cfRule>
  </conditionalFormatting>
  <conditionalFormatting sqref="EO6:ER6">
    <cfRule type="cellIs" dxfId="239" priority="89" stopIfTrue="1" operator="lessThan">
      <formula>5</formula>
    </cfRule>
    <cfRule type="cellIs" dxfId="238" priority="90" stopIfTrue="1" operator="between">
      <formula>5</formula>
      <formula>10</formula>
    </cfRule>
  </conditionalFormatting>
  <conditionalFormatting sqref="ES6:EV6">
    <cfRule type="cellIs" dxfId="237" priority="85" stopIfTrue="1" operator="lessThan">
      <formula>5</formula>
    </cfRule>
    <cfRule type="cellIs" dxfId="236" priority="86" stopIfTrue="1" operator="between">
      <formula>5</formula>
      <formula>10</formula>
    </cfRule>
  </conditionalFormatting>
  <conditionalFormatting sqref="DX5">
    <cfRule type="cellIs" dxfId="235" priority="11" stopIfTrue="1" operator="lessThan">
      <formula>5</formula>
    </cfRule>
    <cfRule type="cellIs" dxfId="234" priority="12" stopIfTrue="1" operator="between">
      <formula>5</formula>
      <formula>10</formula>
    </cfRule>
  </conditionalFormatting>
  <conditionalFormatting sqref="P5">
    <cfRule type="cellIs" dxfId="233" priority="83" stopIfTrue="1" operator="lessThan">
      <formula>5</formula>
    </cfRule>
    <cfRule type="cellIs" dxfId="232" priority="84" stopIfTrue="1" operator="between">
      <formula>5</formula>
      <formula>10</formula>
    </cfRule>
  </conditionalFormatting>
  <conditionalFormatting sqref="X5">
    <cfRule type="cellIs" dxfId="231" priority="81" stopIfTrue="1" operator="lessThan">
      <formula>5</formula>
    </cfRule>
    <cfRule type="cellIs" dxfId="230" priority="82" stopIfTrue="1" operator="between">
      <formula>5</formula>
      <formula>10</formula>
    </cfRule>
  </conditionalFormatting>
  <conditionalFormatting sqref="L5">
    <cfRule type="cellIs" dxfId="229" priority="79" stopIfTrue="1" operator="lessThan">
      <formula>5</formula>
    </cfRule>
    <cfRule type="cellIs" dxfId="228" priority="80" stopIfTrue="1" operator="between">
      <formula>5</formula>
      <formula>10</formula>
    </cfRule>
  </conditionalFormatting>
  <conditionalFormatting sqref="T5">
    <cfRule type="cellIs" dxfId="227" priority="77" stopIfTrue="1" operator="lessThan">
      <formula>5</formula>
    </cfRule>
    <cfRule type="cellIs" dxfId="226" priority="78" stopIfTrue="1" operator="between">
      <formula>5</formula>
      <formula>10</formula>
    </cfRule>
  </conditionalFormatting>
  <conditionalFormatting sqref="AB5">
    <cfRule type="cellIs" dxfId="225" priority="75" stopIfTrue="1" operator="lessThan">
      <formula>5</formula>
    </cfRule>
    <cfRule type="cellIs" dxfId="224" priority="76" stopIfTrue="1" operator="between">
      <formula>5</formula>
      <formula>10</formula>
    </cfRule>
  </conditionalFormatting>
  <conditionalFormatting sqref="AJ5">
    <cfRule type="cellIs" dxfId="223" priority="73" stopIfTrue="1" operator="lessThan">
      <formula>5</formula>
    </cfRule>
    <cfRule type="cellIs" dxfId="222" priority="74" stopIfTrue="1" operator="between">
      <formula>5</formula>
      <formula>10</formula>
    </cfRule>
  </conditionalFormatting>
  <conditionalFormatting sqref="AR5">
    <cfRule type="cellIs" dxfId="221" priority="71" stopIfTrue="1" operator="lessThan">
      <formula>5</formula>
    </cfRule>
    <cfRule type="cellIs" dxfId="220" priority="72" stopIfTrue="1" operator="between">
      <formula>5</formula>
      <formula>10</formula>
    </cfRule>
  </conditionalFormatting>
  <conditionalFormatting sqref="AZ5">
    <cfRule type="cellIs" dxfId="219" priority="69" stopIfTrue="1" operator="lessThan">
      <formula>5</formula>
    </cfRule>
    <cfRule type="cellIs" dxfId="218" priority="70" stopIfTrue="1" operator="between">
      <formula>5</formula>
      <formula>10</formula>
    </cfRule>
  </conditionalFormatting>
  <conditionalFormatting sqref="AF5">
    <cfRule type="cellIs" dxfId="217" priority="67" stopIfTrue="1" operator="lessThan">
      <formula>5</formula>
    </cfRule>
    <cfRule type="cellIs" dxfId="216" priority="68" stopIfTrue="1" operator="between">
      <formula>5</formula>
      <formula>10</formula>
    </cfRule>
  </conditionalFormatting>
  <conditionalFormatting sqref="AN5">
    <cfRule type="cellIs" dxfId="215" priority="65" stopIfTrue="1" operator="lessThan">
      <formula>5</formula>
    </cfRule>
    <cfRule type="cellIs" dxfId="214" priority="66" stopIfTrue="1" operator="between">
      <formula>5</formula>
      <formula>10</formula>
    </cfRule>
  </conditionalFormatting>
  <conditionalFormatting sqref="AV5">
    <cfRule type="cellIs" dxfId="213" priority="63" stopIfTrue="1" operator="lessThan">
      <formula>5</formula>
    </cfRule>
    <cfRule type="cellIs" dxfId="212" priority="64" stopIfTrue="1" operator="between">
      <formula>5</formula>
      <formula>10</formula>
    </cfRule>
  </conditionalFormatting>
  <conditionalFormatting sqref="BD5">
    <cfRule type="cellIs" dxfId="211" priority="61" stopIfTrue="1" operator="lessThan">
      <formula>5</formula>
    </cfRule>
    <cfRule type="cellIs" dxfId="210" priority="62" stopIfTrue="1" operator="between">
      <formula>5</formula>
      <formula>10</formula>
    </cfRule>
  </conditionalFormatting>
  <conditionalFormatting sqref="BL5">
    <cfRule type="cellIs" dxfId="209" priority="59" stopIfTrue="1" operator="lessThan">
      <formula>5</formula>
    </cfRule>
    <cfRule type="cellIs" dxfId="208" priority="60" stopIfTrue="1" operator="between">
      <formula>5</formula>
      <formula>10</formula>
    </cfRule>
  </conditionalFormatting>
  <conditionalFormatting sqref="BH5">
    <cfRule type="cellIs" dxfId="207" priority="57" stopIfTrue="1" operator="lessThan">
      <formula>5</formula>
    </cfRule>
    <cfRule type="cellIs" dxfId="206" priority="58" stopIfTrue="1" operator="between">
      <formula>5</formula>
      <formula>10</formula>
    </cfRule>
  </conditionalFormatting>
  <conditionalFormatting sqref="BP5">
    <cfRule type="cellIs" dxfId="205" priority="55" stopIfTrue="1" operator="lessThan">
      <formula>5</formula>
    </cfRule>
    <cfRule type="cellIs" dxfId="204" priority="56" stopIfTrue="1" operator="between">
      <formula>5</formula>
      <formula>10</formula>
    </cfRule>
  </conditionalFormatting>
  <conditionalFormatting sqref="BX5">
    <cfRule type="cellIs" dxfId="203" priority="53" stopIfTrue="1" operator="lessThan">
      <formula>5</formula>
    </cfRule>
    <cfRule type="cellIs" dxfId="202" priority="54" stopIfTrue="1" operator="between">
      <formula>5</formula>
      <formula>10</formula>
    </cfRule>
  </conditionalFormatting>
  <conditionalFormatting sqref="CF5">
    <cfRule type="cellIs" dxfId="201" priority="51" stopIfTrue="1" operator="lessThan">
      <formula>5</formula>
    </cfRule>
    <cfRule type="cellIs" dxfId="200" priority="52" stopIfTrue="1" operator="between">
      <formula>5</formula>
      <formula>10</formula>
    </cfRule>
  </conditionalFormatting>
  <conditionalFormatting sqref="CN5">
    <cfRule type="cellIs" dxfId="199" priority="49" stopIfTrue="1" operator="lessThan">
      <formula>5</formula>
    </cfRule>
    <cfRule type="cellIs" dxfId="198" priority="50" stopIfTrue="1" operator="between">
      <formula>5</formula>
      <formula>10</formula>
    </cfRule>
  </conditionalFormatting>
  <conditionalFormatting sqref="CV5">
    <cfRule type="cellIs" dxfId="197" priority="47" stopIfTrue="1" operator="lessThan">
      <formula>5</formula>
    </cfRule>
    <cfRule type="cellIs" dxfId="196" priority="48" stopIfTrue="1" operator="between">
      <formula>5</formula>
      <formula>10</formula>
    </cfRule>
  </conditionalFormatting>
  <conditionalFormatting sqref="BT5">
    <cfRule type="cellIs" dxfId="195" priority="45" stopIfTrue="1" operator="lessThan">
      <formula>5</formula>
    </cfRule>
    <cfRule type="cellIs" dxfId="194" priority="46" stopIfTrue="1" operator="between">
      <formula>5</formula>
      <formula>10</formula>
    </cfRule>
  </conditionalFormatting>
  <conditionalFormatting sqref="CB5">
    <cfRule type="cellIs" dxfId="193" priority="43" stopIfTrue="1" operator="lessThan">
      <formula>5</formula>
    </cfRule>
    <cfRule type="cellIs" dxfId="192" priority="44" stopIfTrue="1" operator="between">
      <formula>5</formula>
      <formula>10</formula>
    </cfRule>
  </conditionalFormatting>
  <conditionalFormatting sqref="CJ5">
    <cfRule type="cellIs" dxfId="191" priority="41" stopIfTrue="1" operator="lessThan">
      <formula>5</formula>
    </cfRule>
    <cfRule type="cellIs" dxfId="190" priority="42" stopIfTrue="1" operator="between">
      <formula>5</formula>
      <formula>10</formula>
    </cfRule>
  </conditionalFormatting>
  <conditionalFormatting sqref="CR5">
    <cfRule type="cellIs" dxfId="189" priority="39" stopIfTrue="1" operator="lessThan">
      <formula>5</formula>
    </cfRule>
    <cfRule type="cellIs" dxfId="188" priority="40" stopIfTrue="1" operator="between">
      <formula>5</formula>
      <formula>10</formula>
    </cfRule>
  </conditionalFormatting>
  <conditionalFormatting sqref="DD5">
    <cfRule type="cellIs" dxfId="187" priority="37" stopIfTrue="1" operator="lessThan">
      <formula>5</formula>
    </cfRule>
    <cfRule type="cellIs" dxfId="186" priority="38" stopIfTrue="1" operator="between">
      <formula>5</formula>
      <formula>10</formula>
    </cfRule>
  </conditionalFormatting>
  <conditionalFormatting sqref="DL5">
    <cfRule type="cellIs" dxfId="185" priority="35" stopIfTrue="1" operator="lessThan">
      <formula>5</formula>
    </cfRule>
    <cfRule type="cellIs" dxfId="184" priority="36" stopIfTrue="1" operator="between">
      <formula>5</formula>
      <formula>10</formula>
    </cfRule>
  </conditionalFormatting>
  <conditionalFormatting sqref="DT5">
    <cfRule type="cellIs" dxfId="183" priority="33" stopIfTrue="1" operator="lessThan">
      <formula>5</formula>
    </cfRule>
    <cfRule type="cellIs" dxfId="182" priority="34" stopIfTrue="1" operator="between">
      <formula>5</formula>
      <formula>10</formula>
    </cfRule>
  </conditionalFormatting>
  <conditionalFormatting sqref="CZ5">
    <cfRule type="cellIs" dxfId="181" priority="31" stopIfTrue="1" operator="lessThan">
      <formula>5</formula>
    </cfRule>
    <cfRule type="cellIs" dxfId="180" priority="32" stopIfTrue="1" operator="between">
      <formula>5</formula>
      <formula>10</formula>
    </cfRule>
  </conditionalFormatting>
  <conditionalFormatting sqref="DH5">
    <cfRule type="cellIs" dxfId="179" priority="29" stopIfTrue="1" operator="lessThan">
      <formula>5</formula>
    </cfRule>
    <cfRule type="cellIs" dxfId="178" priority="30" stopIfTrue="1" operator="between">
      <formula>5</formula>
      <formula>10</formula>
    </cfRule>
  </conditionalFormatting>
  <conditionalFormatting sqref="DP5">
    <cfRule type="cellIs" dxfId="177" priority="27" stopIfTrue="1" operator="lessThan">
      <formula>5</formula>
    </cfRule>
    <cfRule type="cellIs" dxfId="176" priority="28" stopIfTrue="1" operator="between">
      <formula>5</formula>
      <formula>10</formula>
    </cfRule>
  </conditionalFormatting>
  <conditionalFormatting sqref="EJ5">
    <cfRule type="cellIs" dxfId="175" priority="25" stopIfTrue="1" operator="lessThan">
      <formula>5</formula>
    </cfRule>
    <cfRule type="cellIs" dxfId="174" priority="26" stopIfTrue="1" operator="between">
      <formula>5</formula>
      <formula>10</formula>
    </cfRule>
  </conditionalFormatting>
  <conditionalFormatting sqref="ER5">
    <cfRule type="cellIs" dxfId="173" priority="23" stopIfTrue="1" operator="lessThan">
      <formula>5</formula>
    </cfRule>
    <cfRule type="cellIs" dxfId="172" priority="24" stopIfTrue="1" operator="between">
      <formula>5</formula>
      <formula>10</formula>
    </cfRule>
  </conditionalFormatting>
  <conditionalFormatting sqref="EZ5 FF5">
    <cfRule type="cellIs" dxfId="171" priority="21" stopIfTrue="1" operator="lessThan">
      <formula>5</formula>
    </cfRule>
    <cfRule type="cellIs" dxfId="170" priority="22" stopIfTrue="1" operator="between">
      <formula>5</formula>
      <formula>10</formula>
    </cfRule>
  </conditionalFormatting>
  <conditionalFormatting sqref="EF5">
    <cfRule type="cellIs" dxfId="169" priority="19" stopIfTrue="1" operator="lessThan">
      <formula>5</formula>
    </cfRule>
    <cfRule type="cellIs" dxfId="168" priority="20" stopIfTrue="1" operator="between">
      <formula>5</formula>
      <formula>10</formula>
    </cfRule>
  </conditionalFormatting>
  <conditionalFormatting sqref="EN5">
    <cfRule type="cellIs" dxfId="167" priority="17" stopIfTrue="1" operator="lessThan">
      <formula>5</formula>
    </cfRule>
    <cfRule type="cellIs" dxfId="166" priority="18" stopIfTrue="1" operator="between">
      <formula>5</formula>
      <formula>10</formula>
    </cfRule>
  </conditionalFormatting>
  <conditionalFormatting sqref="EV5">
    <cfRule type="cellIs" dxfId="165" priority="15" stopIfTrue="1" operator="lessThan">
      <formula>5</formula>
    </cfRule>
    <cfRule type="cellIs" dxfId="164" priority="16" stopIfTrue="1" operator="between">
      <formula>5</formula>
      <formula>10</formula>
    </cfRule>
  </conditionalFormatting>
  <conditionalFormatting sqref="EB5">
    <cfRule type="cellIs" dxfId="163" priority="13" stopIfTrue="1" operator="lessThan">
      <formula>5</formula>
    </cfRule>
    <cfRule type="cellIs" dxfId="162" priority="14" stopIfTrue="1" operator="between">
      <formula>5</formula>
      <formula>10</formula>
    </cfRule>
  </conditionalFormatting>
  <conditionalFormatting sqref="IB21:II21">
    <cfRule type="cellIs" dxfId="161" priority="9" stopIfTrue="1" operator="equal">
      <formula>"X"</formula>
    </cfRule>
    <cfRule type="cellIs" dxfId="160" priority="10" stopIfTrue="1" operator="equal">
      <formula>"F"</formula>
    </cfRule>
  </conditionalFormatting>
  <conditionalFormatting sqref="FD6:FE6">
    <cfRule type="cellIs" dxfId="159" priority="5" stopIfTrue="1" operator="lessThan">
      <formula>5</formula>
    </cfRule>
    <cfRule type="cellIs" dxfId="158" priority="6" stopIfTrue="1" operator="between">
      <formula>5</formula>
      <formula>10</formula>
    </cfRule>
  </conditionalFormatting>
  <conditionalFormatting sqref="FD5:FE5">
    <cfRule type="cellIs" dxfId="157" priority="3" stopIfTrue="1" operator="lessThan">
      <formula>5</formula>
    </cfRule>
    <cfRule type="cellIs" dxfId="156" priority="4" stopIfTrue="1" operator="between">
      <formula>5</formula>
      <formula>10</formula>
    </cfRule>
  </conditionalFormatting>
  <pageMargins left="0.2" right="0.18" top="0.26" bottom="0.3" header="0" footer="0"/>
  <pageSetup paperSize="9" scale="105" orientation="landscape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JD48"/>
  <sheetViews>
    <sheetView zoomScale="85" zoomScaleNormal="85" workbookViewId="0">
      <pane xSplit="4" ySplit="6" topLeftCell="HL7" activePane="bottomRight" state="frozen"/>
      <selection pane="topRight" activeCell="E1" sqref="E1"/>
      <selection pane="bottomLeft" activeCell="A7" sqref="A7"/>
      <selection pane="bottomRight" activeCell="JG13" sqref="JG13"/>
    </sheetView>
  </sheetViews>
  <sheetFormatPr defaultColWidth="8.85546875" defaultRowHeight="15" x14ac:dyDescent="0.2"/>
  <cols>
    <col min="1" max="1" width="4.7109375" style="3" customWidth="1"/>
    <col min="2" max="2" width="16.85546875" style="3" customWidth="1"/>
    <col min="3" max="3" width="8.140625" style="3" customWidth="1"/>
    <col min="4" max="4" width="11.710937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5" width="4.28515625" style="14" hidden="1" customWidth="1"/>
    <col min="16" max="29" width="4.28515625" style="3" hidden="1" customWidth="1"/>
    <col min="30" max="30" width="3.42578125" style="3" hidden="1" customWidth="1"/>
    <col min="31" max="41" width="4.28515625" style="3" hidden="1" customWidth="1"/>
    <col min="42" max="42" width="3.5703125" style="3" hidden="1" customWidth="1"/>
    <col min="43" max="49" width="4.28515625" style="3" hidden="1" customWidth="1"/>
    <col min="50" max="50" width="3.42578125" style="14" hidden="1" customWidth="1"/>
    <col min="51" max="51" width="4.28515625" style="14" hidden="1" customWidth="1"/>
    <col min="52" max="65" width="4.28515625" style="3" hidden="1" customWidth="1"/>
    <col min="66" max="66" width="3.5703125" style="3" hidden="1" customWidth="1"/>
    <col min="67" max="81" width="4.28515625" style="3" hidden="1" customWidth="1"/>
    <col min="82" max="83" width="4.28515625" style="14" hidden="1" customWidth="1"/>
    <col min="84" max="153" width="4.28515625" style="3" hidden="1" customWidth="1"/>
    <col min="154" max="157" width="4.28515625" style="14" hidden="1" customWidth="1"/>
    <col min="158" max="158" width="4.28515625" style="3" hidden="1" customWidth="1"/>
    <col min="159" max="159" width="5.7109375" style="2" hidden="1" customWidth="1"/>
    <col min="160" max="160" width="3.85546875" style="2" customWidth="1"/>
    <col min="161" max="167" width="3.85546875" style="1" customWidth="1"/>
    <col min="168" max="183" width="3.85546875" style="220" customWidth="1"/>
    <col min="184" max="201" width="3.85546875" style="1" customWidth="1"/>
    <col min="202" max="217" width="3.85546875" style="220" customWidth="1"/>
    <col min="218" max="239" width="3.85546875" style="1" customWidth="1"/>
    <col min="240" max="243" width="3.42578125" style="1" hidden="1" customWidth="1"/>
    <col min="244" max="250" width="7.5703125" style="1" customWidth="1"/>
    <col min="251" max="251" width="8.28515625" style="1" customWidth="1"/>
    <col min="252" max="252" width="14.7109375" style="1" hidden="1" customWidth="1"/>
    <col min="253" max="254" width="8.85546875" style="2" hidden="1" customWidth="1"/>
    <col min="255" max="265" width="0" style="3" hidden="1" customWidth="1"/>
    <col min="266" max="16384" width="8.85546875" style="3"/>
  </cols>
  <sheetData>
    <row r="1" spans="1:264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566"/>
      <c r="IC1" s="566"/>
      <c r="ID1" s="566"/>
      <c r="IE1" s="566"/>
      <c r="IF1" s="566"/>
      <c r="IG1" s="566"/>
      <c r="IH1" s="566"/>
      <c r="II1" s="566"/>
      <c r="IJ1" s="566"/>
      <c r="IK1" s="566"/>
      <c r="IL1" s="566"/>
      <c r="IM1" s="566"/>
      <c r="IN1" s="566"/>
      <c r="IO1" s="566"/>
      <c r="IP1" s="566"/>
      <c r="IQ1" s="566"/>
      <c r="IR1" s="43"/>
      <c r="IS1" s="44"/>
      <c r="IT1" s="44"/>
    </row>
    <row r="2" spans="1:264" s="45" customFormat="1" ht="15.75" x14ac:dyDescent="0.25">
      <c r="A2" s="46"/>
      <c r="B2" s="46"/>
      <c r="C2" s="46"/>
      <c r="E2" s="567" t="s">
        <v>205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567"/>
      <c r="IC2" s="567"/>
      <c r="ID2" s="567"/>
      <c r="IE2" s="567"/>
      <c r="IF2" s="567"/>
      <c r="IG2" s="567"/>
      <c r="IH2" s="567"/>
      <c r="II2" s="567"/>
      <c r="IJ2" s="567"/>
      <c r="IK2" s="567"/>
      <c r="IL2" s="567"/>
      <c r="IM2" s="567"/>
      <c r="IN2" s="567"/>
      <c r="IO2" s="567"/>
      <c r="IP2" s="567"/>
      <c r="IQ2" s="567"/>
      <c r="IR2" s="43"/>
      <c r="IS2" s="44"/>
      <c r="IT2" s="44" t="s">
        <v>0</v>
      </c>
    </row>
    <row r="3" spans="1:264" s="45" customFormat="1" ht="15.75" customHeight="1" x14ac:dyDescent="0.25">
      <c r="A3" s="571" t="s">
        <v>1</v>
      </c>
      <c r="B3" s="571" t="s">
        <v>198</v>
      </c>
      <c r="C3" s="571"/>
      <c r="D3" s="571" t="s">
        <v>2</v>
      </c>
      <c r="E3" s="564" t="s">
        <v>234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 t="s">
        <v>235</v>
      </c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T3" s="564"/>
      <c r="AU3" s="564"/>
      <c r="AV3" s="564"/>
      <c r="AW3" s="564"/>
      <c r="AX3" s="564"/>
      <c r="AY3" s="564"/>
      <c r="AZ3" s="564"/>
      <c r="BA3" s="564" t="s">
        <v>280</v>
      </c>
      <c r="BB3" s="564"/>
      <c r="BC3" s="564"/>
      <c r="BD3" s="564"/>
      <c r="BE3" s="564"/>
      <c r="BF3" s="564"/>
      <c r="BG3" s="564"/>
      <c r="BH3" s="564"/>
      <c r="BI3" s="564"/>
      <c r="BJ3" s="564"/>
      <c r="BK3" s="564"/>
      <c r="BL3" s="564"/>
      <c r="BM3" s="564"/>
      <c r="BN3" s="564"/>
      <c r="BO3" s="564"/>
      <c r="BP3" s="564"/>
      <c r="BQ3" s="564"/>
      <c r="BR3" s="564"/>
      <c r="BS3" s="564"/>
      <c r="BT3" s="564"/>
      <c r="BU3" s="564"/>
      <c r="BV3" s="564"/>
      <c r="BW3" s="564"/>
      <c r="BX3" s="564"/>
      <c r="BY3" s="564"/>
      <c r="BZ3" s="564"/>
      <c r="CA3" s="564"/>
      <c r="CB3" s="564"/>
      <c r="CC3" s="564"/>
      <c r="CD3" s="564"/>
      <c r="CE3" s="564"/>
      <c r="CF3" s="564"/>
      <c r="CG3" s="564"/>
      <c r="CH3" s="564"/>
      <c r="CI3" s="564"/>
      <c r="CJ3" s="564"/>
      <c r="CK3" s="561" t="s">
        <v>311</v>
      </c>
      <c r="CL3" s="562"/>
      <c r="CM3" s="562"/>
      <c r="CN3" s="562"/>
      <c r="CO3" s="562"/>
      <c r="CP3" s="562"/>
      <c r="CQ3" s="562"/>
      <c r="CR3" s="562"/>
      <c r="CS3" s="562"/>
      <c r="CT3" s="562"/>
      <c r="CU3" s="562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2"/>
      <c r="DM3" s="562"/>
      <c r="DN3" s="562"/>
      <c r="DO3" s="562"/>
      <c r="DP3" s="562"/>
      <c r="DQ3" s="643" t="s">
        <v>338</v>
      </c>
      <c r="DR3" s="644"/>
      <c r="DS3" s="644"/>
      <c r="DT3" s="644"/>
      <c r="DU3" s="644"/>
      <c r="DV3" s="644"/>
      <c r="DW3" s="644"/>
      <c r="DX3" s="644"/>
      <c r="DY3" s="644"/>
      <c r="DZ3" s="644"/>
      <c r="EA3" s="644"/>
      <c r="EB3" s="644"/>
      <c r="EC3" s="644"/>
      <c r="ED3" s="644"/>
      <c r="EE3" s="644"/>
      <c r="EF3" s="644"/>
      <c r="EG3" s="644"/>
      <c r="EH3" s="644"/>
      <c r="EI3" s="644"/>
      <c r="EJ3" s="644"/>
      <c r="EK3" s="644"/>
      <c r="EL3" s="644"/>
      <c r="EM3" s="644"/>
      <c r="EN3" s="644"/>
      <c r="EO3" s="644"/>
      <c r="EP3" s="644"/>
      <c r="EQ3" s="644"/>
      <c r="ER3" s="644"/>
      <c r="ES3" s="644"/>
      <c r="ET3" s="644"/>
      <c r="EU3" s="644"/>
      <c r="EV3" s="645"/>
      <c r="EW3" s="643" t="s">
        <v>351</v>
      </c>
      <c r="EX3" s="644"/>
      <c r="EY3" s="644"/>
      <c r="EZ3" s="644"/>
      <c r="FA3" s="644"/>
      <c r="FB3" s="645"/>
      <c r="FC3" s="127"/>
      <c r="FD3" s="564" t="s">
        <v>234</v>
      </c>
      <c r="FE3" s="564"/>
      <c r="FF3" s="564"/>
      <c r="FG3" s="564"/>
      <c r="FH3" s="564"/>
      <c r="FI3" s="564"/>
      <c r="FJ3" s="564"/>
      <c r="FK3" s="564"/>
      <c r="FL3" s="565" t="s">
        <v>235</v>
      </c>
      <c r="FM3" s="565"/>
      <c r="FN3" s="565"/>
      <c r="FO3" s="565"/>
      <c r="FP3" s="565"/>
      <c r="FQ3" s="565"/>
      <c r="FR3" s="565"/>
      <c r="FS3" s="565"/>
      <c r="FT3" s="565"/>
      <c r="FU3" s="565"/>
      <c r="FV3" s="565"/>
      <c r="FW3" s="565"/>
      <c r="FX3" s="565"/>
      <c r="FY3" s="565"/>
      <c r="FZ3" s="565"/>
      <c r="GA3" s="565"/>
      <c r="GB3" s="564" t="s">
        <v>280</v>
      </c>
      <c r="GC3" s="564"/>
      <c r="GD3" s="564"/>
      <c r="GE3" s="564"/>
      <c r="GF3" s="564"/>
      <c r="GG3" s="564"/>
      <c r="GH3" s="564"/>
      <c r="GI3" s="564"/>
      <c r="GJ3" s="564"/>
      <c r="GK3" s="564"/>
      <c r="GL3" s="564"/>
      <c r="GM3" s="564"/>
      <c r="GN3" s="564"/>
      <c r="GO3" s="564"/>
      <c r="GP3" s="564"/>
      <c r="GQ3" s="564"/>
      <c r="GR3" s="564"/>
      <c r="GS3" s="564"/>
      <c r="GT3" s="640" t="s">
        <v>311</v>
      </c>
      <c r="GU3" s="588"/>
      <c r="GV3" s="588"/>
      <c r="GW3" s="588"/>
      <c r="GX3" s="588"/>
      <c r="GY3" s="588"/>
      <c r="GZ3" s="588"/>
      <c r="HA3" s="588"/>
      <c r="HB3" s="588"/>
      <c r="HC3" s="588"/>
      <c r="HD3" s="588"/>
      <c r="HE3" s="588"/>
      <c r="HF3" s="588"/>
      <c r="HG3" s="588"/>
      <c r="HH3" s="588"/>
      <c r="HI3" s="588"/>
      <c r="HJ3" s="646" t="s">
        <v>338</v>
      </c>
      <c r="HK3" s="646"/>
      <c r="HL3" s="646"/>
      <c r="HM3" s="646"/>
      <c r="HN3" s="646"/>
      <c r="HO3" s="646"/>
      <c r="HP3" s="646"/>
      <c r="HQ3" s="646"/>
      <c r="HR3" s="646"/>
      <c r="HS3" s="646"/>
      <c r="HT3" s="646"/>
      <c r="HU3" s="646"/>
      <c r="HV3" s="646"/>
      <c r="HW3" s="646"/>
      <c r="HX3" s="646"/>
      <c r="HY3" s="646"/>
      <c r="HZ3" s="646" t="s">
        <v>351</v>
      </c>
      <c r="IA3" s="646"/>
      <c r="IB3" s="646"/>
      <c r="IC3" s="646"/>
      <c r="ID3" s="646"/>
      <c r="IE3" s="646"/>
      <c r="IF3" s="641" t="s">
        <v>351</v>
      </c>
      <c r="IG3" s="641"/>
      <c r="IH3" s="641"/>
      <c r="II3" s="642"/>
      <c r="IJ3" s="548" t="s">
        <v>234</v>
      </c>
      <c r="IK3" s="548" t="s">
        <v>235</v>
      </c>
      <c r="IL3" s="548" t="s">
        <v>280</v>
      </c>
      <c r="IM3" s="548" t="s">
        <v>311</v>
      </c>
      <c r="IN3" s="548" t="s">
        <v>338</v>
      </c>
      <c r="IO3" s="548" t="s">
        <v>351</v>
      </c>
      <c r="IP3" s="552" t="s">
        <v>6</v>
      </c>
      <c r="IQ3" s="552" t="s">
        <v>7</v>
      </c>
      <c r="IR3" s="549" t="s">
        <v>200</v>
      </c>
      <c r="IS3" s="44"/>
      <c r="IT3" s="44"/>
    </row>
    <row r="4" spans="1:264" s="343" customFormat="1" ht="15" customHeight="1" x14ac:dyDescent="0.2">
      <c r="A4" s="571"/>
      <c r="B4" s="571"/>
      <c r="C4" s="571"/>
      <c r="D4" s="571"/>
      <c r="E4" s="560" t="s">
        <v>3</v>
      </c>
      <c r="F4" s="560"/>
      <c r="G4" s="560"/>
      <c r="H4" s="560"/>
      <c r="I4" s="560" t="s">
        <v>193</v>
      </c>
      <c r="J4" s="560"/>
      <c r="K4" s="560"/>
      <c r="L4" s="560"/>
      <c r="M4" s="560" t="s">
        <v>4</v>
      </c>
      <c r="N4" s="560"/>
      <c r="O4" s="560"/>
      <c r="P4" s="560"/>
      <c r="Q4" s="560" t="s">
        <v>194</v>
      </c>
      <c r="R4" s="560"/>
      <c r="S4" s="560"/>
      <c r="T4" s="560"/>
      <c r="U4" s="560" t="s">
        <v>226</v>
      </c>
      <c r="V4" s="560"/>
      <c r="W4" s="560"/>
      <c r="X4" s="560"/>
      <c r="Y4" s="560" t="s">
        <v>229</v>
      </c>
      <c r="Z4" s="560"/>
      <c r="AA4" s="560"/>
      <c r="AB4" s="560"/>
      <c r="AC4" s="560" t="s">
        <v>228</v>
      </c>
      <c r="AD4" s="560"/>
      <c r="AE4" s="560"/>
      <c r="AF4" s="560"/>
      <c r="AG4" s="560" t="s">
        <v>230</v>
      </c>
      <c r="AH4" s="560"/>
      <c r="AI4" s="560"/>
      <c r="AJ4" s="560"/>
      <c r="AK4" s="560" t="s">
        <v>242</v>
      </c>
      <c r="AL4" s="560"/>
      <c r="AM4" s="560"/>
      <c r="AN4" s="560"/>
      <c r="AO4" s="560" t="s">
        <v>231</v>
      </c>
      <c r="AP4" s="560"/>
      <c r="AQ4" s="560"/>
      <c r="AR4" s="560"/>
      <c r="AS4" s="560" t="s">
        <v>243</v>
      </c>
      <c r="AT4" s="560"/>
      <c r="AU4" s="560"/>
      <c r="AV4" s="560"/>
      <c r="AW4" s="560" t="s">
        <v>233</v>
      </c>
      <c r="AX4" s="560"/>
      <c r="AY4" s="560"/>
      <c r="AZ4" s="560"/>
      <c r="BA4" s="560" t="s">
        <v>227</v>
      </c>
      <c r="BB4" s="560"/>
      <c r="BC4" s="560"/>
      <c r="BD4" s="560"/>
      <c r="BE4" s="560" t="s">
        <v>248</v>
      </c>
      <c r="BF4" s="560"/>
      <c r="BG4" s="560"/>
      <c r="BH4" s="560"/>
      <c r="BI4" s="560" t="s">
        <v>277</v>
      </c>
      <c r="BJ4" s="560"/>
      <c r="BK4" s="560"/>
      <c r="BL4" s="560"/>
      <c r="BM4" s="560" t="s">
        <v>247</v>
      </c>
      <c r="BN4" s="560"/>
      <c r="BO4" s="560"/>
      <c r="BP4" s="560"/>
      <c r="BQ4" s="560" t="s">
        <v>285</v>
      </c>
      <c r="BR4" s="560"/>
      <c r="BS4" s="560"/>
      <c r="BT4" s="560"/>
      <c r="BU4" s="560" t="s">
        <v>232</v>
      </c>
      <c r="BV4" s="560"/>
      <c r="BW4" s="560"/>
      <c r="BX4" s="560"/>
      <c r="BY4" s="560" t="s">
        <v>286</v>
      </c>
      <c r="BZ4" s="560"/>
      <c r="CA4" s="560"/>
      <c r="CB4" s="560"/>
      <c r="CC4" s="560" t="s">
        <v>287</v>
      </c>
      <c r="CD4" s="560"/>
      <c r="CE4" s="560"/>
      <c r="CF4" s="560"/>
      <c r="CG4" s="560" t="s">
        <v>335</v>
      </c>
      <c r="CH4" s="560"/>
      <c r="CI4" s="560"/>
      <c r="CJ4" s="560"/>
      <c r="CK4" s="560" t="s">
        <v>319</v>
      </c>
      <c r="CL4" s="560"/>
      <c r="CM4" s="560"/>
      <c r="CN4" s="560"/>
      <c r="CO4" s="560" t="s">
        <v>289</v>
      </c>
      <c r="CP4" s="560"/>
      <c r="CQ4" s="560"/>
      <c r="CR4" s="560"/>
      <c r="CS4" s="560" t="s">
        <v>320</v>
      </c>
      <c r="CT4" s="560"/>
      <c r="CU4" s="560"/>
      <c r="CV4" s="560"/>
      <c r="CW4" s="560" t="s">
        <v>321</v>
      </c>
      <c r="CX4" s="560"/>
      <c r="CY4" s="560"/>
      <c r="CZ4" s="560"/>
      <c r="DA4" s="560" t="s">
        <v>279</v>
      </c>
      <c r="DB4" s="560"/>
      <c r="DC4" s="560"/>
      <c r="DD4" s="560"/>
      <c r="DE4" s="560" t="s">
        <v>316</v>
      </c>
      <c r="DF4" s="560"/>
      <c r="DG4" s="560"/>
      <c r="DH4" s="560"/>
      <c r="DI4" s="560" t="s">
        <v>322</v>
      </c>
      <c r="DJ4" s="560"/>
      <c r="DK4" s="560"/>
      <c r="DL4" s="560"/>
      <c r="DM4" s="560" t="s">
        <v>294</v>
      </c>
      <c r="DN4" s="560"/>
      <c r="DO4" s="560"/>
      <c r="DP4" s="560"/>
      <c r="DQ4" s="560" t="s">
        <v>358</v>
      </c>
      <c r="DR4" s="560"/>
      <c r="DS4" s="560"/>
      <c r="DT4" s="560"/>
      <c r="DU4" s="560" t="s">
        <v>359</v>
      </c>
      <c r="DV4" s="560"/>
      <c r="DW4" s="560"/>
      <c r="DX4" s="560"/>
      <c r="DY4" s="560" t="s">
        <v>360</v>
      </c>
      <c r="DZ4" s="560"/>
      <c r="EA4" s="560"/>
      <c r="EB4" s="560"/>
      <c r="EC4" s="560" t="s">
        <v>361</v>
      </c>
      <c r="ED4" s="560"/>
      <c r="EE4" s="560"/>
      <c r="EF4" s="560"/>
      <c r="EG4" s="560" t="s">
        <v>364</v>
      </c>
      <c r="EH4" s="560"/>
      <c r="EI4" s="560"/>
      <c r="EJ4" s="560"/>
      <c r="EK4" s="560" t="s">
        <v>362</v>
      </c>
      <c r="EL4" s="560"/>
      <c r="EM4" s="560"/>
      <c r="EN4" s="560"/>
      <c r="EO4" s="560" t="s">
        <v>348</v>
      </c>
      <c r="EP4" s="560"/>
      <c r="EQ4" s="560"/>
      <c r="ER4" s="560"/>
      <c r="ES4" s="560" t="s">
        <v>363</v>
      </c>
      <c r="ET4" s="560"/>
      <c r="EU4" s="560"/>
      <c r="EV4" s="560"/>
      <c r="EW4" s="560" t="s">
        <v>402</v>
      </c>
      <c r="EX4" s="560"/>
      <c r="EY4" s="560"/>
      <c r="EZ4" s="560"/>
      <c r="FA4" s="478" t="s">
        <v>395</v>
      </c>
      <c r="FB4" s="478" t="s">
        <v>398</v>
      </c>
      <c r="FC4" s="587" t="s">
        <v>199</v>
      </c>
      <c r="FD4" s="560" t="s">
        <v>5</v>
      </c>
      <c r="FE4" s="560"/>
      <c r="FF4" s="560"/>
      <c r="FG4" s="560"/>
      <c r="FH4" s="560"/>
      <c r="FI4" s="560"/>
      <c r="FJ4" s="560"/>
      <c r="FK4" s="560"/>
      <c r="FL4" s="560"/>
      <c r="FM4" s="560"/>
      <c r="FN4" s="560"/>
      <c r="FO4" s="560"/>
      <c r="FP4" s="560"/>
      <c r="FQ4" s="560"/>
      <c r="FR4" s="560"/>
      <c r="FS4" s="560"/>
      <c r="FT4" s="560"/>
      <c r="FU4" s="560"/>
      <c r="FV4" s="560"/>
      <c r="FW4" s="560"/>
      <c r="FX4" s="560"/>
      <c r="FY4" s="560"/>
      <c r="FZ4" s="560"/>
      <c r="GA4" s="560"/>
      <c r="GB4" s="560"/>
      <c r="GC4" s="560"/>
      <c r="GD4" s="560"/>
      <c r="GE4" s="560"/>
      <c r="GF4" s="560"/>
      <c r="GG4" s="560"/>
      <c r="GH4" s="560"/>
      <c r="GI4" s="560"/>
      <c r="GJ4" s="560"/>
      <c r="GK4" s="560"/>
      <c r="GL4" s="560"/>
      <c r="GM4" s="560"/>
      <c r="GN4" s="560"/>
      <c r="GO4" s="560"/>
      <c r="GP4" s="560"/>
      <c r="GQ4" s="560"/>
      <c r="GR4" s="560"/>
      <c r="GS4" s="560"/>
      <c r="GT4" s="560"/>
      <c r="GU4" s="560"/>
      <c r="GV4" s="560"/>
      <c r="GW4" s="560"/>
      <c r="GX4" s="560"/>
      <c r="GY4" s="560"/>
      <c r="GZ4" s="560"/>
      <c r="HA4" s="560"/>
      <c r="HB4" s="560"/>
      <c r="HC4" s="560"/>
      <c r="HD4" s="560"/>
      <c r="HE4" s="560"/>
      <c r="HF4" s="560"/>
      <c r="HG4" s="560"/>
      <c r="HH4" s="560"/>
      <c r="HI4" s="560"/>
      <c r="HJ4" s="560"/>
      <c r="HK4" s="560"/>
      <c r="HL4" s="560"/>
      <c r="HM4" s="560"/>
      <c r="HN4" s="560"/>
      <c r="HO4" s="560"/>
      <c r="HP4" s="560"/>
      <c r="HQ4" s="560"/>
      <c r="HR4" s="560"/>
      <c r="HS4" s="560"/>
      <c r="HT4" s="560"/>
      <c r="HU4" s="560"/>
      <c r="HV4" s="560"/>
      <c r="HW4" s="560"/>
      <c r="HX4" s="560"/>
      <c r="HY4" s="560"/>
      <c r="HZ4" s="560"/>
      <c r="IA4" s="560"/>
      <c r="IB4" s="560"/>
      <c r="IC4" s="560"/>
      <c r="ID4" s="560"/>
      <c r="IE4" s="560"/>
      <c r="IF4" s="560"/>
      <c r="IG4" s="560"/>
      <c r="IH4" s="560"/>
      <c r="II4" s="560"/>
      <c r="IJ4" s="548"/>
      <c r="IK4" s="548"/>
      <c r="IL4" s="548"/>
      <c r="IM4" s="548"/>
      <c r="IN4" s="548"/>
      <c r="IO4" s="548"/>
      <c r="IP4" s="552"/>
      <c r="IQ4" s="552"/>
      <c r="IR4" s="550"/>
      <c r="IV4" s="543" t="s">
        <v>229</v>
      </c>
      <c r="IW4" s="543"/>
      <c r="IY4" s="543" t="s">
        <v>277</v>
      </c>
      <c r="IZ4" s="543"/>
      <c r="JB4" s="343" t="s">
        <v>294</v>
      </c>
    </row>
    <row r="5" spans="1:264" s="346" customFormat="1" ht="30.75" customHeight="1" x14ac:dyDescent="0.2">
      <c r="A5" s="571"/>
      <c r="B5" s="571"/>
      <c r="C5" s="571"/>
      <c r="D5" s="571"/>
      <c r="E5" s="316" t="s">
        <v>8</v>
      </c>
      <c r="F5" s="317" t="s">
        <v>9</v>
      </c>
      <c r="G5" s="317" t="s">
        <v>10</v>
      </c>
      <c r="H5" s="316" t="s">
        <v>11</v>
      </c>
      <c r="I5" s="317" t="s">
        <v>8</v>
      </c>
      <c r="J5" s="317" t="s">
        <v>9</v>
      </c>
      <c r="K5" s="317" t="s">
        <v>10</v>
      </c>
      <c r="L5" s="316" t="s">
        <v>11</v>
      </c>
      <c r="M5" s="316" t="s">
        <v>8</v>
      </c>
      <c r="N5" s="317" t="s">
        <v>9</v>
      </c>
      <c r="O5" s="317" t="s">
        <v>10</v>
      </c>
      <c r="P5" s="316" t="s">
        <v>11</v>
      </c>
      <c r="Q5" s="316" t="s">
        <v>8</v>
      </c>
      <c r="R5" s="317" t="s">
        <v>9</v>
      </c>
      <c r="S5" s="317" t="s">
        <v>10</v>
      </c>
      <c r="T5" s="316" t="s">
        <v>11</v>
      </c>
      <c r="U5" s="316" t="s">
        <v>8</v>
      </c>
      <c r="V5" s="317" t="s">
        <v>9</v>
      </c>
      <c r="W5" s="317" t="s">
        <v>10</v>
      </c>
      <c r="X5" s="316" t="s">
        <v>11</v>
      </c>
      <c r="Y5" s="317" t="s">
        <v>8</v>
      </c>
      <c r="Z5" s="317" t="s">
        <v>9</v>
      </c>
      <c r="AA5" s="317" t="s">
        <v>10</v>
      </c>
      <c r="AB5" s="316" t="s">
        <v>11</v>
      </c>
      <c r="AC5" s="316" t="s">
        <v>8</v>
      </c>
      <c r="AD5" s="317" t="s">
        <v>9</v>
      </c>
      <c r="AE5" s="317" t="s">
        <v>10</v>
      </c>
      <c r="AF5" s="316" t="s">
        <v>11</v>
      </c>
      <c r="AG5" s="316" t="s">
        <v>8</v>
      </c>
      <c r="AH5" s="317" t="s">
        <v>9</v>
      </c>
      <c r="AI5" s="317" t="s">
        <v>10</v>
      </c>
      <c r="AJ5" s="316" t="s">
        <v>11</v>
      </c>
      <c r="AK5" s="316" t="s">
        <v>8</v>
      </c>
      <c r="AL5" s="317" t="s">
        <v>9</v>
      </c>
      <c r="AM5" s="317" t="s">
        <v>10</v>
      </c>
      <c r="AN5" s="316" t="s">
        <v>11</v>
      </c>
      <c r="AO5" s="317" t="s">
        <v>8</v>
      </c>
      <c r="AP5" s="317" t="s">
        <v>9</v>
      </c>
      <c r="AQ5" s="317" t="s">
        <v>10</v>
      </c>
      <c r="AR5" s="316" t="s">
        <v>11</v>
      </c>
      <c r="AS5" s="316" t="s">
        <v>8</v>
      </c>
      <c r="AT5" s="317" t="s">
        <v>9</v>
      </c>
      <c r="AU5" s="317" t="s">
        <v>10</v>
      </c>
      <c r="AV5" s="316" t="s">
        <v>11</v>
      </c>
      <c r="AW5" s="316" t="s">
        <v>8</v>
      </c>
      <c r="AX5" s="317" t="s">
        <v>9</v>
      </c>
      <c r="AY5" s="317" t="s">
        <v>10</v>
      </c>
      <c r="AZ5" s="316" t="s">
        <v>11</v>
      </c>
      <c r="BA5" s="316" t="s">
        <v>8</v>
      </c>
      <c r="BB5" s="317" t="s">
        <v>9</v>
      </c>
      <c r="BC5" s="317" t="s">
        <v>10</v>
      </c>
      <c r="BD5" s="316" t="s">
        <v>11</v>
      </c>
      <c r="BE5" s="317" t="s">
        <v>8</v>
      </c>
      <c r="BF5" s="317" t="s">
        <v>9</v>
      </c>
      <c r="BG5" s="317" t="s">
        <v>10</v>
      </c>
      <c r="BH5" s="316" t="s">
        <v>11</v>
      </c>
      <c r="BI5" s="316" t="s">
        <v>8</v>
      </c>
      <c r="BJ5" s="317" t="s">
        <v>9</v>
      </c>
      <c r="BK5" s="317" t="s">
        <v>10</v>
      </c>
      <c r="BL5" s="316" t="s">
        <v>11</v>
      </c>
      <c r="BM5" s="316" t="s">
        <v>8</v>
      </c>
      <c r="BN5" s="317" t="s">
        <v>9</v>
      </c>
      <c r="BO5" s="317" t="s">
        <v>10</v>
      </c>
      <c r="BP5" s="316" t="s">
        <v>11</v>
      </c>
      <c r="BQ5" s="316" t="s">
        <v>8</v>
      </c>
      <c r="BR5" s="317" t="s">
        <v>9</v>
      </c>
      <c r="BS5" s="317" t="s">
        <v>10</v>
      </c>
      <c r="BT5" s="316" t="s">
        <v>11</v>
      </c>
      <c r="BU5" s="317" t="s">
        <v>8</v>
      </c>
      <c r="BV5" s="317" t="s">
        <v>9</v>
      </c>
      <c r="BW5" s="317" t="s">
        <v>10</v>
      </c>
      <c r="BX5" s="316" t="s">
        <v>11</v>
      </c>
      <c r="BY5" s="316" t="s">
        <v>8</v>
      </c>
      <c r="BZ5" s="317" t="s">
        <v>9</v>
      </c>
      <c r="CA5" s="317" t="s">
        <v>10</v>
      </c>
      <c r="CB5" s="316" t="s">
        <v>11</v>
      </c>
      <c r="CC5" s="316" t="s">
        <v>8</v>
      </c>
      <c r="CD5" s="317" t="s">
        <v>9</v>
      </c>
      <c r="CE5" s="317" t="s">
        <v>10</v>
      </c>
      <c r="CF5" s="316" t="s">
        <v>11</v>
      </c>
      <c r="CG5" s="316" t="s">
        <v>8</v>
      </c>
      <c r="CH5" s="317" t="s">
        <v>9</v>
      </c>
      <c r="CI5" s="317" t="s">
        <v>10</v>
      </c>
      <c r="CJ5" s="316" t="s">
        <v>11</v>
      </c>
      <c r="CK5" s="317" t="s">
        <v>8</v>
      </c>
      <c r="CL5" s="317" t="s">
        <v>9</v>
      </c>
      <c r="CM5" s="317" t="s">
        <v>10</v>
      </c>
      <c r="CN5" s="316" t="s">
        <v>11</v>
      </c>
      <c r="CO5" s="316" t="s">
        <v>8</v>
      </c>
      <c r="CP5" s="317" t="s">
        <v>9</v>
      </c>
      <c r="CQ5" s="317" t="s">
        <v>10</v>
      </c>
      <c r="CR5" s="316" t="s">
        <v>11</v>
      </c>
      <c r="CS5" s="316" t="s">
        <v>8</v>
      </c>
      <c r="CT5" s="317" t="s">
        <v>9</v>
      </c>
      <c r="CU5" s="317" t="s">
        <v>10</v>
      </c>
      <c r="CV5" s="316" t="s">
        <v>11</v>
      </c>
      <c r="CW5" s="316" t="s">
        <v>8</v>
      </c>
      <c r="CX5" s="317" t="s">
        <v>9</v>
      </c>
      <c r="CY5" s="317" t="s">
        <v>10</v>
      </c>
      <c r="CZ5" s="316" t="s">
        <v>11</v>
      </c>
      <c r="DA5" s="317" t="s">
        <v>8</v>
      </c>
      <c r="DB5" s="317" t="s">
        <v>9</v>
      </c>
      <c r="DC5" s="317" t="s">
        <v>10</v>
      </c>
      <c r="DD5" s="316" t="s">
        <v>11</v>
      </c>
      <c r="DE5" s="316" t="s">
        <v>8</v>
      </c>
      <c r="DF5" s="317" t="s">
        <v>9</v>
      </c>
      <c r="DG5" s="317" t="s">
        <v>10</v>
      </c>
      <c r="DH5" s="316" t="s">
        <v>11</v>
      </c>
      <c r="DI5" s="316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317" t="s">
        <v>8</v>
      </c>
      <c r="DR5" s="317" t="s">
        <v>9</v>
      </c>
      <c r="DS5" s="317" t="s">
        <v>10</v>
      </c>
      <c r="DT5" s="316" t="s">
        <v>11</v>
      </c>
      <c r="DU5" s="316" t="s">
        <v>8</v>
      </c>
      <c r="DV5" s="317" t="s">
        <v>9</v>
      </c>
      <c r="DW5" s="317" t="s">
        <v>10</v>
      </c>
      <c r="DX5" s="316" t="s">
        <v>11</v>
      </c>
      <c r="DY5" s="316" t="s">
        <v>8</v>
      </c>
      <c r="DZ5" s="317" t="s">
        <v>9</v>
      </c>
      <c r="EA5" s="317" t="s">
        <v>10</v>
      </c>
      <c r="EB5" s="316" t="s">
        <v>11</v>
      </c>
      <c r="EC5" s="316" t="s">
        <v>8</v>
      </c>
      <c r="ED5" s="317" t="s">
        <v>9</v>
      </c>
      <c r="EE5" s="317" t="s">
        <v>10</v>
      </c>
      <c r="EF5" s="316" t="s">
        <v>11</v>
      </c>
      <c r="EG5" s="317" t="s">
        <v>8</v>
      </c>
      <c r="EH5" s="317" t="s">
        <v>9</v>
      </c>
      <c r="EI5" s="317" t="s">
        <v>10</v>
      </c>
      <c r="EJ5" s="316" t="s">
        <v>11</v>
      </c>
      <c r="EK5" s="316" t="s">
        <v>8</v>
      </c>
      <c r="EL5" s="317" t="s">
        <v>9</v>
      </c>
      <c r="EM5" s="317" t="s">
        <v>10</v>
      </c>
      <c r="EN5" s="316" t="s">
        <v>11</v>
      </c>
      <c r="EO5" s="316" t="s">
        <v>8</v>
      </c>
      <c r="EP5" s="317" t="s">
        <v>9</v>
      </c>
      <c r="EQ5" s="317" t="s">
        <v>10</v>
      </c>
      <c r="ER5" s="316" t="s">
        <v>11</v>
      </c>
      <c r="ES5" s="316" t="s">
        <v>8</v>
      </c>
      <c r="ET5" s="317" t="s">
        <v>9</v>
      </c>
      <c r="EU5" s="317" t="s">
        <v>10</v>
      </c>
      <c r="EV5" s="316" t="s">
        <v>11</v>
      </c>
      <c r="EW5" s="316" t="s">
        <v>8</v>
      </c>
      <c r="EX5" s="317" t="s">
        <v>9</v>
      </c>
      <c r="EY5" s="317" t="s">
        <v>10</v>
      </c>
      <c r="EZ5" s="317"/>
      <c r="FA5" s="317"/>
      <c r="FB5" s="316"/>
      <c r="FC5" s="587"/>
      <c r="FD5" s="638" t="s">
        <v>3</v>
      </c>
      <c r="FE5" s="638"/>
      <c r="FF5" s="638" t="s">
        <v>193</v>
      </c>
      <c r="FG5" s="638"/>
      <c r="FH5" s="638" t="s">
        <v>4</v>
      </c>
      <c r="FI5" s="638"/>
      <c r="FJ5" s="638" t="s">
        <v>194</v>
      </c>
      <c r="FK5" s="638"/>
      <c r="FL5" s="639" t="s">
        <v>226</v>
      </c>
      <c r="FM5" s="639"/>
      <c r="FN5" s="639" t="s">
        <v>229</v>
      </c>
      <c r="FO5" s="639"/>
      <c r="FP5" s="639" t="s">
        <v>228</v>
      </c>
      <c r="FQ5" s="639"/>
      <c r="FR5" s="639" t="s">
        <v>230</v>
      </c>
      <c r="FS5" s="639"/>
      <c r="FT5" s="639" t="s">
        <v>242</v>
      </c>
      <c r="FU5" s="639"/>
      <c r="FV5" s="639" t="s">
        <v>231</v>
      </c>
      <c r="FW5" s="639"/>
      <c r="FX5" s="639" t="s">
        <v>243</v>
      </c>
      <c r="FY5" s="639"/>
      <c r="FZ5" s="639" t="s">
        <v>233</v>
      </c>
      <c r="GA5" s="639"/>
      <c r="GB5" s="638" t="s">
        <v>227</v>
      </c>
      <c r="GC5" s="638"/>
      <c r="GD5" s="638" t="s">
        <v>248</v>
      </c>
      <c r="GE5" s="638"/>
      <c r="GF5" s="638" t="s">
        <v>277</v>
      </c>
      <c r="GG5" s="638"/>
      <c r="GH5" s="638" t="s">
        <v>283</v>
      </c>
      <c r="GI5" s="638"/>
      <c r="GJ5" s="638" t="s">
        <v>285</v>
      </c>
      <c r="GK5" s="638"/>
      <c r="GL5" s="638" t="s">
        <v>232</v>
      </c>
      <c r="GM5" s="638"/>
      <c r="GN5" s="638" t="s">
        <v>288</v>
      </c>
      <c r="GO5" s="638"/>
      <c r="GP5" s="638" t="s">
        <v>287</v>
      </c>
      <c r="GQ5" s="638"/>
      <c r="GR5" s="638" t="s">
        <v>335</v>
      </c>
      <c r="GS5" s="638"/>
      <c r="GT5" s="639" t="s">
        <v>319</v>
      </c>
      <c r="GU5" s="639"/>
      <c r="GV5" s="639" t="s">
        <v>289</v>
      </c>
      <c r="GW5" s="639"/>
      <c r="GX5" s="639" t="s">
        <v>320</v>
      </c>
      <c r="GY5" s="639"/>
      <c r="GZ5" s="639" t="s">
        <v>321</v>
      </c>
      <c r="HA5" s="639"/>
      <c r="HB5" s="639" t="s">
        <v>279</v>
      </c>
      <c r="HC5" s="639"/>
      <c r="HD5" s="639" t="s">
        <v>316</v>
      </c>
      <c r="HE5" s="639"/>
      <c r="HF5" s="639" t="s">
        <v>322</v>
      </c>
      <c r="HG5" s="639"/>
      <c r="HH5" s="639" t="s">
        <v>294</v>
      </c>
      <c r="HI5" s="639"/>
      <c r="HJ5" s="638" t="s">
        <v>373</v>
      </c>
      <c r="HK5" s="638"/>
      <c r="HL5" s="638" t="s">
        <v>374</v>
      </c>
      <c r="HM5" s="638"/>
      <c r="HN5" s="638" t="s">
        <v>375</v>
      </c>
      <c r="HO5" s="638"/>
      <c r="HP5" s="638" t="s">
        <v>361</v>
      </c>
      <c r="HQ5" s="638"/>
      <c r="HR5" s="638" t="s">
        <v>376</v>
      </c>
      <c r="HS5" s="638"/>
      <c r="HT5" s="638" t="s">
        <v>362</v>
      </c>
      <c r="HU5" s="638"/>
      <c r="HV5" s="638" t="s">
        <v>348</v>
      </c>
      <c r="HW5" s="638"/>
      <c r="HX5" s="638" t="s">
        <v>363</v>
      </c>
      <c r="HY5" s="638"/>
      <c r="HZ5" s="647" t="s">
        <v>403</v>
      </c>
      <c r="IA5" s="648"/>
      <c r="IB5" s="647" t="s">
        <v>400</v>
      </c>
      <c r="IC5" s="648"/>
      <c r="ID5" s="638" t="s">
        <v>399</v>
      </c>
      <c r="IE5" s="638"/>
      <c r="IF5" s="638"/>
      <c r="IG5" s="638"/>
      <c r="IH5" s="638"/>
      <c r="II5" s="638"/>
      <c r="IJ5" s="548"/>
      <c r="IK5" s="548"/>
      <c r="IL5" s="548"/>
      <c r="IM5" s="548"/>
      <c r="IN5" s="548"/>
      <c r="IO5" s="548"/>
      <c r="IP5" s="552"/>
      <c r="IQ5" s="552"/>
      <c r="IR5" s="550"/>
    </row>
    <row r="6" spans="1:264" s="377" customFormat="1" ht="11.25" x14ac:dyDescent="0.2">
      <c r="A6" s="571"/>
      <c r="B6" s="571"/>
      <c r="C6" s="571"/>
      <c r="D6" s="571"/>
      <c r="E6" s="349"/>
      <c r="F6" s="378"/>
      <c r="G6" s="378"/>
      <c r="H6" s="349">
        <v>2</v>
      </c>
      <c r="I6" s="378"/>
      <c r="J6" s="378"/>
      <c r="K6" s="378"/>
      <c r="L6" s="349">
        <v>2</v>
      </c>
      <c r="M6" s="349"/>
      <c r="N6" s="378"/>
      <c r="O6" s="378"/>
      <c r="P6" s="349">
        <v>2</v>
      </c>
      <c r="Q6" s="349"/>
      <c r="R6" s="378"/>
      <c r="S6" s="378"/>
      <c r="T6" s="349">
        <v>2</v>
      </c>
      <c r="U6" s="349"/>
      <c r="V6" s="349"/>
      <c r="W6" s="349"/>
      <c r="X6" s="349">
        <v>3</v>
      </c>
      <c r="Y6" s="349"/>
      <c r="Z6" s="349"/>
      <c r="AA6" s="349"/>
      <c r="AB6" s="349">
        <v>3</v>
      </c>
      <c r="AC6" s="349"/>
      <c r="AD6" s="349"/>
      <c r="AE6" s="349"/>
      <c r="AF6" s="349">
        <v>3</v>
      </c>
      <c r="AG6" s="349"/>
      <c r="AH6" s="349"/>
      <c r="AI6" s="349"/>
      <c r="AJ6" s="349">
        <v>3</v>
      </c>
      <c r="AK6" s="349"/>
      <c r="AL6" s="349"/>
      <c r="AM6" s="349"/>
      <c r="AN6" s="349">
        <v>3</v>
      </c>
      <c r="AO6" s="349"/>
      <c r="AP6" s="349"/>
      <c r="AQ6" s="349"/>
      <c r="AR6" s="349">
        <v>2</v>
      </c>
      <c r="AS6" s="349"/>
      <c r="AT6" s="349"/>
      <c r="AU6" s="349"/>
      <c r="AV6" s="349">
        <v>3</v>
      </c>
      <c r="AW6" s="349"/>
      <c r="AX6" s="378"/>
      <c r="AY6" s="378"/>
      <c r="AZ6" s="349"/>
      <c r="BA6" s="349"/>
      <c r="BB6" s="349"/>
      <c r="BC6" s="349"/>
      <c r="BD6" s="349">
        <v>3</v>
      </c>
      <c r="BE6" s="349"/>
      <c r="BF6" s="349"/>
      <c r="BG6" s="349"/>
      <c r="BH6" s="349">
        <v>2</v>
      </c>
      <c r="BI6" s="349"/>
      <c r="BJ6" s="349"/>
      <c r="BK6" s="349"/>
      <c r="BL6" s="349">
        <v>3</v>
      </c>
      <c r="BM6" s="349"/>
      <c r="BN6" s="349"/>
      <c r="BO6" s="349"/>
      <c r="BP6" s="349">
        <v>2</v>
      </c>
      <c r="BQ6" s="349"/>
      <c r="BR6" s="349"/>
      <c r="BS6" s="349"/>
      <c r="BT6" s="349">
        <v>2</v>
      </c>
      <c r="BU6" s="349"/>
      <c r="BV6" s="349"/>
      <c r="BW6" s="349"/>
      <c r="BX6" s="349">
        <v>2</v>
      </c>
      <c r="BY6" s="349"/>
      <c r="BZ6" s="349"/>
      <c r="CA6" s="349"/>
      <c r="CB6" s="349">
        <v>3</v>
      </c>
      <c r="CC6" s="349"/>
      <c r="CD6" s="378"/>
      <c r="CE6" s="378"/>
      <c r="CF6" s="349">
        <v>2</v>
      </c>
      <c r="CG6" s="349"/>
      <c r="CH6" s="349"/>
      <c r="CI6" s="349"/>
      <c r="CJ6" s="349">
        <v>2</v>
      </c>
      <c r="CK6" s="349"/>
      <c r="CL6" s="349"/>
      <c r="CM6" s="349"/>
      <c r="CN6" s="349">
        <v>2</v>
      </c>
      <c r="CO6" s="349"/>
      <c r="CP6" s="349"/>
      <c r="CQ6" s="349"/>
      <c r="CR6" s="349">
        <v>2</v>
      </c>
      <c r="CS6" s="349"/>
      <c r="CT6" s="349"/>
      <c r="CU6" s="349"/>
      <c r="CV6" s="349">
        <v>3</v>
      </c>
      <c r="CW6" s="349"/>
      <c r="CX6" s="349"/>
      <c r="CY6" s="349"/>
      <c r="CZ6" s="349">
        <v>2</v>
      </c>
      <c r="DA6" s="349"/>
      <c r="DB6" s="349"/>
      <c r="DC6" s="349"/>
      <c r="DD6" s="349">
        <v>2</v>
      </c>
      <c r="DE6" s="349"/>
      <c r="DF6" s="349"/>
      <c r="DG6" s="349"/>
      <c r="DH6" s="349">
        <v>2</v>
      </c>
      <c r="DI6" s="349"/>
      <c r="DJ6" s="378"/>
      <c r="DK6" s="378"/>
      <c r="DL6" s="349">
        <v>2</v>
      </c>
      <c r="DM6" s="349"/>
      <c r="DN6" s="349"/>
      <c r="DO6" s="349"/>
      <c r="DP6" s="349">
        <v>3</v>
      </c>
      <c r="DQ6" s="349"/>
      <c r="DR6" s="349"/>
      <c r="DS6" s="349"/>
      <c r="DT6" s="349">
        <v>3</v>
      </c>
      <c r="DU6" s="349"/>
      <c r="DV6" s="349"/>
      <c r="DW6" s="349"/>
      <c r="DX6" s="349">
        <v>2</v>
      </c>
      <c r="DY6" s="349"/>
      <c r="DZ6" s="349"/>
      <c r="EA6" s="349"/>
      <c r="EB6" s="349">
        <v>3</v>
      </c>
      <c r="EC6" s="349"/>
      <c r="ED6" s="349"/>
      <c r="EE6" s="349"/>
      <c r="EF6" s="349">
        <v>2</v>
      </c>
      <c r="EG6" s="349"/>
      <c r="EH6" s="349"/>
      <c r="EI6" s="349"/>
      <c r="EJ6" s="349">
        <v>3</v>
      </c>
      <c r="EK6" s="349"/>
      <c r="EL6" s="349"/>
      <c r="EM6" s="349"/>
      <c r="EN6" s="349">
        <v>3</v>
      </c>
      <c r="EO6" s="349"/>
      <c r="EP6" s="349"/>
      <c r="EQ6" s="349"/>
      <c r="ER6" s="349">
        <v>2</v>
      </c>
      <c r="ES6" s="349"/>
      <c r="ET6" s="349"/>
      <c r="EU6" s="349"/>
      <c r="EV6" s="349">
        <v>3</v>
      </c>
      <c r="EW6" s="349"/>
      <c r="EX6" s="349"/>
      <c r="EY6" s="349"/>
      <c r="EZ6" s="349">
        <v>3</v>
      </c>
      <c r="FA6" s="349">
        <v>2</v>
      </c>
      <c r="FB6" s="349">
        <v>5</v>
      </c>
      <c r="FC6" s="349">
        <f>SUM(E6:FB6)</f>
        <v>98</v>
      </c>
      <c r="FD6" s="349"/>
      <c r="FE6" s="372">
        <v>2</v>
      </c>
      <c r="FF6" s="372"/>
      <c r="FG6" s="372">
        <v>2</v>
      </c>
      <c r="FH6" s="372"/>
      <c r="FI6" s="372">
        <v>2</v>
      </c>
      <c r="FJ6" s="372"/>
      <c r="FK6" s="372">
        <v>2</v>
      </c>
      <c r="FL6" s="351"/>
      <c r="FM6" s="351">
        <v>3</v>
      </c>
      <c r="FN6" s="351"/>
      <c r="FO6" s="351">
        <v>3</v>
      </c>
      <c r="FP6" s="351"/>
      <c r="FQ6" s="351">
        <v>3</v>
      </c>
      <c r="FR6" s="351"/>
      <c r="FS6" s="351">
        <v>3</v>
      </c>
      <c r="FT6" s="351"/>
      <c r="FU6" s="351">
        <v>3</v>
      </c>
      <c r="FV6" s="351"/>
      <c r="FW6" s="351">
        <v>2</v>
      </c>
      <c r="FX6" s="351"/>
      <c r="FY6" s="351">
        <v>3</v>
      </c>
      <c r="FZ6" s="351"/>
      <c r="GA6" s="351"/>
      <c r="GB6" s="372"/>
      <c r="GC6" s="372">
        <v>3</v>
      </c>
      <c r="GD6" s="372"/>
      <c r="GE6" s="372">
        <v>2</v>
      </c>
      <c r="GF6" s="372"/>
      <c r="GG6" s="372">
        <v>3</v>
      </c>
      <c r="GH6" s="372"/>
      <c r="GI6" s="372">
        <v>2</v>
      </c>
      <c r="GJ6" s="372"/>
      <c r="GK6" s="372">
        <v>2</v>
      </c>
      <c r="GL6" s="372"/>
      <c r="GM6" s="372">
        <v>2</v>
      </c>
      <c r="GN6" s="372"/>
      <c r="GO6" s="372">
        <v>3</v>
      </c>
      <c r="GP6" s="372"/>
      <c r="GQ6" s="372">
        <v>2</v>
      </c>
      <c r="GR6" s="372"/>
      <c r="GS6" s="372">
        <v>2</v>
      </c>
      <c r="GT6" s="351"/>
      <c r="GU6" s="351">
        <v>2</v>
      </c>
      <c r="GV6" s="351"/>
      <c r="GW6" s="351">
        <v>2</v>
      </c>
      <c r="GX6" s="351"/>
      <c r="GY6" s="351">
        <v>3</v>
      </c>
      <c r="GZ6" s="351"/>
      <c r="HA6" s="351">
        <v>2</v>
      </c>
      <c r="HB6" s="351"/>
      <c r="HC6" s="351">
        <v>2</v>
      </c>
      <c r="HD6" s="351"/>
      <c r="HE6" s="351">
        <v>2</v>
      </c>
      <c r="HF6" s="351"/>
      <c r="HG6" s="351">
        <v>2</v>
      </c>
      <c r="HH6" s="351"/>
      <c r="HI6" s="351">
        <v>3</v>
      </c>
      <c r="HJ6" s="372"/>
      <c r="HK6" s="372">
        <v>3</v>
      </c>
      <c r="HL6" s="372"/>
      <c r="HM6" s="372">
        <v>2</v>
      </c>
      <c r="HN6" s="372"/>
      <c r="HO6" s="372">
        <v>3</v>
      </c>
      <c r="HP6" s="372"/>
      <c r="HQ6" s="372">
        <v>2</v>
      </c>
      <c r="HR6" s="372"/>
      <c r="HS6" s="372">
        <v>3</v>
      </c>
      <c r="HT6" s="372"/>
      <c r="HU6" s="372">
        <v>3</v>
      </c>
      <c r="HV6" s="372"/>
      <c r="HW6" s="372">
        <v>2</v>
      </c>
      <c r="HX6" s="483"/>
      <c r="HY6" s="483"/>
      <c r="HZ6" s="483"/>
      <c r="IA6" s="483">
        <v>3</v>
      </c>
      <c r="IB6" s="483"/>
      <c r="IC6" s="483">
        <v>2</v>
      </c>
      <c r="ID6" s="372"/>
      <c r="IE6" s="372">
        <v>5</v>
      </c>
      <c r="IF6" s="372"/>
      <c r="IG6" s="372"/>
      <c r="IH6" s="372"/>
      <c r="II6" s="372"/>
      <c r="IJ6" s="316">
        <f>SUM(FD6:FK6)</f>
        <v>8</v>
      </c>
      <c r="IK6" s="316">
        <f>SUM(FL6:FY6)</f>
        <v>20</v>
      </c>
      <c r="IL6" s="316">
        <f>SUM(GB6:GS6)</f>
        <v>21</v>
      </c>
      <c r="IM6" s="316">
        <f>SUM(GT6:HI6)</f>
        <v>18</v>
      </c>
      <c r="IN6" s="316">
        <f>SUM(HJ6:IE6)</f>
        <v>28</v>
      </c>
      <c r="IO6" s="316">
        <f>SUM(HZ6:IE6)-5</f>
        <v>5</v>
      </c>
      <c r="IP6" s="316">
        <f>SUM(FD6:IE6)-5</f>
        <v>90</v>
      </c>
      <c r="IQ6" s="552"/>
      <c r="IR6" s="551"/>
      <c r="IV6" s="377" t="s">
        <v>267</v>
      </c>
      <c r="IW6" s="377" t="s">
        <v>268</v>
      </c>
      <c r="IY6" s="377" t="s">
        <v>267</v>
      </c>
      <c r="IZ6" s="377" t="s">
        <v>268</v>
      </c>
      <c r="JB6" s="377" t="s">
        <v>267</v>
      </c>
      <c r="JC6" s="373" t="s">
        <v>268</v>
      </c>
      <c r="JD6" s="373" t="s">
        <v>337</v>
      </c>
    </row>
    <row r="7" spans="1:264" ht="26.25" customHeight="1" x14ac:dyDescent="0.25">
      <c r="A7" s="6">
        <v>1</v>
      </c>
      <c r="B7" s="111" t="s">
        <v>140</v>
      </c>
      <c r="C7" s="212" t="s">
        <v>35</v>
      </c>
      <c r="D7" s="180">
        <v>36048</v>
      </c>
      <c r="E7" s="502">
        <v>5</v>
      </c>
      <c r="F7" s="503">
        <v>8</v>
      </c>
      <c r="G7" s="504">
        <v>7</v>
      </c>
      <c r="H7" s="120">
        <f t="shared" ref="H7:H17" si="0">ROUND((E7*0.2+F7*0.1+G7*0.7),1)</f>
        <v>6.7</v>
      </c>
      <c r="I7" s="117">
        <v>5</v>
      </c>
      <c r="J7" s="267">
        <v>6</v>
      </c>
      <c r="K7" s="119">
        <v>5</v>
      </c>
      <c r="L7" s="120">
        <f t="shared" ref="L7:L17" si="1">ROUND((I7*0.2+J7*0.1+K7*0.7),1)</f>
        <v>5.0999999999999996</v>
      </c>
      <c r="M7" s="117">
        <v>6.5</v>
      </c>
      <c r="N7" s="267">
        <v>9</v>
      </c>
      <c r="O7" s="119">
        <v>5</v>
      </c>
      <c r="P7" s="120">
        <f t="shared" ref="P7:P17" si="2">ROUND((M7*0.2+N7*0.1+O7*0.7),1)</f>
        <v>5.7</v>
      </c>
      <c r="Q7" s="117">
        <v>6</v>
      </c>
      <c r="R7" s="267">
        <v>8</v>
      </c>
      <c r="S7" s="119">
        <v>6</v>
      </c>
      <c r="T7" s="120">
        <f t="shared" ref="T7:T17" si="3">ROUND((Q7*0.2+R7*0.1+S7*0.7),1)</f>
        <v>6.2</v>
      </c>
      <c r="U7" s="517">
        <v>7.5</v>
      </c>
      <c r="V7" s="518">
        <v>9</v>
      </c>
      <c r="W7" s="519">
        <v>7</v>
      </c>
      <c r="X7" s="120">
        <f t="shared" ref="X7:X17" si="4">ROUND((U7*0.2+V7*0.1+W7*0.7),1)</f>
        <v>7.3</v>
      </c>
      <c r="Y7" s="117">
        <v>7</v>
      </c>
      <c r="Z7" s="267">
        <v>9</v>
      </c>
      <c r="AA7" s="119">
        <f t="shared" ref="AA7:AA17" si="5">ROUND((IV7+IW7)/2,1)</f>
        <v>6</v>
      </c>
      <c r="AB7" s="120">
        <f t="shared" ref="AB7:AB17" si="6">ROUND((Y7*0.2+Z7*0.1+AA7*0.7),1)</f>
        <v>6.5</v>
      </c>
      <c r="AC7" s="117">
        <v>7.3</v>
      </c>
      <c r="AD7" s="267">
        <v>8</v>
      </c>
      <c r="AE7" s="119">
        <v>4</v>
      </c>
      <c r="AF7" s="120">
        <f t="shared" ref="AF7:AF17" si="7">ROUND((AC7*0.2+AD7*0.1+AE7*0.7),1)</f>
        <v>5.0999999999999996</v>
      </c>
      <c r="AG7" s="117">
        <v>5.7</v>
      </c>
      <c r="AH7" s="267">
        <v>7</v>
      </c>
      <c r="AI7" s="119">
        <v>5</v>
      </c>
      <c r="AJ7" s="120">
        <f t="shared" ref="AJ7:AJ17" si="8">ROUND((AG7*0.2+AH7*0.1+AI7*0.7),1)</f>
        <v>5.3</v>
      </c>
      <c r="AK7" s="117">
        <v>7</v>
      </c>
      <c r="AL7" s="267">
        <v>7</v>
      </c>
      <c r="AM7" s="119">
        <v>3.5</v>
      </c>
      <c r="AN7" s="120">
        <f t="shared" ref="AN7:AN17" si="9">ROUND((AK7*0.2+AL7*0.1+AM7*0.7),1)</f>
        <v>4.5999999999999996</v>
      </c>
      <c r="AO7" s="117">
        <v>6</v>
      </c>
      <c r="AP7" s="267">
        <v>5</v>
      </c>
      <c r="AQ7" s="119">
        <v>6</v>
      </c>
      <c r="AR7" s="120">
        <f t="shared" ref="AR7:AR17" si="10">ROUND((AO7*0.2+AP7*0.1+AQ7*0.7),1)</f>
        <v>5.9</v>
      </c>
      <c r="AS7" s="117">
        <v>6.3</v>
      </c>
      <c r="AT7" s="267">
        <v>8</v>
      </c>
      <c r="AU7" s="119">
        <v>6</v>
      </c>
      <c r="AV7" s="120">
        <f t="shared" ref="AV7:AV17" si="11">ROUND((AS7*0.2+AT7*0.1+AU7*0.7),1)</f>
        <v>6.3</v>
      </c>
      <c r="AW7" s="117">
        <v>7</v>
      </c>
      <c r="AX7" s="267">
        <v>7</v>
      </c>
      <c r="AY7" s="119">
        <v>8</v>
      </c>
      <c r="AZ7" s="120">
        <f t="shared" ref="AZ7:AZ17" si="12">ROUND((AW7*0.2+AX7*0.1+AY7*0.7),1)</f>
        <v>7.7</v>
      </c>
      <c r="BA7" s="117">
        <v>5.3</v>
      </c>
      <c r="BB7" s="267">
        <v>7</v>
      </c>
      <c r="BC7" s="119">
        <v>7</v>
      </c>
      <c r="BD7" s="120">
        <f t="shared" ref="BD7:BD17" si="13">ROUND((BA7*0.2+BB7*0.1+BC7*0.7),1)</f>
        <v>6.7</v>
      </c>
      <c r="BE7" s="117">
        <v>6</v>
      </c>
      <c r="BF7" s="267">
        <v>6</v>
      </c>
      <c r="BG7" s="119">
        <v>7</v>
      </c>
      <c r="BH7" s="120">
        <f t="shared" ref="BH7:BH17" si="14">ROUND((BE7*0.2+BF7*0.1+BG7*0.7),1)</f>
        <v>6.7</v>
      </c>
      <c r="BI7" s="117">
        <v>7</v>
      </c>
      <c r="BJ7" s="267">
        <v>9</v>
      </c>
      <c r="BK7" s="119">
        <f>ROUND((IY7+IZ7)/2,1)</f>
        <v>6.5</v>
      </c>
      <c r="BL7" s="120">
        <f t="shared" ref="BL7:BL17" si="15">ROUND((BI7*0.2+BJ7*0.1+BK7*0.7),1)</f>
        <v>6.9</v>
      </c>
      <c r="BM7" s="117">
        <v>4</v>
      </c>
      <c r="BN7" s="267">
        <v>5</v>
      </c>
      <c r="BO7" s="119">
        <v>5</v>
      </c>
      <c r="BP7" s="120">
        <f t="shared" ref="BP7:BP17" si="16">ROUND((BM7*0.2+BN7*0.1+BO7*0.7),1)</f>
        <v>4.8</v>
      </c>
      <c r="BQ7" s="117">
        <v>5.5</v>
      </c>
      <c r="BR7" s="267">
        <v>6</v>
      </c>
      <c r="BS7" s="119">
        <v>6</v>
      </c>
      <c r="BT7" s="120">
        <f t="shared" ref="BT7:BT17" si="17">ROUND((BQ7*0.2+BR7*0.1+BS7*0.7),1)</f>
        <v>5.9</v>
      </c>
      <c r="BU7" s="117">
        <v>5</v>
      </c>
      <c r="BV7" s="267">
        <v>6</v>
      </c>
      <c r="BW7" s="119">
        <v>6</v>
      </c>
      <c r="BX7" s="120">
        <f t="shared" ref="BX7:BX17" si="18">ROUND((BU7*0.2+BV7*0.1+BW7*0.7),1)</f>
        <v>5.8</v>
      </c>
      <c r="BY7" s="117">
        <v>6.3</v>
      </c>
      <c r="BZ7" s="267">
        <v>8</v>
      </c>
      <c r="CA7" s="119">
        <v>5</v>
      </c>
      <c r="CB7" s="120">
        <f t="shared" ref="CB7:CB17" si="19">ROUND((BY7*0.2+BZ7*0.1+CA7*0.7),1)</f>
        <v>5.6</v>
      </c>
      <c r="CC7" s="117">
        <v>8.3000000000000007</v>
      </c>
      <c r="CD7" s="267">
        <v>8</v>
      </c>
      <c r="CE7" s="119">
        <v>8</v>
      </c>
      <c r="CF7" s="120">
        <f t="shared" ref="CF7:CF17" si="20">ROUND((CC7*0.2+CD7*0.1+CE7*0.7),1)</f>
        <v>8.1</v>
      </c>
      <c r="CG7" s="117">
        <v>6</v>
      </c>
      <c r="CH7" s="267">
        <v>7</v>
      </c>
      <c r="CI7" s="119">
        <v>5</v>
      </c>
      <c r="CJ7" s="120">
        <f t="shared" ref="CJ7:CJ17" si="21">ROUND((CG7*0.2+CH7*0.1+CI7*0.7),1)</f>
        <v>5.4</v>
      </c>
      <c r="CK7" s="117">
        <v>6.3</v>
      </c>
      <c r="CL7" s="267">
        <v>8</v>
      </c>
      <c r="CM7" s="119">
        <v>7.5</v>
      </c>
      <c r="CN7" s="120">
        <f t="shared" ref="CN7:CN17" si="22">ROUND((CK7*0.2+CL7*0.1+CM7*0.7),1)</f>
        <v>7.3</v>
      </c>
      <c r="CO7" s="117">
        <v>5.5</v>
      </c>
      <c r="CP7" s="267">
        <v>8</v>
      </c>
      <c r="CQ7" s="268">
        <v>5</v>
      </c>
      <c r="CR7" s="120">
        <f t="shared" ref="CR7:CR17" si="23">ROUND((CO7*0.2+CP7*0.1+CQ7*0.7),1)</f>
        <v>5.4</v>
      </c>
      <c r="CS7" s="502">
        <v>7</v>
      </c>
      <c r="CT7" s="503">
        <v>8</v>
      </c>
      <c r="CU7" s="504">
        <v>6.5</v>
      </c>
      <c r="CV7" s="120">
        <f t="shared" ref="CV7:CV17" si="24">ROUND((CS7*0.2+CT7*0.1+CU7*0.7),1)</f>
        <v>6.8</v>
      </c>
      <c r="CW7" s="117">
        <v>5</v>
      </c>
      <c r="CX7" s="267">
        <v>7</v>
      </c>
      <c r="CY7" s="119">
        <v>5.5</v>
      </c>
      <c r="CZ7" s="120">
        <f t="shared" ref="CZ7:CZ17" si="25">ROUND((CW7*0.2+CX7*0.1+CY7*0.7),1)</f>
        <v>5.6</v>
      </c>
      <c r="DA7" s="117">
        <v>6.7</v>
      </c>
      <c r="DB7" s="267">
        <v>8</v>
      </c>
      <c r="DC7" s="119">
        <v>6</v>
      </c>
      <c r="DD7" s="120">
        <f t="shared" ref="DD7:DD17" si="26">ROUND((DA7*0.2+DB7*0.1+DC7*0.7),1)</f>
        <v>6.3</v>
      </c>
      <c r="DE7" s="117">
        <v>7</v>
      </c>
      <c r="DF7" s="267">
        <v>10</v>
      </c>
      <c r="DG7" s="119">
        <v>7</v>
      </c>
      <c r="DH7" s="120">
        <f t="shared" ref="DH7:DH17" si="27">ROUND((DE7*0.2+DF7*0.1+DG7*0.7),1)</f>
        <v>7.3</v>
      </c>
      <c r="DI7" s="117">
        <v>6.5</v>
      </c>
      <c r="DJ7" s="267">
        <v>8</v>
      </c>
      <c r="DK7" s="119">
        <v>4</v>
      </c>
      <c r="DL7" s="120">
        <f t="shared" ref="DL7:DL17" si="28">ROUND((DI7*0.2+DJ7*0.1+DK7*0.7),1)</f>
        <v>4.9000000000000004</v>
      </c>
      <c r="DM7" s="117">
        <v>6.5</v>
      </c>
      <c r="DN7" s="267">
        <v>8</v>
      </c>
      <c r="DO7" s="119">
        <f>ROUND((JB7+((JC7*0.2)+(JD7*0.8)))/2,1)</f>
        <v>5.5</v>
      </c>
      <c r="DP7" s="120">
        <f t="shared" ref="DP7:DP17" si="29">ROUND((DM7*0.2+DN7*0.1+DO7*0.7),1)</f>
        <v>6</v>
      </c>
      <c r="DQ7" s="117">
        <v>6.3</v>
      </c>
      <c r="DR7" s="267">
        <v>9</v>
      </c>
      <c r="DS7" s="119">
        <v>7</v>
      </c>
      <c r="DT7" s="120">
        <f t="shared" ref="DT7:DT16" si="30">ROUND((DQ7*0.2+DR7*0.1+DS7*0.7),1)</f>
        <v>7.1</v>
      </c>
      <c r="DU7" s="117">
        <v>6.7</v>
      </c>
      <c r="DV7" s="267">
        <v>10</v>
      </c>
      <c r="DW7" s="119">
        <v>5.5</v>
      </c>
      <c r="DX7" s="120">
        <f t="shared" ref="DX7:DX16" si="31">ROUND((DU7*0.2+DV7*0.1+DW7*0.7),1)</f>
        <v>6.2</v>
      </c>
      <c r="DY7" s="117">
        <v>7</v>
      </c>
      <c r="DZ7" s="267">
        <v>8</v>
      </c>
      <c r="EA7" s="119">
        <v>8</v>
      </c>
      <c r="EB7" s="120">
        <f t="shared" ref="EB7:EB16" si="32">ROUND((DY7*0.2+DZ7*0.1+EA7*0.7),1)</f>
        <v>7.8</v>
      </c>
      <c r="EC7" s="117">
        <v>6</v>
      </c>
      <c r="ED7" s="267">
        <v>7</v>
      </c>
      <c r="EE7" s="119">
        <v>5</v>
      </c>
      <c r="EF7" s="120">
        <f t="shared" ref="EF7:EF16" si="33">ROUND((EC7*0.2+ED7*0.1+EE7*0.7),1)</f>
        <v>5.4</v>
      </c>
      <c r="EG7" s="117">
        <v>6.7</v>
      </c>
      <c r="EH7" s="267">
        <v>9</v>
      </c>
      <c r="EI7" s="119">
        <v>7</v>
      </c>
      <c r="EJ7" s="120">
        <f t="shared" ref="EJ7:EJ16" si="34">ROUND((EG7*0.2+EH7*0.1+EI7*0.7),1)</f>
        <v>7.1</v>
      </c>
      <c r="EK7" s="117">
        <v>6.5</v>
      </c>
      <c r="EL7" s="267">
        <v>8</v>
      </c>
      <c r="EM7" s="119">
        <v>7</v>
      </c>
      <c r="EN7" s="120">
        <f t="shared" ref="EN7:EN16" si="35">ROUND((EK7*0.2+EL7*0.1+EM7*0.7),1)</f>
        <v>7</v>
      </c>
      <c r="EO7" s="117">
        <v>7.5</v>
      </c>
      <c r="EP7" s="267">
        <v>8</v>
      </c>
      <c r="EQ7" s="119">
        <v>5</v>
      </c>
      <c r="ER7" s="120">
        <f t="shared" ref="ER7:ER18" si="36">ROUND((EO7*0.2+EP7*0.1+EQ7*0.7),1)</f>
        <v>5.8</v>
      </c>
      <c r="ES7" s="117">
        <v>9</v>
      </c>
      <c r="ET7" s="267">
        <v>9</v>
      </c>
      <c r="EU7" s="119">
        <v>8</v>
      </c>
      <c r="EV7" s="120">
        <f t="shared" ref="EV7:EV18" si="37">ROUND((ES7*0.2+ET7*0.1+EU7*0.7),1)</f>
        <v>8.3000000000000007</v>
      </c>
      <c r="EW7" s="117">
        <v>7</v>
      </c>
      <c r="EX7" s="267">
        <v>7</v>
      </c>
      <c r="EY7" s="119">
        <v>5</v>
      </c>
      <c r="EZ7" s="120">
        <f t="shared" ref="EZ7" si="38">ROUND((EW7*0.2+EX7*0.1+EY7*0.7),1)</f>
        <v>5.6</v>
      </c>
      <c r="FA7" s="120"/>
      <c r="FB7" s="120"/>
      <c r="FC7" s="125">
        <f t="shared" ref="FC7:FC23" si="39">ROUND((SUMPRODUCT($E$6:$FB$6,E7:FB7)/SUM($E$6:$FB$6)),2)</f>
        <v>5.83</v>
      </c>
      <c r="FD7" s="126" t="str">
        <f t="shared" ref="FD7:FD18" si="40">IF(AND(8.5&lt;=H7,H7&lt;=10),"A",IF(AND(7&lt;=H7,H7&lt;=8.4),"B",IF(AND(5.5&lt;=H7,H7&lt;=6.9),"C",IF(AND(4&lt;=H7,H7&lt;=5.4),"D",IF(H7=0,"X","F")))))</f>
        <v>C</v>
      </c>
      <c r="FE7" s="10">
        <f t="shared" ref="FE7:FE23" si="41">IF(AND(8.5&lt;=H7,H7&lt;=10),4,IF(AND(7&lt;=H7,H7&lt;=8.4),3,IF(AND(5.5&lt;=H7,H7&lt;=6.9),2,IF(AND(4&lt;=H7,H7&lt;=5.4),1,0))))</f>
        <v>2</v>
      </c>
      <c r="FF7" s="126" t="str">
        <f t="shared" ref="FF7:FF18" si="42">IF(AND(8.5&lt;=L7,L7&lt;=10),"A",IF(AND(7&lt;=L7,L7&lt;=8.4),"B",IF(AND(5.5&lt;=L7,L7&lt;=6.9),"C",IF(AND(4&lt;=L7,L7&lt;=5.4),"D",IF(L7=0,"X","F")))))</f>
        <v>D</v>
      </c>
      <c r="FG7" s="10">
        <f t="shared" ref="FG7:FG23" si="43">IF(AND(8.5&lt;=L7,L7&lt;=10),4,IF(AND(7&lt;=L7,L7&lt;=8.4),3,IF(AND(5.5&lt;=L7,L7&lt;=6.9),2,IF(AND(4&lt;=L7,L7&lt;=5.4),1,0))))</f>
        <v>1</v>
      </c>
      <c r="FH7" s="126" t="str">
        <f t="shared" ref="FH7:FH18" si="44">IF(AND(8.5&lt;=P7,P7&lt;=10),"A",IF(AND(7&lt;=P7,P7&lt;=8.4),"B",IF(AND(5.5&lt;=P7,P7&lt;=6.9),"C",IF(AND(4&lt;=P7,P7&lt;=5.4),"D",IF(P7=0,"X","F")))))</f>
        <v>C</v>
      </c>
      <c r="FI7" s="10">
        <f t="shared" ref="FI7:FI23" si="45">IF(AND(8.5&lt;=P7,P7&lt;=10),4,IF(AND(7&lt;=P7,P7&lt;=8.4),3,IF(AND(5.5&lt;=P7,P7&lt;=6.9),2,IF(AND(4&lt;=P7,P7&lt;=5.4),1,0))))</f>
        <v>2</v>
      </c>
      <c r="FJ7" s="126" t="str">
        <f t="shared" ref="FJ7:FJ18" si="46">IF(AND(8.5&lt;=T7,T7&lt;=10),"A",IF(AND(7&lt;=T7,T7&lt;=8.4),"B",IF(AND(5.5&lt;=T7,T7&lt;=6.9),"C",IF(AND(4&lt;=T7,T7&lt;=5.4),"D",IF(T7=0,"X","F")))))</f>
        <v>C</v>
      </c>
      <c r="FK7" s="10">
        <f t="shared" ref="FK7:FK23" si="47">IF(AND(8.5&lt;=T7,T7&lt;=10),4,IF(AND(7&lt;=T7,T7&lt;=8.4),3,IF(AND(5.5&lt;=T7,T7&lt;=6.9),2,IF(AND(4&lt;=T7,T7&lt;=5.4),1,0))))</f>
        <v>2</v>
      </c>
      <c r="FL7" s="218" t="str">
        <f t="shared" ref="FL7:FL18" si="48">IF(AND(8.5&lt;=X7,X7&lt;=10),"A",IF(AND(7&lt;=X7,X7&lt;=8.4),"B",IF(AND(5.5&lt;=X7,X7&lt;=6.9),"C",IF(AND(4&lt;=X7,X7&lt;=5.4),"D",IF(X7=0,"X","F")))))</f>
        <v>B</v>
      </c>
      <c r="FM7" s="217">
        <f t="shared" ref="FM7:FM23" si="49">IF(AND(8.5&lt;=X7,X7&lt;=10),4,IF(AND(7&lt;=X7,X7&lt;=8.4),3,IF(AND(5.5&lt;=X7,X7&lt;=6.9),2,IF(AND(4&lt;=X7,X7&lt;=5.4),1,0))))</f>
        <v>3</v>
      </c>
      <c r="FN7" s="218" t="str">
        <f t="shared" ref="FN7:FN18" si="50">IF(AND(8.5&lt;=AB7,AB7&lt;=10),"A",IF(AND(7&lt;=AB7,AB7&lt;=8.4),"B",IF(AND(5.5&lt;=AB7,AB7&lt;=6.9),"C",IF(AND(4&lt;=AB7,AB7&lt;=5.4),"D",IF(AB7=0,"X","F")))))</f>
        <v>C</v>
      </c>
      <c r="FO7" s="217">
        <f t="shared" ref="FO7:FO23" si="51">IF(AND(8.5&lt;=AB7,AB7&lt;=10),4,IF(AND(7&lt;=AB7,AB7&lt;=8.4),3,IF(AND(5.5&lt;=AB7,AB7&lt;=6.9),2,IF(AND(4&lt;=AB7,AB7&lt;=5.4),1,0))))</f>
        <v>2</v>
      </c>
      <c r="FP7" s="218" t="str">
        <f t="shared" ref="FP7:FP18" si="52">IF(AND(8.5&lt;=AF7,AF7&lt;=10),"A",IF(AND(7&lt;=AF7,AF7&lt;=8.4),"B",IF(AND(5.5&lt;=AF7,AF7&lt;=6.9),"C",IF(AND(4&lt;=AF7,AF7&lt;=5.4),"D",IF(AF7=0,"X","F")))))</f>
        <v>D</v>
      </c>
      <c r="FQ7" s="217">
        <f t="shared" ref="FQ7:FQ23" si="53">IF(AND(8.5&lt;=AF7,AF7&lt;=10),4,IF(AND(7&lt;=AF7,AF7&lt;=8.4),3,IF(AND(5.5&lt;=AF7,AF7&lt;=6.9),2,IF(AND(4&lt;=AF7,AF7&lt;=5.4),1,0))))</f>
        <v>1</v>
      </c>
      <c r="FR7" s="218" t="str">
        <f t="shared" ref="FR7:FR18" si="54">IF(AND(8.5&lt;=AJ7,AJ7&lt;=10),"A",IF(AND(7&lt;=AJ7,AJ7&lt;=8.4),"B",IF(AND(5.5&lt;=AJ7,AJ7&lt;=6.9),"C",IF(AND(4&lt;=AJ7,AJ7&lt;=5.4),"D",IF(AJ7=0,"X","F")))))</f>
        <v>D</v>
      </c>
      <c r="FS7" s="217">
        <f t="shared" ref="FS7:FS23" si="55">IF(AND(8.5&lt;=AJ7,AJ7&lt;=10),4,IF(AND(7&lt;=AJ7,AJ7&lt;=8.4),3,IF(AND(5.5&lt;=AJ7,AJ7&lt;=6.9),2,IF(AND(4&lt;=AJ7,AJ7&lt;=5.4),1,0))))</f>
        <v>1</v>
      </c>
      <c r="FT7" s="218" t="str">
        <f t="shared" ref="FT7:FT18" si="56">IF(AND(8.5&lt;=AN7,AN7&lt;=10),"A",IF(AND(7&lt;=AN7,AN7&lt;=8.4),"B",IF(AND(5.5&lt;=AN7,AN7&lt;=6.9),"C",IF(AND(4&lt;=AN7,AN7&lt;=5.4),"D",IF(AN7=0,"X","F")))))</f>
        <v>D</v>
      </c>
      <c r="FU7" s="217">
        <f t="shared" ref="FU7:FU23" si="57">IF(AND(8.5&lt;=AN7,AN7&lt;=10),4,IF(AND(7&lt;=AN7,AN7&lt;=8.4),3,IF(AND(5.5&lt;=AN7,AN7&lt;=6.9),2,IF(AND(4&lt;=AN7,AN7&lt;=5.4),1,0))))</f>
        <v>1</v>
      </c>
      <c r="FV7" s="218" t="str">
        <f t="shared" ref="FV7:FV18" si="58">IF(AND(8.5&lt;=AR7,AR7&lt;=10),"A",IF(AND(7&lt;=AR7,AR7&lt;=8.4),"B",IF(AND(5.5&lt;=AR7,AR7&lt;=6.9),"C",IF(AND(4&lt;=AR7,AR7&lt;=5.4),"D",IF(AR7=0,"X","F")))))</f>
        <v>C</v>
      </c>
      <c r="FW7" s="217">
        <f t="shared" ref="FW7:FW23" si="59">IF(AND(8.5&lt;=AR7,AR7&lt;=10),4,IF(AND(7&lt;=AR7,AR7&lt;=8.4),3,IF(AND(5.5&lt;=AR7,AR7&lt;=6.9),2,IF(AND(4&lt;=AR7,AR7&lt;=5.4),1,0))))</f>
        <v>2</v>
      </c>
      <c r="FX7" s="218" t="str">
        <f t="shared" ref="FX7:FX18" si="60">IF(AND(8.5&lt;=AV7,AV7&lt;=10),"A",IF(AND(7&lt;=AV7,AV7&lt;=8.4),"B",IF(AND(5.5&lt;=AV7,AV7&lt;=6.9),"C",IF(AND(4&lt;=AV7,AV7&lt;=5.4),"D",IF(AV7=0,"X","F")))))</f>
        <v>C</v>
      </c>
      <c r="FY7" s="217">
        <f t="shared" ref="FY7:FY23" si="61">IF(AND(8.5&lt;=AV7,AV7&lt;=10),4,IF(AND(7&lt;=AV7,AV7&lt;=8.4),3,IF(AND(5.5&lt;=AV7,AV7&lt;=6.9),2,IF(AND(4&lt;=AV7,AV7&lt;=5.4),1,0))))</f>
        <v>2</v>
      </c>
      <c r="FZ7" s="218" t="str">
        <f t="shared" ref="FZ7:FZ18" si="62">IF(AND(8.5&lt;=AZ7,AZ7&lt;=10),"A",IF(AND(7&lt;=AZ7,AZ7&lt;=8.4),"B",IF(AND(5.5&lt;=AZ7,AZ7&lt;=6.9),"C",IF(AND(4&lt;=AZ7,AZ7&lt;=5.4),"D",IF(AZ7=0,"X","F")))))</f>
        <v>B</v>
      </c>
      <c r="GA7" s="217">
        <f t="shared" ref="GA7:GA23" si="63">IF(AND(8.5&lt;=AZ7,AZ7&lt;=10),4,IF(AND(7&lt;=AZ7,AZ7&lt;=8.4),3,IF(AND(5.5&lt;=AZ7,AZ7&lt;=6.9),2,IF(AND(4&lt;=AZ7,AZ7&lt;=5.4),1,0))))</f>
        <v>3</v>
      </c>
      <c r="GB7" s="126" t="str">
        <f t="shared" ref="GB7:GB18" si="64">IF(AND(8.5&lt;=BD7,BD7&lt;=10),"A",IF(AND(7&lt;=BD7,BD7&lt;=8.4),"B",IF(AND(5.5&lt;=BD7,BD7&lt;=6.9),"C",IF(AND(4&lt;=BD7,BD7&lt;=5.4),"D",IF(BD7=0,"X","F")))))</f>
        <v>C</v>
      </c>
      <c r="GC7" s="10">
        <f t="shared" ref="GC7:GC23" si="65">IF(AND(8.5&lt;=BD7,BD7&lt;=10),4,IF(AND(7&lt;=BD7,BD7&lt;=8.4),3,IF(AND(5.5&lt;=BD7,BD7&lt;=6.9),2,IF(AND(4&lt;=BD7,BD7&lt;=5.4),1,0))))</f>
        <v>2</v>
      </c>
      <c r="GD7" s="126" t="str">
        <f t="shared" ref="GD7:GD18" si="66">IF(AND(8.5&lt;=BH7,BH7&lt;=10),"A",IF(AND(7&lt;=BH7,BH7&lt;=8.4),"B",IF(AND(5.5&lt;=BH7,BH7&lt;=6.9),"C",IF(AND(4&lt;=BH7,BH7&lt;=5.4),"D",IF(BH7=0,"X","F")))))</f>
        <v>C</v>
      </c>
      <c r="GE7" s="10">
        <f t="shared" ref="GE7:GE23" si="67">IF(AND(8.5&lt;=BH7,BH7&lt;=10),4,IF(AND(7&lt;=BH7,BH7&lt;=8.4),3,IF(AND(5.5&lt;=BH7,BH7&lt;=6.9),2,IF(AND(4&lt;=BH7,BH7&lt;=5.4),1,0))))</f>
        <v>2</v>
      </c>
      <c r="GF7" s="126" t="str">
        <f t="shared" ref="GF7:GF18" si="68">IF(AND(8.5&lt;=BL7,BL7&lt;=10),"A",IF(AND(7&lt;=BL7,BL7&lt;=8.4),"B",IF(AND(5.5&lt;=BL7,BL7&lt;=6.9),"C",IF(AND(4&lt;=BL7,BL7&lt;=5.4),"D",IF(BL7=0,"X","F")))))</f>
        <v>C</v>
      </c>
      <c r="GG7" s="10">
        <f t="shared" ref="GG7:GG23" si="69">IF(AND(8.5&lt;=BL7,BL7&lt;=10),4,IF(AND(7&lt;=BL7,BL7&lt;=8.4),3,IF(AND(5.5&lt;=BL7,BL7&lt;=6.9),2,IF(AND(4&lt;=BL7,BL7&lt;=5.4),1,0))))</f>
        <v>2</v>
      </c>
      <c r="GH7" s="126" t="str">
        <f t="shared" ref="GH7:GH18" si="70">IF(AND(8.5&lt;=BP7,BP7&lt;=10),"A",IF(AND(7&lt;=BP7,BP7&lt;=8.4),"B",IF(AND(5.5&lt;=BP7,BP7&lt;=6.9),"C",IF(AND(4&lt;=BP7,BP7&lt;=5.4),"D",IF(BP7=0,"X","F")))))</f>
        <v>D</v>
      </c>
      <c r="GI7" s="10">
        <f t="shared" ref="GI7:GI23" si="71">IF(AND(8.5&lt;=BP7,BP7&lt;=10),4,IF(AND(7&lt;=BP7,BP7&lt;=8.4),3,IF(AND(5.5&lt;=BP7,BP7&lt;=6.9),2,IF(AND(4&lt;=BP7,BP7&lt;=5.4),1,0))))</f>
        <v>1</v>
      </c>
      <c r="GJ7" s="126" t="str">
        <f t="shared" ref="GJ7:GJ18" si="72">IF(AND(8.5&lt;=BT7,BT7&lt;=10),"A",IF(AND(7&lt;=BT7,BT7&lt;=8.4),"B",IF(AND(5.5&lt;=BT7,BT7&lt;=6.9),"C",IF(AND(4&lt;=BT7,BT7&lt;=5.4),"D",IF(BT7=0,"X","F")))))</f>
        <v>C</v>
      </c>
      <c r="GK7" s="10">
        <f t="shared" ref="GK7:GK23" si="73">IF(AND(8.5&lt;=BT7,BT7&lt;=10),4,IF(AND(7&lt;=BT7,BT7&lt;=8.4),3,IF(AND(5.5&lt;=BT7,BT7&lt;=6.9),2,IF(AND(4&lt;=BT7,BT7&lt;=5.4),1,0))))</f>
        <v>2</v>
      </c>
      <c r="GL7" s="126" t="str">
        <f t="shared" ref="GL7:GL18" si="74">IF(AND(8.5&lt;=BX7,BX7&lt;=10),"A",IF(AND(7&lt;=BX7,BX7&lt;=8.4),"B",IF(AND(5.5&lt;=BX7,BX7&lt;=6.9),"C",IF(AND(4&lt;=BX7,BX7&lt;=5.4),"D",IF(BX7=0,"X","F")))))</f>
        <v>C</v>
      </c>
      <c r="GM7" s="10">
        <f t="shared" ref="GM7:GM23" si="75">IF(AND(8.5&lt;=BX7,BX7&lt;=10),4,IF(AND(7&lt;=BX7,BX7&lt;=8.4),3,IF(AND(5.5&lt;=BX7,BX7&lt;=6.9),2,IF(AND(4&lt;=BX7,BX7&lt;=5.4),1,0))))</f>
        <v>2</v>
      </c>
      <c r="GN7" s="126" t="str">
        <f t="shared" ref="GN7:GN18" si="76">IF(AND(8.5&lt;=CB7,CB7&lt;=10),"A",IF(AND(7&lt;=CB7,CB7&lt;=8.4),"B",IF(AND(5.5&lt;=CB7,CB7&lt;=6.9),"C",IF(AND(4&lt;=CB7,CB7&lt;=5.4),"D",IF(CB7=0,"X","F")))))</f>
        <v>C</v>
      </c>
      <c r="GO7" s="10">
        <f t="shared" ref="GO7:GO23" si="77">IF(AND(8.5&lt;=CB7,CB7&lt;=10),4,IF(AND(7&lt;=CB7,CB7&lt;=8.4),3,IF(AND(5.5&lt;=CB7,CB7&lt;=6.9),2,IF(AND(4&lt;=CB7,CB7&lt;=5.4),1,0))))</f>
        <v>2</v>
      </c>
      <c r="GP7" s="126" t="str">
        <f t="shared" ref="GP7:GP18" si="78">IF(AND(8.5&lt;=CF7,CF7&lt;=10),"A",IF(AND(7&lt;=CF7,CF7&lt;=8.4),"B",IF(AND(5.5&lt;=CF7,CF7&lt;=6.9),"C",IF(AND(4&lt;=CF7,CF7&lt;=5.4),"D",IF(CF7=0,"X","F")))))</f>
        <v>B</v>
      </c>
      <c r="GQ7" s="10">
        <f t="shared" ref="GQ7:GQ23" si="79">IF(AND(8.5&lt;=CF7,CF7&lt;=10),4,IF(AND(7&lt;=CF7,CF7&lt;=8.4),3,IF(AND(5.5&lt;=CF7,CF7&lt;=6.9),2,IF(AND(4&lt;=CF7,CF7&lt;=5.4),1,0))))</f>
        <v>3</v>
      </c>
      <c r="GR7" s="126" t="str">
        <f t="shared" ref="GR7:GR18" si="80">IF(AND(8.5&lt;=CJ7,CJ7&lt;=10),"A",IF(AND(7&lt;=CJ7,CJ7&lt;=8.4),"B",IF(AND(5.5&lt;=CJ7,CJ7&lt;=6.9),"C",IF(AND(4&lt;=CJ7,CJ7&lt;=5.4),"D",IF(CJ7=0,"X","F")))))</f>
        <v>D</v>
      </c>
      <c r="GS7" s="10">
        <f t="shared" ref="GS7:GS23" si="81">IF(AND(8.5&lt;=CJ7,CJ7&lt;=10),4,IF(AND(7&lt;=CJ7,CJ7&lt;=8.4),3,IF(AND(5.5&lt;=CJ7,CJ7&lt;=6.9),2,IF(AND(4&lt;=CJ7,CJ7&lt;=5.4),1,0))))</f>
        <v>1</v>
      </c>
      <c r="GT7" s="218" t="str">
        <f t="shared" ref="GT7:GT18" si="82">IF(AND(8.5&lt;=CN7,CN7&lt;=10),"A",IF(AND(7&lt;=CN7,CN7&lt;=8.4),"B",IF(AND(5.5&lt;=CN7,CN7&lt;=6.9),"C",IF(AND(4&lt;=CN7,CN7&lt;=5.4),"D",IF(CN7=0,"X","F")))))</f>
        <v>B</v>
      </c>
      <c r="GU7" s="217">
        <f t="shared" ref="GU7:GU23" si="83">IF(AND(8.5&lt;=CN7,CN7&lt;=10),4,IF(AND(7&lt;=CN7,CN7&lt;=8.4),3,IF(AND(5.5&lt;=CN7,CN7&lt;=6.9),2,IF(AND(4&lt;=CN7,CN7&lt;=5.4),1,0))))</f>
        <v>3</v>
      </c>
      <c r="GV7" s="218" t="str">
        <f t="shared" ref="GV7:GV18" si="84">IF(AND(8.5&lt;=CR7,CR7&lt;=10),"A",IF(AND(7&lt;=CR7,CR7&lt;=8.4),"B",IF(AND(5.5&lt;=CR7,CR7&lt;=6.9),"C",IF(AND(4&lt;=CR7,CR7&lt;=5.4),"D",IF(CR7=0,"X","F")))))</f>
        <v>D</v>
      </c>
      <c r="GW7" s="217">
        <f t="shared" ref="GW7:GW23" si="85">IF(AND(8.5&lt;=CR7,CR7&lt;=10),4,IF(AND(7&lt;=CR7,CR7&lt;=8.4),3,IF(AND(5.5&lt;=CR7,CR7&lt;=6.9),2,IF(AND(4&lt;=CR7,CR7&lt;=5.4),1,0))))</f>
        <v>1</v>
      </c>
      <c r="GX7" s="218" t="str">
        <f t="shared" ref="GX7:GX18" si="86">IF(AND(8.5&lt;=CV7,CV7&lt;=10),"A",IF(AND(7&lt;=CV7,CV7&lt;=8.4),"B",IF(AND(5.5&lt;=CV7,CV7&lt;=6.9),"C",IF(AND(4&lt;=CV7,CV7&lt;=5.4),"D",IF(CV7=0,"X","F")))))</f>
        <v>C</v>
      </c>
      <c r="GY7" s="217">
        <f t="shared" ref="GY7:GY23" si="87">IF(AND(8.5&lt;=CV7,CV7&lt;=10),4,IF(AND(7&lt;=CV7,CV7&lt;=8.4),3,IF(AND(5.5&lt;=CV7,CV7&lt;=6.9),2,IF(AND(4&lt;=CV7,CV7&lt;=5.4),1,0))))</f>
        <v>2</v>
      </c>
      <c r="GZ7" s="218" t="str">
        <f t="shared" ref="GZ7:GZ18" si="88">IF(AND(8.5&lt;=CZ7,CZ7&lt;=10),"A",IF(AND(7&lt;=CZ7,CZ7&lt;=8.4),"B",IF(AND(5.5&lt;=CZ7,CZ7&lt;=6.9),"C",IF(AND(4&lt;=CZ7,CZ7&lt;=5.4),"D",IF(CZ7=0,"X","F")))))</f>
        <v>C</v>
      </c>
      <c r="HA7" s="217">
        <f t="shared" ref="HA7:HA23" si="89">IF(AND(8.5&lt;=CZ7,CZ7&lt;=10),4,IF(AND(7&lt;=CZ7,CZ7&lt;=8.4),3,IF(AND(5.5&lt;=CZ7,CZ7&lt;=6.9),2,IF(AND(4&lt;=CZ7,CZ7&lt;=5.4),1,0))))</f>
        <v>2</v>
      </c>
      <c r="HB7" s="218" t="str">
        <f t="shared" ref="HB7:HB18" si="90">IF(AND(8.5&lt;=DD7,DD7&lt;=10),"A",IF(AND(7&lt;=DD7,DD7&lt;=8.4),"B",IF(AND(5.5&lt;=DD7,DD7&lt;=6.9),"C",IF(AND(4&lt;=DD7,DD7&lt;=5.4),"D",IF(DD7=0,"X","F")))))</f>
        <v>C</v>
      </c>
      <c r="HC7" s="217">
        <f t="shared" ref="HC7:HC23" si="91">IF(AND(8.5&lt;=DD7,DD7&lt;=10),4,IF(AND(7&lt;=DD7,DD7&lt;=8.4),3,IF(AND(5.5&lt;=DD7,DD7&lt;=6.9),2,IF(AND(4&lt;=DD7,DD7&lt;=5.4),1,0))))</f>
        <v>2</v>
      </c>
      <c r="HD7" s="218" t="str">
        <f t="shared" ref="HD7:HD18" si="92">IF(AND(8.5&lt;=DH7,DH7&lt;=10),"A",IF(AND(7&lt;=DH7,DH7&lt;=8.4),"B",IF(AND(5.5&lt;=DH7,DH7&lt;=6.9),"C",IF(AND(4&lt;=DH7,DH7&lt;=5.4),"D",IF(DH7=0,"X","F")))))</f>
        <v>B</v>
      </c>
      <c r="HE7" s="217">
        <f t="shared" ref="HE7:HE23" si="93">IF(AND(8.5&lt;=DH7,DH7&lt;=10),4,IF(AND(7&lt;=DH7,DH7&lt;=8.4),3,IF(AND(5.5&lt;=DH7,DH7&lt;=6.9),2,IF(AND(4&lt;=DH7,DH7&lt;=5.4),1,0))))</f>
        <v>3</v>
      </c>
      <c r="HF7" s="218" t="str">
        <f t="shared" ref="HF7:HF18" si="94">IF(AND(8.5&lt;=DL7,DL7&lt;=10),"A",IF(AND(7&lt;=DL7,DL7&lt;=8.4),"B",IF(AND(5.5&lt;=DL7,DL7&lt;=6.9),"C",IF(AND(4&lt;=DL7,DL7&lt;=5.4),"D",IF(DL7=0,"X","F")))))</f>
        <v>D</v>
      </c>
      <c r="HG7" s="217">
        <f t="shared" ref="HG7:HG23" si="95">IF(AND(8.5&lt;=DL7,DL7&lt;=10),4,IF(AND(7&lt;=DL7,DL7&lt;=8.4),3,IF(AND(5.5&lt;=DL7,DL7&lt;=6.9),2,IF(AND(4&lt;=DL7,DL7&lt;=5.4),1,0))))</f>
        <v>1</v>
      </c>
      <c r="HH7" s="218" t="str">
        <f>IF(AND(8.5&lt;=DP7,DP7&lt;=10),"A",IF(AND(7&lt;=DP7,DP7&lt;=8.4),"B",IF(AND(5.5&lt;=DP7,DP7&lt;=6.9),"C",IF(AND(4&lt;=DP7,DP7&lt;=5.4),"D",IF(DP7=0,"X","F")))))</f>
        <v>C</v>
      </c>
      <c r="HI7" s="217">
        <f t="shared" ref="HI7:HI23" si="96">IF(AND(8.5&lt;=DP7,DP7&lt;=10),4,IF(AND(7&lt;=DP7,DP7&lt;=8.4),3,IF(AND(5.5&lt;=DP7,DP7&lt;=6.9),2,IF(AND(4&lt;=DP7,DP7&lt;=5.4),1,0))))</f>
        <v>2</v>
      </c>
      <c r="HJ7" s="126" t="str">
        <f>IF(AND(8.5&lt;=DT7,DT7&lt;=10),"A",IF(AND(7&lt;=DT7,DT7&lt;=8.4),"B",IF(AND(5.5&lt;=DT7,DT7&lt;=6.9),"C",IF(AND(4&lt;=DT7,DT7&lt;=5.4),"D",IF(DT7=0,"X","F")))))</f>
        <v>B</v>
      </c>
      <c r="HK7" s="10">
        <f>IF(AND(8.5&lt;=DT7,DT7&lt;=10),4,IF(AND(7&lt;=DT7,DT7&lt;=8.4),3,IF(AND(5.5&lt;=DT7,DT7&lt;=6.9),2,IF(AND(4&lt;=DT7,DT7&lt;=5.4),1,0))))</f>
        <v>3</v>
      </c>
      <c r="HL7" s="126" t="str">
        <f>IF(AND(8.5&lt;=DX7,DX7&lt;=10),"A",IF(AND(7&lt;=DX7,DX7&lt;=8.4),"B",IF(AND(5.5&lt;=DX7,DX7&lt;=6.9),"C",IF(AND(4&lt;=DX7,DX7&lt;=5.4),"D",IF(DX7=0,"X","F")))))</f>
        <v>C</v>
      </c>
      <c r="HM7" s="10">
        <f>IF(AND(8.5&lt;=DX7,DX7&lt;=10),4,IF(AND(7&lt;=DX7,DX7&lt;=8.4),3,IF(AND(5.5&lt;=DX7,DX7&lt;=6.9),2,IF(AND(4&lt;=DX7,DX7&lt;=5.4),1,0))))</f>
        <v>2</v>
      </c>
      <c r="HN7" s="126" t="str">
        <f>IF(AND(8.5&lt;=EB7,EB7&lt;=10),"A",IF(AND(7&lt;=EB7,EB7&lt;=8.4),"B",IF(AND(5.5&lt;=EB7,EB7&lt;=6.9),"C",IF(AND(4&lt;=EB7,EB7&lt;=5.4),"D",IF(EB7=0,"X","F")))))</f>
        <v>B</v>
      </c>
      <c r="HO7" s="10">
        <f>IF(AND(8.5&lt;=EB7,EB7&lt;=10),4,IF(AND(7&lt;=EB7,EB7&lt;=8.4),3,IF(AND(5.5&lt;=EB7,EB7&lt;=6.9),2,IF(AND(4&lt;=EB7,EB7&lt;=5.4),1,0))))</f>
        <v>3</v>
      </c>
      <c r="HP7" s="126" t="str">
        <f>IF(AND(8.5&lt;=EF7,EF7&lt;=10),"A",IF(AND(7&lt;=EF7,EF7&lt;=8.4),"B",IF(AND(5.5&lt;=EF7,EF7&lt;=6.9),"C",IF(AND(4&lt;=EF7,EF7&lt;=5.4),"D",IF(EF7=0,"X","F")))))</f>
        <v>D</v>
      </c>
      <c r="HQ7" s="10">
        <f>IF(AND(8.5&lt;=EF7,EF7&lt;=10),4,IF(AND(7&lt;=EF7,EF7&lt;=8.4),3,IF(AND(5.5&lt;=EF7,EF7&lt;=6.9),2,IF(AND(4&lt;=EF7,EF7&lt;=5.4),1,0))))</f>
        <v>1</v>
      </c>
      <c r="HR7" s="126" t="str">
        <f>IF(AND(8.5&lt;=EJ7,EJ7&lt;=10),"A",IF(AND(7&lt;=EJ7,EJ7&lt;=8.4),"B",IF(AND(5.5&lt;=EJ7,EJ7&lt;=6.9),"C",IF(AND(4&lt;=EJ7,EJ7&lt;=5.4),"D",IF(EJ7=0,"X","F")))))</f>
        <v>B</v>
      </c>
      <c r="HS7" s="10">
        <f>IF(AND(8.5&lt;=EJ7,EJ7&lt;=10),4,IF(AND(7&lt;=EJ7,EJ7&lt;=8.4),3,IF(AND(5.5&lt;=EJ7,EJ7&lt;=6.9),2,IF(AND(4&lt;=EJ7,EJ7&lt;=5.4),1,0))))</f>
        <v>3</v>
      </c>
      <c r="HT7" s="126" t="str">
        <f>IF(AND(8.5&lt;=EN7,EN7&lt;=10),"A",IF(AND(7&lt;=EN7,EN7&lt;=8.4),"B",IF(AND(5.5&lt;=EN7,EN7&lt;=6.9),"C",IF(AND(4&lt;=EN7,EN7&lt;=5.4),"D",IF(EN7=0,"X","F")))))</f>
        <v>B</v>
      </c>
      <c r="HU7" s="10">
        <f>IF(AND(8.5&lt;=EN7,EN7&lt;=10),4,IF(AND(7&lt;=EN7,EN7&lt;=8.4),3,IF(AND(5.5&lt;=EN7,EN7&lt;=6.9),2,IF(AND(4&lt;=EN7,EN7&lt;=5.4),1,0))))</f>
        <v>3</v>
      </c>
      <c r="HV7" s="126" t="str">
        <f>IF(AND(8.5&lt;=ER7,ER7&lt;=10),"A",IF(AND(7&lt;=ER7,ER7&lt;=8.4),"B",IF(AND(5.5&lt;=ER7,ER7&lt;=6.9),"C",IF(AND(4&lt;=ER7,ER7&lt;=5.4),"D",IF(ER7=0,"X","F")))))</f>
        <v>C</v>
      </c>
      <c r="HW7" s="10">
        <f>IF(AND(8.5&lt;=ER7,ER7&lt;=10),4,IF(AND(7&lt;=ER7,ER7&lt;=8.4),3,IF(AND(5.5&lt;=ER7,ER7&lt;=6.9),2,IF(AND(4&lt;=ER7,ER7&lt;=5.4),1,0))))</f>
        <v>2</v>
      </c>
      <c r="HX7" s="126" t="str">
        <f>IF(AND(8.5&lt;=EV7,EV7&lt;=10),"A",IF(AND(7&lt;=EV7,EV7&lt;=8.4),"B",IF(AND(5.5&lt;=EV7,EV7&lt;=6.9),"C",IF(AND(4&lt;=EV7,EV7&lt;=5.4),"D",IF(EV7=0,"X","F")))))</f>
        <v>B</v>
      </c>
      <c r="HY7" s="10">
        <f>IF(AND(8.5&lt;=EV7,EV7&lt;=10),4,IF(AND(7&lt;=EV7,EV7&lt;=8.4),3,IF(AND(5.5&lt;=EV7,EV7&lt;=6.9),2,IF(AND(4&lt;=EV7,EV7&lt;=5.4),1,0))))</f>
        <v>3</v>
      </c>
      <c r="HZ7" s="126" t="str">
        <f>IF(AND(8.5&lt;=EZ7,EZ7&lt;=10),"A",IF(AND(7&lt;=EZ7,EZ7&lt;=8.4),"B",IF(AND(5.5&lt;=EZ7,EZ7&lt;=6.9),"C",IF(AND(4&lt;=EZ7,EZ7&lt;=5.4),"D",IF(EZ7=0,"X","F")))))</f>
        <v>C</v>
      </c>
      <c r="IA7" s="10">
        <f>IF(AND(8.5&lt;=EZ7,EZ7&lt;=10),4,IF(AND(7&lt;=EZ7,EZ7&lt;=8.4),3,IF(AND(5.5&lt;=EZ7,EZ7&lt;=6.9),2,IF(AND(4&lt;=EZ7,EZ7&lt;=5.4),1,0))))</f>
        <v>2</v>
      </c>
      <c r="IB7" s="126" t="str">
        <f>IF(AND(8.5&lt;=FA7,FA7&lt;=10),"A",IF(AND(7&lt;=FA7,FA7&lt;=8.4),"B",IF(AND(5.5&lt;=FA7,FA7&lt;=6.9),"C",IF(AND(4&lt;=FA7,FA7&lt;=5.4),"D",IF(FA7=0,"X","F")))))</f>
        <v>X</v>
      </c>
      <c r="IC7" s="10">
        <f>IF(AND(8.5&lt;=FA7,FA7&lt;=10),4,IF(AND(7&lt;=FA7,FA7&lt;=8.4),3,IF(AND(5.5&lt;=FA7,FA7&lt;=6.9),2,IF(AND(4&lt;=FA7,FA7&lt;=5.4),1,0))))</f>
        <v>0</v>
      </c>
      <c r="ID7" s="126" t="str">
        <f>IF(AND(8.5&lt;=FB7,FB7&lt;=10),"A",IF(AND(7&lt;=FB7,FB7&lt;=8.4),"B",IF(AND(5.5&lt;=FB7,FB7&lt;=6.9),"C",IF(AND(4&lt;=FB7,FB7&lt;=5.4),"D",IF(FB7=0,"X","F")))))</f>
        <v>X</v>
      </c>
      <c r="IE7" s="10">
        <f>IF(AND(8.5&lt;=FB7,FB7&lt;=10),4,IF(AND(7&lt;=FB7,FB7&lt;=8.4),3,IF(AND(5.5&lt;=FB7,FB7&lt;=6.9),2,IF(AND(4&lt;=FB7,FB7&lt;=5.4),1,0))))</f>
        <v>0</v>
      </c>
      <c r="IF7" s="126" t="str">
        <f>IF(AND(8.5&lt;=FB7,FB7&lt;=10),"A",IF(AND(7&lt;=FB7,FB7&lt;=8.4),"B",IF(AND(5.5&lt;=FB7,FB7&lt;=6.9),"C",IF(AND(4&lt;=FB7,FB7&lt;=5.4),"D",IF(FB7=0,"X","F")))))</f>
        <v>X</v>
      </c>
      <c r="IG7" s="10">
        <f>IF(AND(8.5&lt;=FB7,FB7&lt;=10),4,IF(AND(7&lt;=FB7,FB7&lt;=8.4),3,IF(AND(5.5&lt;=FB7,FB7&lt;=6.9),2,IF(AND(4&lt;=FB7,FB7&lt;=5.4),1,0))))</f>
        <v>0</v>
      </c>
      <c r="IH7" s="126" t="str">
        <f t="shared" ref="IH7:IH18" si="97">IF(AND(8.5&lt;=FB7,FB7&lt;=10),"A",IF(AND(7&lt;=FB7,FB7&lt;=8.4),"B",IF(AND(5.5&lt;=FB7,FB7&lt;=6.9),"C",IF(AND(4&lt;=FB7,FB7&lt;=5.4),"D",IF(FB7=0,"X","F")))))</f>
        <v>X</v>
      </c>
      <c r="II7" s="10">
        <f t="shared" ref="II7:II23" si="98">IF(AND(8.5&lt;=FB7,FB7&lt;=10),4,IF(AND(7&lt;=FB7,FB7&lt;=8.4),3,IF(AND(5.5&lt;=FB7,FB7&lt;=6.9),2,IF(AND(4&lt;=FB7,FB7&lt;=5.4),1,0))))</f>
        <v>0</v>
      </c>
      <c r="IJ7" s="72">
        <f t="shared" ref="IJ7:IJ19" si="99">ROUND((SUMPRODUCT($FD$6:$FK$6,FD7:FK7)/SUM($FD$6:$FK$6)),2)</f>
        <v>1.75</v>
      </c>
      <c r="IK7" s="72">
        <f t="shared" ref="IK7:IK19" si="100">ROUND((SUMPRODUCT($FL$6:$FY$6,FL7:FY7)/SUM($FL$6:$FY$6)),2)</f>
        <v>1.7</v>
      </c>
      <c r="IL7" s="72">
        <f t="shared" ref="IL7:IL19" si="101">ROUND((SUMPRODUCT($GB$6:$GS$6,GB7:GS7)/SUM($GB$6:$GS$6)),2)</f>
        <v>1.9</v>
      </c>
      <c r="IM7" s="72">
        <f t="shared" ref="IM7:IM17" si="102">ROUND((SUMPRODUCT($GT$6:$HI$6,GT7:HI7)/SUM($GT$6:$HI$6)),2)</f>
        <v>2</v>
      </c>
      <c r="IN7" s="72">
        <f>ROUND((SUMPRODUCT($HJ$6:$IE$6,HJ7:IE7)/SUM($HJ$6:$IE$6)),2)</f>
        <v>1.86</v>
      </c>
      <c r="IO7" s="72">
        <f>ROUND((SUMPRODUCT($HZ$6:$IE$6,HZ7:IE7)/(SUM($HZ$6:$IE$6)-5)),2)</f>
        <v>1.2</v>
      </c>
      <c r="IP7" s="73">
        <f>SUMIF(FD7:IE7,$IT$2,$FD$6:$IE$6)</f>
        <v>88</v>
      </c>
      <c r="IQ7" s="72">
        <f t="shared" ref="IQ7:IQ19" si="103">ROUND((SUMPRODUCT($FD$6:$II$6,FD7:II7)/IP7),2)</f>
        <v>2</v>
      </c>
      <c r="IR7" s="4" t="str">
        <f t="shared" ref="IR7:IR17" si="104">IF(AND(3.6&lt;=IQ7,IQ7&lt;=4),"XuÊt s¾c",IF(AND(3.2&lt;=IQ7,IQ7&lt;=3.59),"Giái",IF(AND(2.5&lt;=IQ7,IQ7&lt;=3.19),"Kh¸",IF(AND(2&lt;=IQ7,IQ7&lt;=2.49),"Trung b×nh",IF(AND(1&lt;=IQ7,IQ7&lt;=1.99),"Trung b×nh yÕu","KÐm")))))</f>
        <v>Trung b×nh</v>
      </c>
      <c r="IS7" s="3"/>
      <c r="IT7" s="3"/>
      <c r="IV7" s="3">
        <v>7</v>
      </c>
      <c r="IW7" s="3">
        <v>5</v>
      </c>
      <c r="IY7" s="3">
        <v>7</v>
      </c>
      <c r="IZ7" s="3">
        <v>6</v>
      </c>
      <c r="JB7" s="3">
        <v>6.5</v>
      </c>
      <c r="JC7" s="3">
        <v>2</v>
      </c>
      <c r="JD7" s="3">
        <v>5</v>
      </c>
    </row>
    <row r="8" spans="1:264" ht="26.25" customHeight="1" x14ac:dyDescent="0.25">
      <c r="A8" s="6">
        <v>2</v>
      </c>
      <c r="B8" s="34" t="s">
        <v>159</v>
      </c>
      <c r="C8" s="204" t="s">
        <v>38</v>
      </c>
      <c r="D8" s="22">
        <v>34210</v>
      </c>
      <c r="E8" s="23">
        <v>8</v>
      </c>
      <c r="F8" s="194">
        <v>9</v>
      </c>
      <c r="G8" s="25">
        <v>9</v>
      </c>
      <c r="H8" s="7">
        <f t="shared" si="0"/>
        <v>8.8000000000000007</v>
      </c>
      <c r="I8" s="23">
        <v>9.5</v>
      </c>
      <c r="J8" s="194">
        <v>10</v>
      </c>
      <c r="K8" s="25">
        <v>8</v>
      </c>
      <c r="L8" s="7">
        <f t="shared" si="1"/>
        <v>8.5</v>
      </c>
      <c r="M8" s="23">
        <v>7.5</v>
      </c>
      <c r="N8" s="194">
        <v>10</v>
      </c>
      <c r="O8" s="25">
        <v>8</v>
      </c>
      <c r="P8" s="7">
        <f t="shared" si="2"/>
        <v>8.1</v>
      </c>
      <c r="Q8" s="23">
        <v>8</v>
      </c>
      <c r="R8" s="194">
        <v>10</v>
      </c>
      <c r="S8" s="25">
        <v>7.5</v>
      </c>
      <c r="T8" s="7">
        <f t="shared" si="3"/>
        <v>7.9</v>
      </c>
      <c r="U8" s="23">
        <v>9</v>
      </c>
      <c r="V8" s="194">
        <v>10</v>
      </c>
      <c r="W8" s="25">
        <v>8</v>
      </c>
      <c r="X8" s="7">
        <f t="shared" si="4"/>
        <v>8.4</v>
      </c>
      <c r="Y8" s="23">
        <v>8.5</v>
      </c>
      <c r="Z8" s="194">
        <v>10</v>
      </c>
      <c r="AA8" s="25">
        <f t="shared" si="5"/>
        <v>8.8000000000000007</v>
      </c>
      <c r="AB8" s="7">
        <f t="shared" si="6"/>
        <v>8.9</v>
      </c>
      <c r="AC8" s="23">
        <v>8</v>
      </c>
      <c r="AD8" s="194">
        <v>9</v>
      </c>
      <c r="AE8" s="25">
        <v>6</v>
      </c>
      <c r="AF8" s="7">
        <f t="shared" si="7"/>
        <v>6.7</v>
      </c>
      <c r="AG8" s="23">
        <v>8.6999999999999993</v>
      </c>
      <c r="AH8" s="194">
        <v>10</v>
      </c>
      <c r="AI8" s="25">
        <v>7</v>
      </c>
      <c r="AJ8" s="7">
        <f t="shared" si="8"/>
        <v>7.6</v>
      </c>
      <c r="AK8" s="23">
        <v>9</v>
      </c>
      <c r="AL8" s="194">
        <v>9</v>
      </c>
      <c r="AM8" s="25">
        <v>9</v>
      </c>
      <c r="AN8" s="7">
        <f t="shared" si="9"/>
        <v>9</v>
      </c>
      <c r="AO8" s="23">
        <v>8.5</v>
      </c>
      <c r="AP8" s="194">
        <v>10</v>
      </c>
      <c r="AQ8" s="25">
        <v>8.5</v>
      </c>
      <c r="AR8" s="7">
        <f t="shared" si="10"/>
        <v>8.6999999999999993</v>
      </c>
      <c r="AS8" s="23">
        <v>7.7</v>
      </c>
      <c r="AT8" s="194">
        <v>9</v>
      </c>
      <c r="AU8" s="25">
        <v>7</v>
      </c>
      <c r="AV8" s="7">
        <f t="shared" si="11"/>
        <v>7.3</v>
      </c>
      <c r="AW8" s="23">
        <v>7.7</v>
      </c>
      <c r="AX8" s="194">
        <v>8</v>
      </c>
      <c r="AY8" s="25">
        <v>7</v>
      </c>
      <c r="AZ8" s="7">
        <f t="shared" si="12"/>
        <v>7.2</v>
      </c>
      <c r="BA8" s="23">
        <v>7</v>
      </c>
      <c r="BB8" s="194">
        <v>9</v>
      </c>
      <c r="BC8" s="25">
        <v>8</v>
      </c>
      <c r="BD8" s="7">
        <f t="shared" si="13"/>
        <v>7.9</v>
      </c>
      <c r="BE8" s="23">
        <v>9</v>
      </c>
      <c r="BF8" s="194">
        <v>9</v>
      </c>
      <c r="BG8" s="25">
        <v>8</v>
      </c>
      <c r="BH8" s="7">
        <f t="shared" si="14"/>
        <v>8.3000000000000007</v>
      </c>
      <c r="BI8" s="23">
        <v>9</v>
      </c>
      <c r="BJ8" s="194">
        <v>10</v>
      </c>
      <c r="BK8" s="25">
        <f t="shared" ref="BK8:BK17" si="105">ROUND((IY8+IZ8)/2,1)</f>
        <v>8.3000000000000007</v>
      </c>
      <c r="BL8" s="7">
        <f t="shared" si="15"/>
        <v>8.6</v>
      </c>
      <c r="BM8" s="23">
        <v>8.5</v>
      </c>
      <c r="BN8" s="194">
        <v>9</v>
      </c>
      <c r="BO8" s="25">
        <v>7.5</v>
      </c>
      <c r="BP8" s="7">
        <f t="shared" si="16"/>
        <v>7.9</v>
      </c>
      <c r="BQ8" s="23">
        <v>9</v>
      </c>
      <c r="BR8" s="194">
        <v>10</v>
      </c>
      <c r="BS8" s="25">
        <v>8</v>
      </c>
      <c r="BT8" s="7">
        <f t="shared" si="17"/>
        <v>8.4</v>
      </c>
      <c r="BU8" s="23">
        <v>9</v>
      </c>
      <c r="BV8" s="194">
        <v>10</v>
      </c>
      <c r="BW8" s="25">
        <v>6</v>
      </c>
      <c r="BX8" s="7">
        <f t="shared" si="18"/>
        <v>7</v>
      </c>
      <c r="BY8" s="23">
        <v>7.3</v>
      </c>
      <c r="BZ8" s="194">
        <v>9</v>
      </c>
      <c r="CA8" s="25">
        <v>6</v>
      </c>
      <c r="CB8" s="7">
        <f t="shared" si="19"/>
        <v>6.6</v>
      </c>
      <c r="CC8" s="23">
        <v>8.6999999999999993</v>
      </c>
      <c r="CD8" s="194">
        <v>10</v>
      </c>
      <c r="CE8" s="25">
        <v>9</v>
      </c>
      <c r="CF8" s="7">
        <f t="shared" si="20"/>
        <v>9</v>
      </c>
      <c r="CG8" s="23">
        <v>8</v>
      </c>
      <c r="CH8" s="194">
        <v>10</v>
      </c>
      <c r="CI8" s="25">
        <v>8</v>
      </c>
      <c r="CJ8" s="7">
        <f t="shared" si="21"/>
        <v>8.1999999999999993</v>
      </c>
      <c r="CK8" s="23">
        <v>8.3000000000000007</v>
      </c>
      <c r="CL8" s="194">
        <v>10</v>
      </c>
      <c r="CM8" s="25">
        <v>8</v>
      </c>
      <c r="CN8" s="7">
        <f t="shared" si="22"/>
        <v>8.3000000000000007</v>
      </c>
      <c r="CO8" s="23">
        <v>8</v>
      </c>
      <c r="CP8" s="194">
        <v>9</v>
      </c>
      <c r="CQ8" s="25">
        <v>8.5</v>
      </c>
      <c r="CR8" s="7">
        <f t="shared" si="23"/>
        <v>8.5</v>
      </c>
      <c r="CS8" s="23">
        <v>6.7</v>
      </c>
      <c r="CT8" s="194">
        <v>9</v>
      </c>
      <c r="CU8" s="25">
        <v>6</v>
      </c>
      <c r="CV8" s="7">
        <f t="shared" si="24"/>
        <v>6.4</v>
      </c>
      <c r="CW8" s="23">
        <v>8.5</v>
      </c>
      <c r="CX8" s="194">
        <v>9</v>
      </c>
      <c r="CY8" s="25">
        <v>9.5</v>
      </c>
      <c r="CZ8" s="7">
        <f t="shared" si="25"/>
        <v>9.3000000000000007</v>
      </c>
      <c r="DA8" s="23">
        <v>8</v>
      </c>
      <c r="DB8" s="194">
        <v>9</v>
      </c>
      <c r="DC8" s="25">
        <v>7</v>
      </c>
      <c r="DD8" s="7">
        <f t="shared" si="26"/>
        <v>7.4</v>
      </c>
      <c r="DE8" s="23">
        <v>8.3000000000000007</v>
      </c>
      <c r="DF8" s="194">
        <v>10</v>
      </c>
      <c r="DG8" s="25">
        <v>8</v>
      </c>
      <c r="DH8" s="7">
        <f t="shared" si="27"/>
        <v>8.3000000000000007</v>
      </c>
      <c r="DI8" s="23">
        <v>8.5</v>
      </c>
      <c r="DJ8" s="194">
        <v>10</v>
      </c>
      <c r="DK8" s="25">
        <v>9</v>
      </c>
      <c r="DL8" s="7">
        <f t="shared" si="28"/>
        <v>9</v>
      </c>
      <c r="DM8" s="23">
        <v>9</v>
      </c>
      <c r="DN8" s="194">
        <v>10</v>
      </c>
      <c r="DO8" s="119">
        <f t="shared" ref="DO8:DO17" si="106">ROUND((JB8+((JC8*0.2)+(JD8*0.8)))/2,1)</f>
        <v>8.8000000000000007</v>
      </c>
      <c r="DP8" s="7">
        <f t="shared" si="29"/>
        <v>9</v>
      </c>
      <c r="DQ8" s="23">
        <v>7.5</v>
      </c>
      <c r="DR8" s="194">
        <v>10</v>
      </c>
      <c r="DS8" s="25">
        <v>8</v>
      </c>
      <c r="DT8" s="7">
        <f t="shared" si="30"/>
        <v>8.1</v>
      </c>
      <c r="DU8" s="23">
        <v>8</v>
      </c>
      <c r="DV8" s="194">
        <v>10</v>
      </c>
      <c r="DW8" s="25">
        <v>8</v>
      </c>
      <c r="DX8" s="7">
        <f t="shared" si="31"/>
        <v>8.1999999999999993</v>
      </c>
      <c r="DY8" s="23">
        <v>8.6999999999999993</v>
      </c>
      <c r="DZ8" s="194">
        <v>10</v>
      </c>
      <c r="EA8" s="25">
        <v>8</v>
      </c>
      <c r="EB8" s="7">
        <f t="shared" si="32"/>
        <v>8.3000000000000007</v>
      </c>
      <c r="EC8" s="23">
        <v>9.5</v>
      </c>
      <c r="ED8" s="194">
        <v>10</v>
      </c>
      <c r="EE8" s="25">
        <v>9.5</v>
      </c>
      <c r="EF8" s="7">
        <f t="shared" si="33"/>
        <v>9.6</v>
      </c>
      <c r="EG8" s="23">
        <v>8.3000000000000007</v>
      </c>
      <c r="EH8" s="194">
        <v>9</v>
      </c>
      <c r="EI8" s="25">
        <v>8</v>
      </c>
      <c r="EJ8" s="7">
        <f t="shared" si="34"/>
        <v>8.1999999999999993</v>
      </c>
      <c r="EK8" s="23">
        <v>8</v>
      </c>
      <c r="EL8" s="194">
        <v>10</v>
      </c>
      <c r="EM8" s="25">
        <v>8</v>
      </c>
      <c r="EN8" s="7">
        <f t="shared" si="35"/>
        <v>8.1999999999999993</v>
      </c>
      <c r="EO8" s="23">
        <v>8.5</v>
      </c>
      <c r="EP8" s="194">
        <v>9</v>
      </c>
      <c r="EQ8" s="25">
        <v>9</v>
      </c>
      <c r="ER8" s="7">
        <f t="shared" si="36"/>
        <v>8.9</v>
      </c>
      <c r="ES8" s="23">
        <v>9</v>
      </c>
      <c r="ET8" s="194">
        <v>10</v>
      </c>
      <c r="EU8" s="25">
        <v>9</v>
      </c>
      <c r="EV8" s="7">
        <f t="shared" si="37"/>
        <v>9.1</v>
      </c>
      <c r="EW8" s="23"/>
      <c r="EX8" s="194"/>
      <c r="EY8" s="25"/>
      <c r="EZ8" s="120">
        <f t="shared" ref="EZ8:EZ17" si="107">ROUND((EW8*0.2+EX8*0.1+EY8*0.7),1)</f>
        <v>0</v>
      </c>
      <c r="FA8" s="120"/>
      <c r="FB8" s="7">
        <v>8.3000000000000007</v>
      </c>
      <c r="FC8" s="8">
        <f t="shared" si="39"/>
        <v>7.79</v>
      </c>
      <c r="FD8" s="126" t="str">
        <f t="shared" si="40"/>
        <v>A</v>
      </c>
      <c r="FE8" s="10">
        <f t="shared" si="41"/>
        <v>4</v>
      </c>
      <c r="FF8" s="126" t="str">
        <f t="shared" si="42"/>
        <v>A</v>
      </c>
      <c r="FG8" s="10">
        <f t="shared" si="43"/>
        <v>4</v>
      </c>
      <c r="FH8" s="126" t="str">
        <f t="shared" si="44"/>
        <v>B</v>
      </c>
      <c r="FI8" s="10">
        <f t="shared" si="45"/>
        <v>3</v>
      </c>
      <c r="FJ8" s="126" t="str">
        <f t="shared" si="46"/>
        <v>B</v>
      </c>
      <c r="FK8" s="10">
        <f t="shared" si="47"/>
        <v>3</v>
      </c>
      <c r="FL8" s="218" t="str">
        <f t="shared" si="48"/>
        <v>B</v>
      </c>
      <c r="FM8" s="217">
        <f t="shared" si="49"/>
        <v>3</v>
      </c>
      <c r="FN8" s="218" t="str">
        <f t="shared" si="50"/>
        <v>A</v>
      </c>
      <c r="FO8" s="217">
        <f t="shared" si="51"/>
        <v>4</v>
      </c>
      <c r="FP8" s="218" t="str">
        <f t="shared" si="52"/>
        <v>C</v>
      </c>
      <c r="FQ8" s="217">
        <f t="shared" si="53"/>
        <v>2</v>
      </c>
      <c r="FR8" s="218" t="str">
        <f t="shared" si="54"/>
        <v>B</v>
      </c>
      <c r="FS8" s="217">
        <f t="shared" si="55"/>
        <v>3</v>
      </c>
      <c r="FT8" s="218" t="str">
        <f t="shared" si="56"/>
        <v>A</v>
      </c>
      <c r="FU8" s="217">
        <f t="shared" si="57"/>
        <v>4</v>
      </c>
      <c r="FV8" s="218" t="str">
        <f t="shared" si="58"/>
        <v>A</v>
      </c>
      <c r="FW8" s="217">
        <f t="shared" si="59"/>
        <v>4</v>
      </c>
      <c r="FX8" s="218" t="str">
        <f t="shared" si="60"/>
        <v>B</v>
      </c>
      <c r="FY8" s="217">
        <f t="shared" si="61"/>
        <v>3</v>
      </c>
      <c r="FZ8" s="218" t="str">
        <f t="shared" si="62"/>
        <v>B</v>
      </c>
      <c r="GA8" s="217">
        <f t="shared" si="63"/>
        <v>3</v>
      </c>
      <c r="GB8" s="126" t="str">
        <f t="shared" si="64"/>
        <v>B</v>
      </c>
      <c r="GC8" s="10">
        <f t="shared" si="65"/>
        <v>3</v>
      </c>
      <c r="GD8" s="126" t="str">
        <f t="shared" si="66"/>
        <v>B</v>
      </c>
      <c r="GE8" s="10">
        <f t="shared" si="67"/>
        <v>3</v>
      </c>
      <c r="GF8" s="126" t="str">
        <f t="shared" si="68"/>
        <v>A</v>
      </c>
      <c r="GG8" s="10">
        <f t="shared" si="69"/>
        <v>4</v>
      </c>
      <c r="GH8" s="126" t="str">
        <f t="shared" si="70"/>
        <v>B</v>
      </c>
      <c r="GI8" s="10">
        <f t="shared" si="71"/>
        <v>3</v>
      </c>
      <c r="GJ8" s="126" t="str">
        <f t="shared" si="72"/>
        <v>B</v>
      </c>
      <c r="GK8" s="10">
        <f t="shared" si="73"/>
        <v>3</v>
      </c>
      <c r="GL8" s="126" t="str">
        <f t="shared" si="74"/>
        <v>B</v>
      </c>
      <c r="GM8" s="10">
        <f t="shared" si="75"/>
        <v>3</v>
      </c>
      <c r="GN8" s="126" t="str">
        <f t="shared" si="76"/>
        <v>C</v>
      </c>
      <c r="GO8" s="10">
        <f t="shared" si="77"/>
        <v>2</v>
      </c>
      <c r="GP8" s="126" t="str">
        <f t="shared" si="78"/>
        <v>A</v>
      </c>
      <c r="GQ8" s="10">
        <f t="shared" si="79"/>
        <v>4</v>
      </c>
      <c r="GR8" s="126" t="str">
        <f t="shared" si="80"/>
        <v>B</v>
      </c>
      <c r="GS8" s="10">
        <f t="shared" si="81"/>
        <v>3</v>
      </c>
      <c r="GT8" s="218" t="str">
        <f t="shared" si="82"/>
        <v>B</v>
      </c>
      <c r="GU8" s="217">
        <f t="shared" si="83"/>
        <v>3</v>
      </c>
      <c r="GV8" s="218" t="str">
        <f t="shared" si="84"/>
        <v>A</v>
      </c>
      <c r="GW8" s="217">
        <f t="shared" si="85"/>
        <v>4</v>
      </c>
      <c r="GX8" s="218" t="str">
        <f t="shared" si="86"/>
        <v>C</v>
      </c>
      <c r="GY8" s="217">
        <f t="shared" si="87"/>
        <v>2</v>
      </c>
      <c r="GZ8" s="218" t="str">
        <f t="shared" si="88"/>
        <v>A</v>
      </c>
      <c r="HA8" s="217">
        <f t="shared" si="89"/>
        <v>4</v>
      </c>
      <c r="HB8" s="218" t="str">
        <f t="shared" si="90"/>
        <v>B</v>
      </c>
      <c r="HC8" s="217">
        <f t="shared" si="91"/>
        <v>3</v>
      </c>
      <c r="HD8" s="218" t="str">
        <f t="shared" si="92"/>
        <v>B</v>
      </c>
      <c r="HE8" s="217">
        <f t="shared" si="93"/>
        <v>3</v>
      </c>
      <c r="HF8" s="218" t="str">
        <f t="shared" si="94"/>
        <v>A</v>
      </c>
      <c r="HG8" s="217">
        <f t="shared" si="95"/>
        <v>4</v>
      </c>
      <c r="HH8" s="218" t="str">
        <f t="shared" ref="HH8:HH18" si="108">IF(AND(8.5&lt;=DP8,DP8&lt;=10),"A",IF(AND(7&lt;=DP8,DP8&lt;=8.4),"B",IF(AND(5.5&lt;=DP8,DP8&lt;=6.9),"C",IF(AND(4&lt;=DP8,DP8&lt;=5.4),"D",IF(DP8=0,"X","F")))))</f>
        <v>A</v>
      </c>
      <c r="HI8" s="217">
        <f t="shared" si="96"/>
        <v>4</v>
      </c>
      <c r="HJ8" s="126" t="str">
        <f t="shared" ref="HJ8:HJ23" si="109">IF(AND(8.5&lt;=DT8,DT8&lt;=10),"A",IF(AND(7&lt;=DT8,DT8&lt;=8.4),"B",IF(AND(5.5&lt;=DT8,DT8&lt;=6.9),"C",IF(AND(4&lt;=DT8,DT8&lt;=5.4),"D",IF(DT8=0,"X","F")))))</f>
        <v>B</v>
      </c>
      <c r="HK8" s="10">
        <f t="shared" ref="HK8:HK23" si="110">IF(AND(8.5&lt;=DT8,DT8&lt;=10),4,IF(AND(7&lt;=DT8,DT8&lt;=8.4),3,IF(AND(5.5&lt;=DT8,DT8&lt;=6.9),2,IF(AND(4&lt;=DT8,DT8&lt;=5.4),1,0))))</f>
        <v>3</v>
      </c>
      <c r="HL8" s="126" t="str">
        <f t="shared" ref="HL8:HL16" si="111">IF(AND(8.5&lt;=DX8,DX8&lt;=10),"A",IF(AND(7&lt;=DX8,DX8&lt;=8.4),"B",IF(AND(5.5&lt;=DX8,DX8&lt;=6.9),"C",IF(AND(4&lt;=DX8,DX8&lt;=5.4),"D",IF(DX8=0,"X","F")))))</f>
        <v>B</v>
      </c>
      <c r="HM8" s="10">
        <f t="shared" ref="HM8:HM16" si="112">IF(AND(8.5&lt;=DX8,DX8&lt;=10),4,IF(AND(7&lt;=DX8,DX8&lt;=8.4),3,IF(AND(5.5&lt;=DX8,DX8&lt;=6.9),2,IF(AND(4&lt;=DX8,DX8&lt;=5.4),1,0))))</f>
        <v>3</v>
      </c>
      <c r="HN8" s="126" t="str">
        <f t="shared" ref="HN8:HN16" si="113">IF(AND(8.5&lt;=EB8,EB8&lt;=10),"A",IF(AND(7&lt;=EB8,EB8&lt;=8.4),"B",IF(AND(5.5&lt;=EB8,EB8&lt;=6.9),"C",IF(AND(4&lt;=EB8,EB8&lt;=5.4),"D",IF(EB8=0,"X","F")))))</f>
        <v>B</v>
      </c>
      <c r="HO8" s="10">
        <f t="shared" ref="HO8:HO16" si="114">IF(AND(8.5&lt;=EB8,EB8&lt;=10),4,IF(AND(7&lt;=EB8,EB8&lt;=8.4),3,IF(AND(5.5&lt;=EB8,EB8&lt;=6.9),2,IF(AND(4&lt;=EB8,EB8&lt;=5.4),1,0))))</f>
        <v>3</v>
      </c>
      <c r="HP8" s="126" t="str">
        <f t="shared" ref="HP8:HP16" si="115">IF(AND(8.5&lt;=EF8,EF8&lt;=10),"A",IF(AND(7&lt;=EF8,EF8&lt;=8.4),"B",IF(AND(5.5&lt;=EF8,EF8&lt;=6.9),"C",IF(AND(4&lt;=EF8,EF8&lt;=5.4),"D",IF(EF8=0,"X","F")))))</f>
        <v>A</v>
      </c>
      <c r="HQ8" s="10">
        <f t="shared" ref="HQ8:HQ16" si="116">IF(AND(8.5&lt;=EF8,EF8&lt;=10),4,IF(AND(7&lt;=EF8,EF8&lt;=8.4),3,IF(AND(5.5&lt;=EF8,EF8&lt;=6.9),2,IF(AND(4&lt;=EF8,EF8&lt;=5.4),1,0))))</f>
        <v>4</v>
      </c>
      <c r="HR8" s="126" t="str">
        <f t="shared" ref="HR8:HR16" si="117">IF(AND(8.5&lt;=EJ8,EJ8&lt;=10),"A",IF(AND(7&lt;=EJ8,EJ8&lt;=8.4),"B",IF(AND(5.5&lt;=EJ8,EJ8&lt;=6.9),"C",IF(AND(4&lt;=EJ8,EJ8&lt;=5.4),"D",IF(EJ8=0,"X","F")))))</f>
        <v>B</v>
      </c>
      <c r="HS8" s="10">
        <f t="shared" ref="HS8:HS18" si="118">IF(AND(8.5&lt;=EJ8,EJ8&lt;=10),4,IF(AND(7&lt;=EJ8,EJ8&lt;=8.4),3,IF(AND(5.5&lt;=EJ8,EJ8&lt;=6.9),2,IF(AND(4&lt;=EJ8,EJ8&lt;=5.4),1,0))))</f>
        <v>3</v>
      </c>
      <c r="HT8" s="126" t="str">
        <f t="shared" ref="HT8:HT16" si="119">IF(AND(8.5&lt;=EN8,EN8&lt;=10),"A",IF(AND(7&lt;=EN8,EN8&lt;=8.4),"B",IF(AND(5.5&lt;=EN8,EN8&lt;=6.9),"C",IF(AND(4&lt;=EN8,EN8&lt;=5.4),"D",IF(EN8=0,"X","F")))))</f>
        <v>B</v>
      </c>
      <c r="HU8" s="10">
        <f t="shared" ref="HU8:HU18" si="120">IF(AND(8.5&lt;=EN8,EN8&lt;=10),4,IF(AND(7&lt;=EN8,EN8&lt;=8.4),3,IF(AND(5.5&lt;=EN8,EN8&lt;=6.9),2,IF(AND(4&lt;=EN8,EN8&lt;=5.4),1,0))))</f>
        <v>3</v>
      </c>
      <c r="HV8" s="126" t="str">
        <f t="shared" ref="HV8:HV16" si="121">IF(AND(8.5&lt;=ER8,ER8&lt;=10),"A",IF(AND(7&lt;=ER8,ER8&lt;=8.4),"B",IF(AND(5.5&lt;=ER8,ER8&lt;=6.9),"C",IF(AND(4&lt;=ER8,ER8&lt;=5.4),"D",IF(ER8=0,"X","F")))))</f>
        <v>A</v>
      </c>
      <c r="HW8" s="10">
        <f t="shared" ref="HW8:HW17" si="122">IF(AND(8.5&lt;=ER8,ER8&lt;=10),4,IF(AND(7&lt;=ER8,ER8&lt;=8.4),3,IF(AND(5.5&lt;=ER8,ER8&lt;=6.9),2,IF(AND(4&lt;=ER8,ER8&lt;=5.4),1,0))))</f>
        <v>4</v>
      </c>
      <c r="HX8" s="126" t="str">
        <f t="shared" ref="HX8:HX17" si="123">IF(AND(8.5&lt;=EV8,EV8&lt;=10),"A",IF(AND(7&lt;=EV8,EV8&lt;=8.4),"B",IF(AND(5.5&lt;=EV8,EV8&lt;=6.9),"C",IF(AND(4&lt;=EV8,EV8&lt;=5.4),"D",IF(EV8=0,"X","F")))))</f>
        <v>A</v>
      </c>
      <c r="HY8" s="10">
        <f t="shared" ref="HY8:HY17" si="124">IF(AND(8.5&lt;=EV8,EV8&lt;=10),4,IF(AND(7&lt;=EV8,EV8&lt;=8.4),3,IF(AND(5.5&lt;=EV8,EV8&lt;=6.9),2,IF(AND(4&lt;=EV8,EV8&lt;=5.4),1,0))))</f>
        <v>4</v>
      </c>
      <c r="HZ8" s="126" t="str">
        <f t="shared" ref="HZ8:HZ17" si="125">IF(AND(8.5&lt;=EZ8,EZ8&lt;=10),"A",IF(AND(7&lt;=EZ8,EZ8&lt;=8.4),"B",IF(AND(5.5&lt;=EZ8,EZ8&lt;=6.9),"C",IF(AND(4&lt;=EZ8,EZ8&lt;=5.4),"D",IF(EZ8=0,"X","F")))))</f>
        <v>X</v>
      </c>
      <c r="IA8" s="10">
        <f t="shared" ref="IA8:IA17" si="126">IF(AND(8.5&lt;=EZ8,EZ8&lt;=10),4,IF(AND(7&lt;=EZ8,EZ8&lt;=8.4),3,IF(AND(5.5&lt;=EZ8,EZ8&lt;=6.9),2,IF(AND(4&lt;=EZ8,EZ8&lt;=5.4),1,0))))</f>
        <v>0</v>
      </c>
      <c r="IB8" s="126" t="str">
        <f t="shared" ref="IB8:IB17" si="127">IF(AND(8.5&lt;=FA8,FA8&lt;=10),"A",IF(AND(7&lt;=FA8,FA8&lt;=8.4),"B",IF(AND(5.5&lt;=FA8,FA8&lt;=6.9),"C",IF(AND(4&lt;=FA8,FA8&lt;=5.4),"D",IF(FA8=0,"X","F")))))</f>
        <v>X</v>
      </c>
      <c r="IC8" s="10">
        <f t="shared" ref="IC8:IC17" si="128">IF(AND(8.5&lt;=FA8,FA8&lt;=10),4,IF(AND(7&lt;=FA8,FA8&lt;=8.4),3,IF(AND(5.5&lt;=FA8,FA8&lt;=6.9),2,IF(AND(4&lt;=FA8,FA8&lt;=5.4),1,0))))</f>
        <v>0</v>
      </c>
      <c r="ID8" s="126" t="str">
        <f t="shared" ref="ID8:ID17" si="129">IF(AND(8.5&lt;=FB8,FB8&lt;=10),"A",IF(AND(7&lt;=FB8,FB8&lt;=8.4),"B",IF(AND(5.5&lt;=FB8,FB8&lt;=6.9),"C",IF(AND(4&lt;=FB8,FB8&lt;=5.4),"D",IF(FB8=0,"X","F")))))</f>
        <v>B</v>
      </c>
      <c r="IE8" s="10">
        <f t="shared" ref="IE8:IE17" si="130">IF(AND(8.5&lt;=FB8,FB8&lt;=10),4,IF(AND(7&lt;=FB8,FB8&lt;=8.4),3,IF(AND(5.5&lt;=FB8,FB8&lt;=6.9),2,IF(AND(4&lt;=FB8,FB8&lt;=5.4),1,0))))</f>
        <v>3</v>
      </c>
      <c r="IF8" s="126" t="str">
        <f t="shared" ref="IF8:IF18" si="131">IF(AND(8.5&lt;=FB8,FB8&lt;=10),"A",IF(AND(7&lt;=FB8,FB8&lt;=8.4),"B",IF(AND(5.5&lt;=FB8,FB8&lt;=6.9),"C",IF(AND(4&lt;=FB8,FB8&lt;=5.4),"D",IF(FB8=0,"X","F")))))</f>
        <v>B</v>
      </c>
      <c r="IG8" s="10">
        <f t="shared" ref="IG8:IG18" si="132">IF(AND(8.5&lt;=FB8,FB8&lt;=10),4,IF(AND(7&lt;=FB8,FB8&lt;=8.4),3,IF(AND(5.5&lt;=FB8,FB8&lt;=6.9),2,IF(AND(4&lt;=FB8,FB8&lt;=5.4),1,0))))</f>
        <v>3</v>
      </c>
      <c r="IH8" s="126" t="str">
        <f t="shared" si="97"/>
        <v>B</v>
      </c>
      <c r="II8" s="10">
        <f t="shared" si="98"/>
        <v>3</v>
      </c>
      <c r="IJ8" s="72">
        <f t="shared" si="99"/>
        <v>3.5</v>
      </c>
      <c r="IK8" s="72">
        <f t="shared" si="100"/>
        <v>3.25</v>
      </c>
      <c r="IL8" s="72">
        <f t="shared" si="101"/>
        <v>3.1</v>
      </c>
      <c r="IM8" s="72">
        <f t="shared" si="102"/>
        <v>3.33</v>
      </c>
      <c r="IN8" s="72">
        <f t="shared" ref="IN8:IN23" si="133">ROUND((SUMPRODUCT($HJ$6:$IE$6,HJ8:IE8)/SUM($HJ$6:$IE$6)),2)</f>
        <v>2.61</v>
      </c>
      <c r="IO8" s="72">
        <f t="shared" ref="IO8:IO17" si="134">ROUND((SUMPRODUCT($HZ$6:$IE$6,HZ8:IE8)/(SUM($HZ$6:$IE$6)-5)),2)</f>
        <v>3</v>
      </c>
      <c r="IP8" s="73">
        <f t="shared" ref="IP8:IP23" si="135">SUMIF(FD8:IE8,$IT$2,$FD$6:$IE$6)</f>
        <v>90</v>
      </c>
      <c r="IQ8" s="72">
        <f t="shared" si="103"/>
        <v>3.23</v>
      </c>
      <c r="IR8" s="4" t="str">
        <f t="shared" si="104"/>
        <v>Giái</v>
      </c>
      <c r="IV8" s="3">
        <v>9</v>
      </c>
      <c r="IW8" s="3">
        <v>8.5</v>
      </c>
      <c r="IY8" s="3">
        <v>8</v>
      </c>
      <c r="IZ8" s="3">
        <v>8.5</v>
      </c>
      <c r="JB8" s="3">
        <v>9</v>
      </c>
      <c r="JC8" s="3">
        <v>7</v>
      </c>
      <c r="JD8" s="3">
        <v>9</v>
      </c>
    </row>
    <row r="9" spans="1:264" ht="26.25" customHeight="1" x14ac:dyDescent="0.25">
      <c r="A9" s="6">
        <v>3</v>
      </c>
      <c r="B9" s="20" t="s">
        <v>160</v>
      </c>
      <c r="C9" s="59" t="s">
        <v>161</v>
      </c>
      <c r="D9" s="18">
        <v>35861</v>
      </c>
      <c r="E9" s="23">
        <v>7</v>
      </c>
      <c r="F9" s="194">
        <v>8</v>
      </c>
      <c r="G9" s="25">
        <v>4</v>
      </c>
      <c r="H9" s="7">
        <f t="shared" si="0"/>
        <v>5</v>
      </c>
      <c r="I9" s="23">
        <v>5</v>
      </c>
      <c r="J9" s="194">
        <v>6</v>
      </c>
      <c r="K9" s="25">
        <v>6.5</v>
      </c>
      <c r="L9" s="7">
        <f t="shared" si="1"/>
        <v>6.2</v>
      </c>
      <c r="M9" s="23">
        <v>6</v>
      </c>
      <c r="N9" s="194">
        <v>9</v>
      </c>
      <c r="O9" s="25">
        <v>5</v>
      </c>
      <c r="P9" s="7">
        <f t="shared" si="2"/>
        <v>5.6</v>
      </c>
      <c r="Q9" s="23">
        <v>7</v>
      </c>
      <c r="R9" s="194">
        <v>9</v>
      </c>
      <c r="S9" s="25">
        <v>5.5</v>
      </c>
      <c r="T9" s="7">
        <f t="shared" si="3"/>
        <v>6.2</v>
      </c>
      <c r="U9" s="523">
        <v>7</v>
      </c>
      <c r="V9" s="524">
        <v>9</v>
      </c>
      <c r="W9" s="445">
        <v>6</v>
      </c>
      <c r="X9" s="7">
        <f t="shared" si="4"/>
        <v>6.5</v>
      </c>
      <c r="Y9" s="23">
        <v>7.5</v>
      </c>
      <c r="Z9" s="194">
        <v>9</v>
      </c>
      <c r="AA9" s="25">
        <f t="shared" si="5"/>
        <v>6.5</v>
      </c>
      <c r="AB9" s="7">
        <f t="shared" si="6"/>
        <v>7</v>
      </c>
      <c r="AC9" s="23">
        <v>6.7</v>
      </c>
      <c r="AD9" s="194">
        <v>8</v>
      </c>
      <c r="AE9" s="25">
        <v>4</v>
      </c>
      <c r="AF9" s="7">
        <f t="shared" si="7"/>
        <v>4.9000000000000004</v>
      </c>
      <c r="AG9" s="23">
        <v>5.7</v>
      </c>
      <c r="AH9" s="194">
        <v>7</v>
      </c>
      <c r="AI9" s="25">
        <v>6</v>
      </c>
      <c r="AJ9" s="7">
        <f t="shared" si="8"/>
        <v>6</v>
      </c>
      <c r="AK9" s="23">
        <v>6.3</v>
      </c>
      <c r="AL9" s="194">
        <v>7</v>
      </c>
      <c r="AM9" s="25">
        <v>4</v>
      </c>
      <c r="AN9" s="7">
        <f t="shared" si="9"/>
        <v>4.8</v>
      </c>
      <c r="AO9" s="23">
        <v>7.5</v>
      </c>
      <c r="AP9" s="194">
        <v>7</v>
      </c>
      <c r="AQ9" s="25">
        <v>4</v>
      </c>
      <c r="AR9" s="7">
        <f t="shared" si="10"/>
        <v>5</v>
      </c>
      <c r="AS9" s="23">
        <v>6.7</v>
      </c>
      <c r="AT9" s="194">
        <v>8</v>
      </c>
      <c r="AU9" s="25">
        <v>6</v>
      </c>
      <c r="AV9" s="7">
        <f t="shared" si="11"/>
        <v>6.3</v>
      </c>
      <c r="AW9" s="23">
        <v>7.3</v>
      </c>
      <c r="AX9" s="194">
        <v>8</v>
      </c>
      <c r="AY9" s="25">
        <v>6</v>
      </c>
      <c r="AZ9" s="7">
        <f t="shared" si="12"/>
        <v>6.5</v>
      </c>
      <c r="BA9" s="23">
        <v>5.7</v>
      </c>
      <c r="BB9" s="194">
        <v>7</v>
      </c>
      <c r="BC9" s="25">
        <v>6</v>
      </c>
      <c r="BD9" s="7">
        <f t="shared" si="13"/>
        <v>6</v>
      </c>
      <c r="BE9" s="23">
        <v>6</v>
      </c>
      <c r="BF9" s="194">
        <v>7</v>
      </c>
      <c r="BG9" s="25">
        <v>7</v>
      </c>
      <c r="BH9" s="7">
        <f t="shared" si="14"/>
        <v>6.8</v>
      </c>
      <c r="BI9" s="23">
        <v>6.5</v>
      </c>
      <c r="BJ9" s="194">
        <v>9</v>
      </c>
      <c r="BK9" s="25">
        <f t="shared" si="105"/>
        <v>5.5</v>
      </c>
      <c r="BL9" s="7">
        <f t="shared" si="15"/>
        <v>6.1</v>
      </c>
      <c r="BM9" s="23">
        <v>4</v>
      </c>
      <c r="BN9" s="194">
        <v>5</v>
      </c>
      <c r="BO9" s="25">
        <v>5.5</v>
      </c>
      <c r="BP9" s="7">
        <f t="shared" si="16"/>
        <v>5.2</v>
      </c>
      <c r="BQ9" s="23">
        <v>5.5</v>
      </c>
      <c r="BR9" s="194">
        <v>6</v>
      </c>
      <c r="BS9" s="25">
        <v>5.5</v>
      </c>
      <c r="BT9" s="7">
        <f t="shared" si="17"/>
        <v>5.6</v>
      </c>
      <c r="BU9" s="23">
        <v>5</v>
      </c>
      <c r="BV9" s="194">
        <v>6</v>
      </c>
      <c r="BW9" s="25">
        <v>5</v>
      </c>
      <c r="BX9" s="7">
        <f t="shared" si="18"/>
        <v>5.0999999999999996</v>
      </c>
      <c r="BY9" s="23">
        <v>5.3</v>
      </c>
      <c r="BZ9" s="194">
        <v>7</v>
      </c>
      <c r="CA9" s="25">
        <v>5</v>
      </c>
      <c r="CB9" s="7">
        <f t="shared" si="19"/>
        <v>5.3</v>
      </c>
      <c r="CC9" s="23">
        <v>6.7</v>
      </c>
      <c r="CD9" s="194">
        <v>8</v>
      </c>
      <c r="CE9" s="25">
        <v>7</v>
      </c>
      <c r="CF9" s="7">
        <f t="shared" si="20"/>
        <v>7</v>
      </c>
      <c r="CG9" s="23">
        <v>5.3</v>
      </c>
      <c r="CH9" s="194">
        <v>7</v>
      </c>
      <c r="CI9" s="25">
        <v>6</v>
      </c>
      <c r="CJ9" s="7">
        <f t="shared" si="21"/>
        <v>6</v>
      </c>
      <c r="CK9" s="23">
        <v>6.3</v>
      </c>
      <c r="CL9" s="194">
        <v>7</v>
      </c>
      <c r="CM9" s="25">
        <v>5</v>
      </c>
      <c r="CN9" s="7">
        <f t="shared" si="22"/>
        <v>5.5</v>
      </c>
      <c r="CO9" s="23">
        <v>5</v>
      </c>
      <c r="CP9" s="194">
        <v>5</v>
      </c>
      <c r="CQ9" s="25">
        <v>5</v>
      </c>
      <c r="CR9" s="7">
        <f t="shared" si="23"/>
        <v>5</v>
      </c>
      <c r="CS9" s="500">
        <v>7</v>
      </c>
      <c r="CT9" s="501">
        <v>8</v>
      </c>
      <c r="CU9" s="446">
        <v>8</v>
      </c>
      <c r="CV9" s="7">
        <f t="shared" si="24"/>
        <v>7.8</v>
      </c>
      <c r="CW9" s="23">
        <v>5</v>
      </c>
      <c r="CX9" s="194">
        <v>8</v>
      </c>
      <c r="CY9" s="264">
        <v>5.5</v>
      </c>
      <c r="CZ9" s="7">
        <f t="shared" si="25"/>
        <v>5.7</v>
      </c>
      <c r="DA9" s="23">
        <v>4.7</v>
      </c>
      <c r="DB9" s="194">
        <v>6</v>
      </c>
      <c r="DC9" s="25">
        <v>6</v>
      </c>
      <c r="DD9" s="7">
        <f t="shared" si="26"/>
        <v>5.7</v>
      </c>
      <c r="DE9" s="23">
        <v>2.7</v>
      </c>
      <c r="DF9" s="194">
        <v>9</v>
      </c>
      <c r="DG9" s="264">
        <v>4</v>
      </c>
      <c r="DH9" s="7">
        <f t="shared" si="27"/>
        <v>4.2</v>
      </c>
      <c r="DI9" s="23">
        <v>7</v>
      </c>
      <c r="DJ9" s="194">
        <v>8</v>
      </c>
      <c r="DK9" s="25">
        <v>4</v>
      </c>
      <c r="DL9" s="7">
        <f t="shared" si="28"/>
        <v>5</v>
      </c>
      <c r="DM9" s="23">
        <v>6.5</v>
      </c>
      <c r="DN9" s="194">
        <v>7</v>
      </c>
      <c r="DO9" s="119">
        <f t="shared" si="106"/>
        <v>5</v>
      </c>
      <c r="DP9" s="7">
        <f t="shared" si="29"/>
        <v>5.5</v>
      </c>
      <c r="DQ9" s="23">
        <v>5.5</v>
      </c>
      <c r="DR9" s="194">
        <v>7</v>
      </c>
      <c r="DS9" s="25">
        <v>7</v>
      </c>
      <c r="DT9" s="7">
        <f t="shared" si="30"/>
        <v>6.7</v>
      </c>
      <c r="DU9" s="23">
        <v>6</v>
      </c>
      <c r="DV9" s="194">
        <v>9</v>
      </c>
      <c r="DW9" s="25">
        <v>5.5</v>
      </c>
      <c r="DX9" s="7">
        <f t="shared" si="31"/>
        <v>6</v>
      </c>
      <c r="DY9" s="23">
        <v>5</v>
      </c>
      <c r="DZ9" s="194">
        <v>7</v>
      </c>
      <c r="EA9" s="25">
        <v>7</v>
      </c>
      <c r="EB9" s="7">
        <f t="shared" si="32"/>
        <v>6.6</v>
      </c>
      <c r="EC9" s="23">
        <v>6</v>
      </c>
      <c r="ED9" s="194">
        <v>7</v>
      </c>
      <c r="EE9" s="25">
        <v>6</v>
      </c>
      <c r="EF9" s="7">
        <f t="shared" si="33"/>
        <v>6.1</v>
      </c>
      <c r="EG9" s="23">
        <v>8.6</v>
      </c>
      <c r="EH9" s="194">
        <v>9</v>
      </c>
      <c r="EI9" s="25">
        <v>8</v>
      </c>
      <c r="EJ9" s="7">
        <f t="shared" si="34"/>
        <v>8.1999999999999993</v>
      </c>
      <c r="EK9" s="23">
        <v>6.5</v>
      </c>
      <c r="EL9" s="194">
        <v>8</v>
      </c>
      <c r="EM9" s="25">
        <v>7</v>
      </c>
      <c r="EN9" s="7">
        <f t="shared" si="35"/>
        <v>7</v>
      </c>
      <c r="EO9" s="23">
        <v>8</v>
      </c>
      <c r="EP9" s="194">
        <v>9</v>
      </c>
      <c r="EQ9" s="25">
        <v>5</v>
      </c>
      <c r="ER9" s="7">
        <f t="shared" si="36"/>
        <v>6</v>
      </c>
      <c r="ES9" s="23">
        <v>8.5</v>
      </c>
      <c r="ET9" s="194">
        <v>8</v>
      </c>
      <c r="EU9" s="25">
        <v>7</v>
      </c>
      <c r="EV9" s="7">
        <f t="shared" si="37"/>
        <v>7.4</v>
      </c>
      <c r="EW9" s="23">
        <v>8</v>
      </c>
      <c r="EX9" s="194">
        <v>8</v>
      </c>
      <c r="EY9" s="25">
        <v>5</v>
      </c>
      <c r="EZ9" s="120">
        <f t="shared" si="107"/>
        <v>5.9</v>
      </c>
      <c r="FA9" s="120"/>
      <c r="FB9" s="7"/>
      <c r="FC9" s="8">
        <f t="shared" si="39"/>
        <v>5.61</v>
      </c>
      <c r="FD9" s="126" t="str">
        <f t="shared" si="40"/>
        <v>D</v>
      </c>
      <c r="FE9" s="10">
        <f t="shared" si="41"/>
        <v>1</v>
      </c>
      <c r="FF9" s="126" t="str">
        <f t="shared" si="42"/>
        <v>C</v>
      </c>
      <c r="FG9" s="10">
        <f t="shared" si="43"/>
        <v>2</v>
      </c>
      <c r="FH9" s="126" t="str">
        <f t="shared" si="44"/>
        <v>C</v>
      </c>
      <c r="FI9" s="10">
        <f t="shared" si="45"/>
        <v>2</v>
      </c>
      <c r="FJ9" s="126" t="str">
        <f t="shared" si="46"/>
        <v>C</v>
      </c>
      <c r="FK9" s="10">
        <f t="shared" si="47"/>
        <v>2</v>
      </c>
      <c r="FL9" s="218" t="str">
        <f t="shared" si="48"/>
        <v>C</v>
      </c>
      <c r="FM9" s="217">
        <f t="shared" si="49"/>
        <v>2</v>
      </c>
      <c r="FN9" s="218" t="str">
        <f t="shared" si="50"/>
        <v>B</v>
      </c>
      <c r="FO9" s="217">
        <f t="shared" si="51"/>
        <v>3</v>
      </c>
      <c r="FP9" s="218" t="str">
        <f t="shared" si="52"/>
        <v>D</v>
      </c>
      <c r="FQ9" s="217">
        <f t="shared" si="53"/>
        <v>1</v>
      </c>
      <c r="FR9" s="218" t="str">
        <f t="shared" si="54"/>
        <v>C</v>
      </c>
      <c r="FS9" s="217">
        <f t="shared" si="55"/>
        <v>2</v>
      </c>
      <c r="FT9" s="218" t="str">
        <f t="shared" si="56"/>
        <v>D</v>
      </c>
      <c r="FU9" s="217">
        <f t="shared" si="57"/>
        <v>1</v>
      </c>
      <c r="FV9" s="218" t="str">
        <f t="shared" si="58"/>
        <v>D</v>
      </c>
      <c r="FW9" s="217">
        <f t="shared" si="59"/>
        <v>1</v>
      </c>
      <c r="FX9" s="218" t="str">
        <f t="shared" si="60"/>
        <v>C</v>
      </c>
      <c r="FY9" s="217">
        <f t="shared" si="61"/>
        <v>2</v>
      </c>
      <c r="FZ9" s="218" t="str">
        <f t="shared" si="62"/>
        <v>C</v>
      </c>
      <c r="GA9" s="217">
        <f t="shared" si="63"/>
        <v>2</v>
      </c>
      <c r="GB9" s="126" t="str">
        <f t="shared" si="64"/>
        <v>C</v>
      </c>
      <c r="GC9" s="10">
        <f t="shared" si="65"/>
        <v>2</v>
      </c>
      <c r="GD9" s="126" t="str">
        <f t="shared" si="66"/>
        <v>C</v>
      </c>
      <c r="GE9" s="10">
        <f t="shared" si="67"/>
        <v>2</v>
      </c>
      <c r="GF9" s="126" t="str">
        <f t="shared" si="68"/>
        <v>C</v>
      </c>
      <c r="GG9" s="10">
        <f t="shared" si="69"/>
        <v>2</v>
      </c>
      <c r="GH9" s="126" t="str">
        <f t="shared" si="70"/>
        <v>D</v>
      </c>
      <c r="GI9" s="10">
        <f t="shared" si="71"/>
        <v>1</v>
      </c>
      <c r="GJ9" s="126" t="str">
        <f t="shared" si="72"/>
        <v>C</v>
      </c>
      <c r="GK9" s="10">
        <f t="shared" si="73"/>
        <v>2</v>
      </c>
      <c r="GL9" s="126" t="str">
        <f t="shared" si="74"/>
        <v>D</v>
      </c>
      <c r="GM9" s="10">
        <f t="shared" si="75"/>
        <v>1</v>
      </c>
      <c r="GN9" s="126" t="str">
        <f t="shared" si="76"/>
        <v>D</v>
      </c>
      <c r="GO9" s="10">
        <f t="shared" si="77"/>
        <v>1</v>
      </c>
      <c r="GP9" s="126" t="str">
        <f t="shared" si="78"/>
        <v>B</v>
      </c>
      <c r="GQ9" s="10">
        <f t="shared" si="79"/>
        <v>3</v>
      </c>
      <c r="GR9" s="126" t="str">
        <f t="shared" si="80"/>
        <v>C</v>
      </c>
      <c r="GS9" s="10">
        <f t="shared" si="81"/>
        <v>2</v>
      </c>
      <c r="GT9" s="218" t="str">
        <f t="shared" si="82"/>
        <v>C</v>
      </c>
      <c r="GU9" s="217">
        <f t="shared" si="83"/>
        <v>2</v>
      </c>
      <c r="GV9" s="218" t="str">
        <f t="shared" si="84"/>
        <v>D</v>
      </c>
      <c r="GW9" s="217">
        <f t="shared" si="85"/>
        <v>1</v>
      </c>
      <c r="GX9" s="218" t="str">
        <f t="shared" si="86"/>
        <v>B</v>
      </c>
      <c r="GY9" s="217">
        <f t="shared" si="87"/>
        <v>3</v>
      </c>
      <c r="GZ9" s="218" t="str">
        <f t="shared" si="88"/>
        <v>C</v>
      </c>
      <c r="HA9" s="217">
        <f t="shared" si="89"/>
        <v>2</v>
      </c>
      <c r="HB9" s="218" t="str">
        <f t="shared" si="90"/>
        <v>C</v>
      </c>
      <c r="HC9" s="217">
        <f t="shared" si="91"/>
        <v>2</v>
      </c>
      <c r="HD9" s="218" t="str">
        <f t="shared" si="92"/>
        <v>D</v>
      </c>
      <c r="HE9" s="217">
        <f t="shared" si="93"/>
        <v>1</v>
      </c>
      <c r="HF9" s="218" t="str">
        <f t="shared" si="94"/>
        <v>D</v>
      </c>
      <c r="HG9" s="217">
        <f t="shared" si="95"/>
        <v>1</v>
      </c>
      <c r="HH9" s="218" t="str">
        <f t="shared" si="108"/>
        <v>C</v>
      </c>
      <c r="HI9" s="217">
        <f t="shared" si="96"/>
        <v>2</v>
      </c>
      <c r="HJ9" s="126" t="str">
        <f t="shared" si="109"/>
        <v>C</v>
      </c>
      <c r="HK9" s="10">
        <f t="shared" si="110"/>
        <v>2</v>
      </c>
      <c r="HL9" s="126" t="str">
        <f t="shared" si="111"/>
        <v>C</v>
      </c>
      <c r="HM9" s="10">
        <f t="shared" si="112"/>
        <v>2</v>
      </c>
      <c r="HN9" s="126" t="str">
        <f t="shared" si="113"/>
        <v>C</v>
      </c>
      <c r="HO9" s="10">
        <f t="shared" si="114"/>
        <v>2</v>
      </c>
      <c r="HP9" s="126" t="str">
        <f t="shared" si="115"/>
        <v>C</v>
      </c>
      <c r="HQ9" s="10">
        <f t="shared" si="116"/>
        <v>2</v>
      </c>
      <c r="HR9" s="126" t="str">
        <f t="shared" si="117"/>
        <v>B</v>
      </c>
      <c r="HS9" s="10">
        <f t="shared" si="118"/>
        <v>3</v>
      </c>
      <c r="HT9" s="126" t="str">
        <f t="shared" si="119"/>
        <v>B</v>
      </c>
      <c r="HU9" s="10">
        <f t="shared" si="120"/>
        <v>3</v>
      </c>
      <c r="HV9" s="126" t="str">
        <f t="shared" si="121"/>
        <v>C</v>
      </c>
      <c r="HW9" s="10">
        <f t="shared" si="122"/>
        <v>2</v>
      </c>
      <c r="HX9" s="126" t="str">
        <f t="shared" si="123"/>
        <v>B</v>
      </c>
      <c r="HY9" s="10">
        <f t="shared" si="124"/>
        <v>3</v>
      </c>
      <c r="HZ9" s="126" t="str">
        <f t="shared" si="125"/>
        <v>C</v>
      </c>
      <c r="IA9" s="10">
        <f t="shared" si="126"/>
        <v>2</v>
      </c>
      <c r="IB9" s="126" t="str">
        <f t="shared" si="127"/>
        <v>X</v>
      </c>
      <c r="IC9" s="10">
        <f t="shared" si="128"/>
        <v>0</v>
      </c>
      <c r="ID9" s="126" t="str">
        <f t="shared" si="129"/>
        <v>X</v>
      </c>
      <c r="IE9" s="10">
        <f t="shared" si="130"/>
        <v>0</v>
      </c>
      <c r="IF9" s="126" t="str">
        <f t="shared" si="131"/>
        <v>X</v>
      </c>
      <c r="IG9" s="10">
        <f t="shared" si="132"/>
        <v>0</v>
      </c>
      <c r="IH9" s="126" t="str">
        <f t="shared" si="97"/>
        <v>X</v>
      </c>
      <c r="II9" s="10">
        <f t="shared" si="98"/>
        <v>0</v>
      </c>
      <c r="IJ9" s="72">
        <f t="shared" si="99"/>
        <v>1.75</v>
      </c>
      <c r="IK9" s="72">
        <f t="shared" si="100"/>
        <v>1.75</v>
      </c>
      <c r="IL9" s="72">
        <f t="shared" si="101"/>
        <v>1.76</v>
      </c>
      <c r="IM9" s="72">
        <f t="shared" si="102"/>
        <v>1.83</v>
      </c>
      <c r="IN9" s="72">
        <f t="shared" si="133"/>
        <v>1.71</v>
      </c>
      <c r="IO9" s="72">
        <f t="shared" si="134"/>
        <v>1.2</v>
      </c>
      <c r="IP9" s="73">
        <f t="shared" si="135"/>
        <v>88</v>
      </c>
      <c r="IQ9" s="72">
        <f t="shared" si="103"/>
        <v>1.9</v>
      </c>
      <c r="IR9" s="4" t="str">
        <f t="shared" si="104"/>
        <v>Trung b×nh yÕu</v>
      </c>
      <c r="IV9" s="3">
        <v>7</v>
      </c>
      <c r="IW9" s="3">
        <v>6</v>
      </c>
      <c r="IY9" s="3">
        <v>6</v>
      </c>
      <c r="IZ9" s="3">
        <v>5</v>
      </c>
      <c r="JB9" s="3">
        <v>5</v>
      </c>
      <c r="JC9" s="3">
        <v>5</v>
      </c>
      <c r="JD9" s="3">
        <v>5</v>
      </c>
    </row>
    <row r="10" spans="1:264" ht="26.25" customHeight="1" x14ac:dyDescent="0.25">
      <c r="A10" s="6">
        <v>4</v>
      </c>
      <c r="B10" s="36" t="s">
        <v>162</v>
      </c>
      <c r="C10" s="204" t="s">
        <v>20</v>
      </c>
      <c r="D10" s="22">
        <v>36070</v>
      </c>
      <c r="E10" s="23">
        <v>7.5</v>
      </c>
      <c r="F10" s="194">
        <v>9</v>
      </c>
      <c r="G10" s="25">
        <v>6</v>
      </c>
      <c r="H10" s="7">
        <f t="shared" si="0"/>
        <v>6.6</v>
      </c>
      <c r="I10" s="23">
        <v>7</v>
      </c>
      <c r="J10" s="194">
        <v>8</v>
      </c>
      <c r="K10" s="25">
        <v>6</v>
      </c>
      <c r="L10" s="7">
        <f t="shared" si="1"/>
        <v>6.4</v>
      </c>
      <c r="M10" s="23">
        <v>7</v>
      </c>
      <c r="N10" s="194">
        <v>10</v>
      </c>
      <c r="O10" s="25">
        <v>5</v>
      </c>
      <c r="P10" s="7">
        <f t="shared" si="2"/>
        <v>5.9</v>
      </c>
      <c r="Q10" s="23">
        <v>7.5</v>
      </c>
      <c r="R10" s="194">
        <v>9</v>
      </c>
      <c r="S10" s="25">
        <v>7.5</v>
      </c>
      <c r="T10" s="7">
        <f t="shared" si="3"/>
        <v>7.7</v>
      </c>
      <c r="U10" s="23">
        <v>7.5</v>
      </c>
      <c r="V10" s="194">
        <v>9</v>
      </c>
      <c r="W10" s="25">
        <v>7</v>
      </c>
      <c r="X10" s="7">
        <f t="shared" si="4"/>
        <v>7.3</v>
      </c>
      <c r="Y10" s="23">
        <v>7</v>
      </c>
      <c r="Z10" s="194">
        <v>10</v>
      </c>
      <c r="AA10" s="25">
        <f t="shared" si="5"/>
        <v>6.8</v>
      </c>
      <c r="AB10" s="7">
        <f t="shared" si="6"/>
        <v>7.2</v>
      </c>
      <c r="AC10" s="23">
        <v>7.7</v>
      </c>
      <c r="AD10" s="194">
        <v>9</v>
      </c>
      <c r="AE10" s="25">
        <v>4</v>
      </c>
      <c r="AF10" s="7">
        <f t="shared" si="7"/>
        <v>5.2</v>
      </c>
      <c r="AG10" s="23">
        <v>6.3</v>
      </c>
      <c r="AH10" s="194">
        <v>8</v>
      </c>
      <c r="AI10" s="25">
        <v>5</v>
      </c>
      <c r="AJ10" s="7">
        <f t="shared" si="8"/>
        <v>5.6</v>
      </c>
      <c r="AK10" s="23">
        <v>7.7</v>
      </c>
      <c r="AL10" s="194">
        <v>8</v>
      </c>
      <c r="AM10" s="25">
        <v>4</v>
      </c>
      <c r="AN10" s="7">
        <f t="shared" si="9"/>
        <v>5.0999999999999996</v>
      </c>
      <c r="AO10" s="23">
        <v>7</v>
      </c>
      <c r="AP10" s="194">
        <v>8</v>
      </c>
      <c r="AQ10" s="25">
        <v>5</v>
      </c>
      <c r="AR10" s="7">
        <f t="shared" si="10"/>
        <v>5.7</v>
      </c>
      <c r="AS10" s="23">
        <v>7.7</v>
      </c>
      <c r="AT10" s="194">
        <v>9</v>
      </c>
      <c r="AU10" s="25">
        <v>5</v>
      </c>
      <c r="AV10" s="7">
        <f t="shared" si="11"/>
        <v>5.9</v>
      </c>
      <c r="AW10" s="23">
        <v>7</v>
      </c>
      <c r="AX10" s="194">
        <v>7</v>
      </c>
      <c r="AY10" s="25">
        <v>5</v>
      </c>
      <c r="AZ10" s="7">
        <f t="shared" si="12"/>
        <v>5.6</v>
      </c>
      <c r="BA10" s="23">
        <v>6.3</v>
      </c>
      <c r="BB10" s="194">
        <v>8</v>
      </c>
      <c r="BC10" s="25">
        <v>6</v>
      </c>
      <c r="BD10" s="7">
        <f t="shared" si="13"/>
        <v>6.3</v>
      </c>
      <c r="BE10" s="23">
        <v>6.5</v>
      </c>
      <c r="BF10" s="194">
        <v>7</v>
      </c>
      <c r="BG10" s="25">
        <v>7</v>
      </c>
      <c r="BH10" s="7">
        <f t="shared" si="14"/>
        <v>6.9</v>
      </c>
      <c r="BI10" s="23">
        <v>6.5</v>
      </c>
      <c r="BJ10" s="194">
        <v>9</v>
      </c>
      <c r="BK10" s="25">
        <f t="shared" si="105"/>
        <v>6.5</v>
      </c>
      <c r="BL10" s="7">
        <f t="shared" si="15"/>
        <v>6.8</v>
      </c>
      <c r="BM10" s="23">
        <v>5.5</v>
      </c>
      <c r="BN10" s="194">
        <v>6</v>
      </c>
      <c r="BO10" s="25">
        <v>5.5</v>
      </c>
      <c r="BP10" s="7">
        <f t="shared" si="16"/>
        <v>5.6</v>
      </c>
      <c r="BQ10" s="23">
        <v>5.5</v>
      </c>
      <c r="BR10" s="194">
        <v>7</v>
      </c>
      <c r="BS10" s="25">
        <v>5.5</v>
      </c>
      <c r="BT10" s="7">
        <f t="shared" si="17"/>
        <v>5.7</v>
      </c>
      <c r="BU10" s="23">
        <v>5.5</v>
      </c>
      <c r="BV10" s="194">
        <v>6</v>
      </c>
      <c r="BW10" s="25">
        <v>5</v>
      </c>
      <c r="BX10" s="7">
        <f t="shared" si="18"/>
        <v>5.2</v>
      </c>
      <c r="BY10" s="23">
        <v>5</v>
      </c>
      <c r="BZ10" s="194">
        <v>7</v>
      </c>
      <c r="CA10" s="25">
        <v>5</v>
      </c>
      <c r="CB10" s="7">
        <f t="shared" si="19"/>
        <v>5.2</v>
      </c>
      <c r="CC10" s="23">
        <v>7.7</v>
      </c>
      <c r="CD10" s="194">
        <v>8</v>
      </c>
      <c r="CE10" s="25">
        <v>8</v>
      </c>
      <c r="CF10" s="7">
        <f t="shared" si="20"/>
        <v>7.9</v>
      </c>
      <c r="CG10" s="23">
        <v>7</v>
      </c>
      <c r="CH10" s="194">
        <v>8</v>
      </c>
      <c r="CI10" s="25">
        <v>7</v>
      </c>
      <c r="CJ10" s="7">
        <f t="shared" si="21"/>
        <v>7.1</v>
      </c>
      <c r="CK10" s="23">
        <v>7</v>
      </c>
      <c r="CL10" s="194">
        <v>8</v>
      </c>
      <c r="CM10" s="25">
        <v>5</v>
      </c>
      <c r="CN10" s="7">
        <f t="shared" si="22"/>
        <v>5.7</v>
      </c>
      <c r="CO10" s="23">
        <v>5</v>
      </c>
      <c r="CP10" s="194">
        <v>8</v>
      </c>
      <c r="CQ10" s="264">
        <v>5</v>
      </c>
      <c r="CR10" s="7">
        <f t="shared" si="23"/>
        <v>5.3</v>
      </c>
      <c r="CS10" s="500">
        <v>7</v>
      </c>
      <c r="CT10" s="501">
        <v>8</v>
      </c>
      <c r="CU10" s="446">
        <v>7</v>
      </c>
      <c r="CV10" s="7">
        <f t="shared" si="24"/>
        <v>7.1</v>
      </c>
      <c r="CW10" s="23">
        <v>5.5</v>
      </c>
      <c r="CX10" s="194">
        <v>8</v>
      </c>
      <c r="CY10" s="264">
        <v>5.5</v>
      </c>
      <c r="CZ10" s="7">
        <f t="shared" si="25"/>
        <v>5.8</v>
      </c>
      <c r="DA10" s="23">
        <v>5.7</v>
      </c>
      <c r="DB10" s="194">
        <v>7</v>
      </c>
      <c r="DC10" s="25">
        <v>6</v>
      </c>
      <c r="DD10" s="7">
        <f t="shared" si="26"/>
        <v>6</v>
      </c>
      <c r="DE10" s="23">
        <v>6.7</v>
      </c>
      <c r="DF10" s="194">
        <v>10</v>
      </c>
      <c r="DG10" s="25">
        <v>5</v>
      </c>
      <c r="DH10" s="7">
        <f t="shared" si="27"/>
        <v>5.8</v>
      </c>
      <c r="DI10" s="23">
        <v>8</v>
      </c>
      <c r="DJ10" s="194">
        <v>9</v>
      </c>
      <c r="DK10" s="25">
        <v>6</v>
      </c>
      <c r="DL10" s="7">
        <f t="shared" si="28"/>
        <v>6.7</v>
      </c>
      <c r="DM10" s="23">
        <v>7.5</v>
      </c>
      <c r="DN10" s="194">
        <v>9</v>
      </c>
      <c r="DO10" s="119">
        <f t="shared" si="106"/>
        <v>5.5</v>
      </c>
      <c r="DP10" s="7">
        <f t="shared" si="29"/>
        <v>6.3</v>
      </c>
      <c r="DQ10" s="23">
        <v>5.5</v>
      </c>
      <c r="DR10" s="194">
        <v>7</v>
      </c>
      <c r="DS10" s="25">
        <v>8</v>
      </c>
      <c r="DT10" s="7">
        <f t="shared" si="30"/>
        <v>7.4</v>
      </c>
      <c r="DU10" s="23">
        <v>7</v>
      </c>
      <c r="DV10" s="194">
        <v>9</v>
      </c>
      <c r="DW10" s="25">
        <v>5</v>
      </c>
      <c r="DX10" s="7">
        <f t="shared" si="31"/>
        <v>5.8</v>
      </c>
      <c r="DY10" s="23">
        <v>5.7</v>
      </c>
      <c r="DZ10" s="194">
        <v>7</v>
      </c>
      <c r="EA10" s="25">
        <v>6</v>
      </c>
      <c r="EB10" s="7">
        <f t="shared" si="32"/>
        <v>6</v>
      </c>
      <c r="EC10" s="23">
        <v>6</v>
      </c>
      <c r="ED10" s="194">
        <v>7</v>
      </c>
      <c r="EE10" s="25">
        <v>5</v>
      </c>
      <c r="EF10" s="7">
        <f t="shared" si="33"/>
        <v>5.4</v>
      </c>
      <c r="EG10" s="23">
        <v>6</v>
      </c>
      <c r="EH10" s="194">
        <v>7</v>
      </c>
      <c r="EI10" s="25">
        <v>7</v>
      </c>
      <c r="EJ10" s="7">
        <f t="shared" si="34"/>
        <v>6.8</v>
      </c>
      <c r="EK10" s="23">
        <v>6.5</v>
      </c>
      <c r="EL10" s="194">
        <v>8</v>
      </c>
      <c r="EM10" s="25">
        <v>7</v>
      </c>
      <c r="EN10" s="7">
        <f t="shared" si="35"/>
        <v>7</v>
      </c>
      <c r="EO10" s="23">
        <v>7</v>
      </c>
      <c r="EP10" s="194">
        <v>8</v>
      </c>
      <c r="EQ10" s="25">
        <v>6</v>
      </c>
      <c r="ER10" s="7">
        <f t="shared" si="36"/>
        <v>6.4</v>
      </c>
      <c r="ES10" s="23">
        <v>7.5</v>
      </c>
      <c r="ET10" s="194">
        <v>8</v>
      </c>
      <c r="EU10" s="25">
        <v>8</v>
      </c>
      <c r="EV10" s="7">
        <f t="shared" si="37"/>
        <v>7.9</v>
      </c>
      <c r="EW10" s="23">
        <v>7</v>
      </c>
      <c r="EX10" s="194">
        <v>9</v>
      </c>
      <c r="EY10" s="25">
        <v>5</v>
      </c>
      <c r="EZ10" s="120">
        <f t="shared" si="107"/>
        <v>5.8</v>
      </c>
      <c r="FA10" s="120"/>
      <c r="FB10" s="7"/>
      <c r="FC10" s="8">
        <f t="shared" si="39"/>
        <v>5.86</v>
      </c>
      <c r="FD10" s="126" t="str">
        <f t="shared" si="40"/>
        <v>C</v>
      </c>
      <c r="FE10" s="10">
        <f t="shared" si="41"/>
        <v>2</v>
      </c>
      <c r="FF10" s="126" t="str">
        <f t="shared" si="42"/>
        <v>C</v>
      </c>
      <c r="FG10" s="10">
        <f t="shared" si="43"/>
        <v>2</v>
      </c>
      <c r="FH10" s="126" t="str">
        <f t="shared" si="44"/>
        <v>C</v>
      </c>
      <c r="FI10" s="10">
        <f t="shared" si="45"/>
        <v>2</v>
      </c>
      <c r="FJ10" s="126" t="str">
        <f t="shared" si="46"/>
        <v>B</v>
      </c>
      <c r="FK10" s="10">
        <f t="shared" si="47"/>
        <v>3</v>
      </c>
      <c r="FL10" s="218" t="str">
        <f t="shared" si="48"/>
        <v>B</v>
      </c>
      <c r="FM10" s="217">
        <f t="shared" si="49"/>
        <v>3</v>
      </c>
      <c r="FN10" s="218" t="str">
        <f t="shared" si="50"/>
        <v>B</v>
      </c>
      <c r="FO10" s="217">
        <f t="shared" si="51"/>
        <v>3</v>
      </c>
      <c r="FP10" s="218" t="str">
        <f t="shared" si="52"/>
        <v>D</v>
      </c>
      <c r="FQ10" s="217">
        <f t="shared" si="53"/>
        <v>1</v>
      </c>
      <c r="FR10" s="218" t="str">
        <f t="shared" si="54"/>
        <v>C</v>
      </c>
      <c r="FS10" s="217">
        <f t="shared" si="55"/>
        <v>2</v>
      </c>
      <c r="FT10" s="218" t="str">
        <f t="shared" si="56"/>
        <v>D</v>
      </c>
      <c r="FU10" s="217">
        <f t="shared" si="57"/>
        <v>1</v>
      </c>
      <c r="FV10" s="218" t="str">
        <f t="shared" si="58"/>
        <v>C</v>
      </c>
      <c r="FW10" s="217">
        <f t="shared" si="59"/>
        <v>2</v>
      </c>
      <c r="FX10" s="218" t="str">
        <f t="shared" si="60"/>
        <v>C</v>
      </c>
      <c r="FY10" s="217">
        <f t="shared" si="61"/>
        <v>2</v>
      </c>
      <c r="FZ10" s="218" t="str">
        <f t="shared" si="62"/>
        <v>C</v>
      </c>
      <c r="GA10" s="217">
        <f t="shared" si="63"/>
        <v>2</v>
      </c>
      <c r="GB10" s="126" t="str">
        <f t="shared" si="64"/>
        <v>C</v>
      </c>
      <c r="GC10" s="10">
        <f t="shared" si="65"/>
        <v>2</v>
      </c>
      <c r="GD10" s="126" t="str">
        <f t="shared" si="66"/>
        <v>C</v>
      </c>
      <c r="GE10" s="10">
        <f t="shared" si="67"/>
        <v>2</v>
      </c>
      <c r="GF10" s="126" t="str">
        <f t="shared" si="68"/>
        <v>C</v>
      </c>
      <c r="GG10" s="10">
        <f t="shared" si="69"/>
        <v>2</v>
      </c>
      <c r="GH10" s="126" t="str">
        <f t="shared" si="70"/>
        <v>C</v>
      </c>
      <c r="GI10" s="10">
        <f t="shared" si="71"/>
        <v>2</v>
      </c>
      <c r="GJ10" s="126" t="str">
        <f t="shared" si="72"/>
        <v>C</v>
      </c>
      <c r="GK10" s="10">
        <f t="shared" si="73"/>
        <v>2</v>
      </c>
      <c r="GL10" s="126" t="str">
        <f t="shared" si="74"/>
        <v>D</v>
      </c>
      <c r="GM10" s="10">
        <f t="shared" si="75"/>
        <v>1</v>
      </c>
      <c r="GN10" s="126" t="str">
        <f t="shared" si="76"/>
        <v>D</v>
      </c>
      <c r="GO10" s="10">
        <f t="shared" si="77"/>
        <v>1</v>
      </c>
      <c r="GP10" s="126" t="str">
        <f t="shared" si="78"/>
        <v>B</v>
      </c>
      <c r="GQ10" s="10">
        <f t="shared" si="79"/>
        <v>3</v>
      </c>
      <c r="GR10" s="126" t="str">
        <f t="shared" si="80"/>
        <v>B</v>
      </c>
      <c r="GS10" s="10">
        <f t="shared" si="81"/>
        <v>3</v>
      </c>
      <c r="GT10" s="218" t="str">
        <f t="shared" si="82"/>
        <v>C</v>
      </c>
      <c r="GU10" s="217">
        <f t="shared" si="83"/>
        <v>2</v>
      </c>
      <c r="GV10" s="218" t="str">
        <f t="shared" si="84"/>
        <v>D</v>
      </c>
      <c r="GW10" s="217">
        <f t="shared" si="85"/>
        <v>1</v>
      </c>
      <c r="GX10" s="218" t="str">
        <f t="shared" si="86"/>
        <v>B</v>
      </c>
      <c r="GY10" s="217">
        <f t="shared" si="87"/>
        <v>3</v>
      </c>
      <c r="GZ10" s="218" t="str">
        <f t="shared" si="88"/>
        <v>C</v>
      </c>
      <c r="HA10" s="217">
        <f t="shared" si="89"/>
        <v>2</v>
      </c>
      <c r="HB10" s="218" t="str">
        <f t="shared" si="90"/>
        <v>C</v>
      </c>
      <c r="HC10" s="217">
        <f t="shared" si="91"/>
        <v>2</v>
      </c>
      <c r="HD10" s="218" t="str">
        <f t="shared" si="92"/>
        <v>C</v>
      </c>
      <c r="HE10" s="217">
        <f t="shared" si="93"/>
        <v>2</v>
      </c>
      <c r="HF10" s="218" t="str">
        <f t="shared" si="94"/>
        <v>C</v>
      </c>
      <c r="HG10" s="217">
        <f t="shared" si="95"/>
        <v>2</v>
      </c>
      <c r="HH10" s="218" t="str">
        <f t="shared" si="108"/>
        <v>C</v>
      </c>
      <c r="HI10" s="217">
        <f t="shared" si="96"/>
        <v>2</v>
      </c>
      <c r="HJ10" s="126" t="str">
        <f t="shared" si="109"/>
        <v>B</v>
      </c>
      <c r="HK10" s="10">
        <f t="shared" si="110"/>
        <v>3</v>
      </c>
      <c r="HL10" s="126" t="str">
        <f t="shared" si="111"/>
        <v>C</v>
      </c>
      <c r="HM10" s="10">
        <f t="shared" si="112"/>
        <v>2</v>
      </c>
      <c r="HN10" s="126" t="str">
        <f t="shared" si="113"/>
        <v>C</v>
      </c>
      <c r="HO10" s="10">
        <f t="shared" si="114"/>
        <v>2</v>
      </c>
      <c r="HP10" s="126" t="str">
        <f t="shared" si="115"/>
        <v>D</v>
      </c>
      <c r="HQ10" s="10">
        <f t="shared" si="116"/>
        <v>1</v>
      </c>
      <c r="HR10" s="126" t="str">
        <f t="shared" si="117"/>
        <v>C</v>
      </c>
      <c r="HS10" s="10">
        <f t="shared" si="118"/>
        <v>2</v>
      </c>
      <c r="HT10" s="126" t="str">
        <f t="shared" si="119"/>
        <v>B</v>
      </c>
      <c r="HU10" s="10">
        <f t="shared" si="120"/>
        <v>3</v>
      </c>
      <c r="HV10" s="126" t="str">
        <f t="shared" si="121"/>
        <v>C</v>
      </c>
      <c r="HW10" s="10">
        <f t="shared" si="122"/>
        <v>2</v>
      </c>
      <c r="HX10" s="126" t="str">
        <f t="shared" si="123"/>
        <v>B</v>
      </c>
      <c r="HY10" s="10">
        <f t="shared" si="124"/>
        <v>3</v>
      </c>
      <c r="HZ10" s="126" t="str">
        <f t="shared" si="125"/>
        <v>C</v>
      </c>
      <c r="IA10" s="10">
        <f t="shared" si="126"/>
        <v>2</v>
      </c>
      <c r="IB10" s="126" t="str">
        <f t="shared" si="127"/>
        <v>X</v>
      </c>
      <c r="IC10" s="10">
        <f t="shared" si="128"/>
        <v>0</v>
      </c>
      <c r="ID10" s="126" t="str">
        <f t="shared" si="129"/>
        <v>X</v>
      </c>
      <c r="IE10" s="10">
        <f t="shared" si="130"/>
        <v>0</v>
      </c>
      <c r="IF10" s="126" t="str">
        <f t="shared" si="131"/>
        <v>X</v>
      </c>
      <c r="IG10" s="10">
        <f t="shared" si="132"/>
        <v>0</v>
      </c>
      <c r="IH10" s="126" t="str">
        <f t="shared" si="97"/>
        <v>X</v>
      </c>
      <c r="II10" s="10">
        <f t="shared" si="98"/>
        <v>0</v>
      </c>
      <c r="IJ10" s="72">
        <f t="shared" si="99"/>
        <v>2.25</v>
      </c>
      <c r="IK10" s="72">
        <f t="shared" si="100"/>
        <v>2</v>
      </c>
      <c r="IL10" s="72">
        <f t="shared" si="101"/>
        <v>1.95</v>
      </c>
      <c r="IM10" s="72">
        <f t="shared" si="102"/>
        <v>2.06</v>
      </c>
      <c r="IN10" s="72">
        <f t="shared" si="133"/>
        <v>1.64</v>
      </c>
      <c r="IO10" s="72">
        <f t="shared" si="134"/>
        <v>1.2</v>
      </c>
      <c r="IP10" s="73">
        <f t="shared" si="135"/>
        <v>88</v>
      </c>
      <c r="IQ10" s="72">
        <f t="shared" si="103"/>
        <v>2.0699999999999998</v>
      </c>
      <c r="IR10" s="4" t="str">
        <f t="shared" si="104"/>
        <v>Trung b×nh</v>
      </c>
      <c r="IV10" s="3">
        <v>7.5</v>
      </c>
      <c r="IW10" s="3">
        <v>6</v>
      </c>
      <c r="IY10" s="3">
        <v>8</v>
      </c>
      <c r="IZ10" s="3">
        <v>5</v>
      </c>
      <c r="JB10" s="3">
        <v>6</v>
      </c>
      <c r="JC10" s="3">
        <v>5</v>
      </c>
      <c r="JD10" s="3">
        <v>5</v>
      </c>
    </row>
    <row r="11" spans="1:264" ht="26.25" customHeight="1" x14ac:dyDescent="0.25">
      <c r="A11" s="6">
        <v>5</v>
      </c>
      <c r="B11" s="36" t="s">
        <v>164</v>
      </c>
      <c r="C11" s="204" t="s">
        <v>165</v>
      </c>
      <c r="D11" s="22">
        <v>35836</v>
      </c>
      <c r="E11" s="23">
        <v>6.5</v>
      </c>
      <c r="F11" s="194">
        <v>7</v>
      </c>
      <c r="G11" s="25">
        <v>4</v>
      </c>
      <c r="H11" s="7">
        <f t="shared" si="0"/>
        <v>4.8</v>
      </c>
      <c r="I11" s="23">
        <v>3.5</v>
      </c>
      <c r="J11" s="194">
        <v>4</v>
      </c>
      <c r="K11" s="25">
        <v>5.5</v>
      </c>
      <c r="L11" s="7">
        <f t="shared" si="1"/>
        <v>5</v>
      </c>
      <c r="M11" s="23">
        <v>6.5</v>
      </c>
      <c r="N11" s="194">
        <v>8</v>
      </c>
      <c r="O11" s="25">
        <v>3</v>
      </c>
      <c r="P11" s="7">
        <f t="shared" si="2"/>
        <v>4.2</v>
      </c>
      <c r="Q11" s="23">
        <v>5.5</v>
      </c>
      <c r="R11" s="194">
        <v>8</v>
      </c>
      <c r="S11" s="25">
        <v>6</v>
      </c>
      <c r="T11" s="7">
        <f t="shared" si="3"/>
        <v>6.1</v>
      </c>
      <c r="U11" s="23">
        <v>6.5</v>
      </c>
      <c r="V11" s="194">
        <v>5</v>
      </c>
      <c r="W11" s="74">
        <v>2</v>
      </c>
      <c r="X11" s="7">
        <f t="shared" si="4"/>
        <v>3.2</v>
      </c>
      <c r="Y11" s="23">
        <v>7</v>
      </c>
      <c r="Z11" s="194">
        <v>8</v>
      </c>
      <c r="AA11" s="25">
        <f t="shared" si="5"/>
        <v>5.8</v>
      </c>
      <c r="AB11" s="7">
        <f t="shared" si="6"/>
        <v>6.3</v>
      </c>
      <c r="AC11" s="23">
        <v>6</v>
      </c>
      <c r="AD11" s="194">
        <v>7</v>
      </c>
      <c r="AE11" s="25">
        <v>4</v>
      </c>
      <c r="AF11" s="7">
        <f t="shared" si="7"/>
        <v>4.7</v>
      </c>
      <c r="AG11" s="23">
        <v>5</v>
      </c>
      <c r="AH11" s="194">
        <v>7</v>
      </c>
      <c r="AI11" s="25">
        <v>5.5</v>
      </c>
      <c r="AJ11" s="7">
        <f t="shared" si="8"/>
        <v>5.6</v>
      </c>
      <c r="AK11" s="23">
        <v>6.7</v>
      </c>
      <c r="AL11" s="194">
        <v>7</v>
      </c>
      <c r="AM11" s="25">
        <v>4</v>
      </c>
      <c r="AN11" s="7">
        <f t="shared" si="9"/>
        <v>4.8</v>
      </c>
      <c r="AO11" s="23">
        <v>6</v>
      </c>
      <c r="AP11" s="194">
        <v>7</v>
      </c>
      <c r="AQ11" s="25">
        <v>5.5</v>
      </c>
      <c r="AR11" s="7">
        <f t="shared" si="10"/>
        <v>5.8</v>
      </c>
      <c r="AS11" s="23">
        <v>5.3</v>
      </c>
      <c r="AT11" s="194">
        <v>8</v>
      </c>
      <c r="AU11" s="25">
        <v>6</v>
      </c>
      <c r="AV11" s="7">
        <f t="shared" si="11"/>
        <v>6.1</v>
      </c>
      <c r="AW11" s="23">
        <v>7.7</v>
      </c>
      <c r="AX11" s="194">
        <v>8</v>
      </c>
      <c r="AY11" s="25">
        <v>6</v>
      </c>
      <c r="AZ11" s="7">
        <f t="shared" si="12"/>
        <v>6.5</v>
      </c>
      <c r="BA11" s="23">
        <v>5.7</v>
      </c>
      <c r="BB11" s="194">
        <v>7</v>
      </c>
      <c r="BC11" s="25">
        <v>6</v>
      </c>
      <c r="BD11" s="7">
        <f t="shared" si="13"/>
        <v>6</v>
      </c>
      <c r="BE11" s="23">
        <v>5.5</v>
      </c>
      <c r="BF11" s="194">
        <v>5</v>
      </c>
      <c r="BG11" s="25">
        <v>6</v>
      </c>
      <c r="BH11" s="7">
        <f t="shared" si="14"/>
        <v>5.8</v>
      </c>
      <c r="BI11" s="23">
        <v>6</v>
      </c>
      <c r="BJ11" s="194">
        <v>7</v>
      </c>
      <c r="BK11" s="25">
        <f t="shared" si="105"/>
        <v>5</v>
      </c>
      <c r="BL11" s="7">
        <f t="shared" si="15"/>
        <v>5.4</v>
      </c>
      <c r="BM11" s="23">
        <v>4</v>
      </c>
      <c r="BN11" s="194">
        <v>5</v>
      </c>
      <c r="BO11" s="25">
        <v>5</v>
      </c>
      <c r="BP11" s="7">
        <f t="shared" si="16"/>
        <v>4.8</v>
      </c>
      <c r="BQ11" s="23">
        <v>4.5</v>
      </c>
      <c r="BR11" s="194">
        <v>5</v>
      </c>
      <c r="BS11" s="25">
        <v>5.5</v>
      </c>
      <c r="BT11" s="7">
        <f t="shared" si="17"/>
        <v>5.3</v>
      </c>
      <c r="BU11" s="23">
        <v>5</v>
      </c>
      <c r="BV11" s="194">
        <v>6</v>
      </c>
      <c r="BW11" s="25">
        <v>6</v>
      </c>
      <c r="BX11" s="7">
        <f t="shared" si="18"/>
        <v>5.8</v>
      </c>
      <c r="BY11" s="23">
        <v>5</v>
      </c>
      <c r="BZ11" s="194">
        <v>7</v>
      </c>
      <c r="CA11" s="25">
        <v>5</v>
      </c>
      <c r="CB11" s="7">
        <f t="shared" si="19"/>
        <v>5.2</v>
      </c>
      <c r="CC11" s="23">
        <v>5.3</v>
      </c>
      <c r="CD11" s="194">
        <v>7</v>
      </c>
      <c r="CE11" s="25">
        <v>6</v>
      </c>
      <c r="CF11" s="7">
        <f t="shared" si="20"/>
        <v>6</v>
      </c>
      <c r="CG11" s="23">
        <v>5</v>
      </c>
      <c r="CH11" s="194">
        <v>7</v>
      </c>
      <c r="CI11" s="25">
        <v>6</v>
      </c>
      <c r="CJ11" s="7">
        <f t="shared" si="21"/>
        <v>5.9</v>
      </c>
      <c r="CK11" s="23">
        <v>6</v>
      </c>
      <c r="CL11" s="194">
        <v>7</v>
      </c>
      <c r="CM11" s="264">
        <v>2.5</v>
      </c>
      <c r="CN11" s="7">
        <f t="shared" si="22"/>
        <v>3.7</v>
      </c>
      <c r="CO11" s="23">
        <v>5</v>
      </c>
      <c r="CP11" s="194">
        <v>5</v>
      </c>
      <c r="CQ11" s="264">
        <v>5</v>
      </c>
      <c r="CR11" s="7">
        <f t="shared" si="23"/>
        <v>5</v>
      </c>
      <c r="CS11" s="23">
        <v>5</v>
      </c>
      <c r="CT11" s="194">
        <v>6</v>
      </c>
      <c r="CU11" s="264">
        <v>1</v>
      </c>
      <c r="CV11" s="7">
        <f t="shared" si="24"/>
        <v>2.2999999999999998</v>
      </c>
      <c r="CW11" s="23">
        <v>5</v>
      </c>
      <c r="CX11" s="194">
        <v>5</v>
      </c>
      <c r="CY11" s="264">
        <v>5</v>
      </c>
      <c r="CZ11" s="7">
        <f t="shared" si="25"/>
        <v>5</v>
      </c>
      <c r="DA11" s="23">
        <v>4.3</v>
      </c>
      <c r="DB11" s="194">
        <v>6</v>
      </c>
      <c r="DC11" s="25">
        <v>4</v>
      </c>
      <c r="DD11" s="7">
        <f t="shared" si="26"/>
        <v>4.3</v>
      </c>
      <c r="DE11" s="23">
        <v>2.7</v>
      </c>
      <c r="DF11" s="194">
        <v>5</v>
      </c>
      <c r="DG11" s="264">
        <v>4</v>
      </c>
      <c r="DH11" s="7">
        <f t="shared" si="27"/>
        <v>3.8</v>
      </c>
      <c r="DI11" s="23">
        <v>6.5</v>
      </c>
      <c r="DJ11" s="194">
        <v>8</v>
      </c>
      <c r="DK11" s="25">
        <v>6</v>
      </c>
      <c r="DL11" s="7">
        <f t="shared" si="28"/>
        <v>6.3</v>
      </c>
      <c r="DM11" s="23">
        <v>5.5</v>
      </c>
      <c r="DN11" s="194">
        <v>7</v>
      </c>
      <c r="DO11" s="119">
        <f t="shared" si="106"/>
        <v>5.0999999999999996</v>
      </c>
      <c r="DP11" s="7">
        <f t="shared" si="29"/>
        <v>5.4</v>
      </c>
      <c r="DQ11" s="23">
        <v>5.5</v>
      </c>
      <c r="DR11" s="194">
        <v>7</v>
      </c>
      <c r="DS11" s="25">
        <v>0</v>
      </c>
      <c r="DT11" s="7">
        <f t="shared" si="30"/>
        <v>1.8</v>
      </c>
      <c r="DU11" s="23">
        <v>5.7</v>
      </c>
      <c r="DV11" s="194">
        <v>8</v>
      </c>
      <c r="DW11" s="25">
        <v>0</v>
      </c>
      <c r="DX11" s="7">
        <f t="shared" si="31"/>
        <v>1.9</v>
      </c>
      <c r="DY11" s="23">
        <v>3.3</v>
      </c>
      <c r="DZ11" s="194">
        <v>5</v>
      </c>
      <c r="EA11" s="25">
        <v>0</v>
      </c>
      <c r="EB11" s="7">
        <f t="shared" si="32"/>
        <v>1.2</v>
      </c>
      <c r="EC11" s="23">
        <v>6.5</v>
      </c>
      <c r="ED11" s="194">
        <v>7</v>
      </c>
      <c r="EE11" s="25">
        <v>0</v>
      </c>
      <c r="EF11" s="7">
        <f t="shared" si="33"/>
        <v>2</v>
      </c>
      <c r="EG11" s="23">
        <v>4.3</v>
      </c>
      <c r="EH11" s="194">
        <v>6</v>
      </c>
      <c r="EI11" s="25">
        <v>0</v>
      </c>
      <c r="EJ11" s="7">
        <f t="shared" si="34"/>
        <v>1.5</v>
      </c>
      <c r="EK11" s="234"/>
      <c r="EL11" s="282"/>
      <c r="EM11" s="236"/>
      <c r="EN11" s="7">
        <f t="shared" si="35"/>
        <v>0</v>
      </c>
      <c r="EO11" s="23">
        <v>7</v>
      </c>
      <c r="EP11" s="194">
        <v>8</v>
      </c>
      <c r="EQ11" s="25">
        <v>0</v>
      </c>
      <c r="ER11" s="7">
        <f t="shared" si="36"/>
        <v>2.2000000000000002</v>
      </c>
      <c r="ES11" s="234"/>
      <c r="ET11" s="282"/>
      <c r="EU11" s="236"/>
      <c r="EV11" s="7">
        <f t="shared" si="37"/>
        <v>0</v>
      </c>
      <c r="EW11" s="419"/>
      <c r="EX11" s="420"/>
      <c r="EY11" s="421"/>
      <c r="EZ11" s="120">
        <f t="shared" si="107"/>
        <v>0</v>
      </c>
      <c r="FA11" s="120"/>
      <c r="FB11" s="7"/>
      <c r="FC11" s="8">
        <f t="shared" si="39"/>
        <v>3.73</v>
      </c>
      <c r="FD11" s="126" t="str">
        <f t="shared" si="40"/>
        <v>D</v>
      </c>
      <c r="FE11" s="10">
        <f t="shared" si="41"/>
        <v>1</v>
      </c>
      <c r="FF11" s="126" t="str">
        <f t="shared" si="42"/>
        <v>D</v>
      </c>
      <c r="FG11" s="10">
        <f t="shared" si="43"/>
        <v>1</v>
      </c>
      <c r="FH11" s="126" t="str">
        <f t="shared" si="44"/>
        <v>D</v>
      </c>
      <c r="FI11" s="10">
        <f t="shared" si="45"/>
        <v>1</v>
      </c>
      <c r="FJ11" s="126" t="str">
        <f t="shared" si="46"/>
        <v>C</v>
      </c>
      <c r="FK11" s="10">
        <f t="shared" si="47"/>
        <v>2</v>
      </c>
      <c r="FL11" s="218" t="str">
        <f t="shared" si="48"/>
        <v>F</v>
      </c>
      <c r="FM11" s="217">
        <f t="shared" si="49"/>
        <v>0</v>
      </c>
      <c r="FN11" s="218" t="str">
        <f t="shared" si="50"/>
        <v>C</v>
      </c>
      <c r="FO11" s="217">
        <f t="shared" si="51"/>
        <v>2</v>
      </c>
      <c r="FP11" s="218" t="str">
        <f t="shared" si="52"/>
        <v>D</v>
      </c>
      <c r="FQ11" s="217">
        <f t="shared" si="53"/>
        <v>1</v>
      </c>
      <c r="FR11" s="218" t="str">
        <f t="shared" si="54"/>
        <v>C</v>
      </c>
      <c r="FS11" s="217">
        <f t="shared" si="55"/>
        <v>2</v>
      </c>
      <c r="FT11" s="218" t="str">
        <f t="shared" si="56"/>
        <v>D</v>
      </c>
      <c r="FU11" s="217">
        <f t="shared" si="57"/>
        <v>1</v>
      </c>
      <c r="FV11" s="218" t="str">
        <f t="shared" si="58"/>
        <v>C</v>
      </c>
      <c r="FW11" s="217">
        <f t="shared" si="59"/>
        <v>2</v>
      </c>
      <c r="FX11" s="218" t="str">
        <f t="shared" si="60"/>
        <v>C</v>
      </c>
      <c r="FY11" s="217">
        <f t="shared" si="61"/>
        <v>2</v>
      </c>
      <c r="FZ11" s="218" t="str">
        <f t="shared" si="62"/>
        <v>C</v>
      </c>
      <c r="GA11" s="217">
        <f t="shared" si="63"/>
        <v>2</v>
      </c>
      <c r="GB11" s="126" t="str">
        <f t="shared" si="64"/>
        <v>C</v>
      </c>
      <c r="GC11" s="10">
        <f t="shared" si="65"/>
        <v>2</v>
      </c>
      <c r="GD11" s="126" t="str">
        <f t="shared" si="66"/>
        <v>C</v>
      </c>
      <c r="GE11" s="10">
        <f t="shared" si="67"/>
        <v>2</v>
      </c>
      <c r="GF11" s="126" t="str">
        <f t="shared" si="68"/>
        <v>D</v>
      </c>
      <c r="GG11" s="10">
        <f t="shared" si="69"/>
        <v>1</v>
      </c>
      <c r="GH11" s="126" t="str">
        <f t="shared" si="70"/>
        <v>D</v>
      </c>
      <c r="GI11" s="10">
        <f t="shared" si="71"/>
        <v>1</v>
      </c>
      <c r="GJ11" s="126" t="str">
        <f t="shared" si="72"/>
        <v>D</v>
      </c>
      <c r="GK11" s="10">
        <f t="shared" si="73"/>
        <v>1</v>
      </c>
      <c r="GL11" s="126" t="str">
        <f t="shared" si="74"/>
        <v>C</v>
      </c>
      <c r="GM11" s="10">
        <f t="shared" si="75"/>
        <v>2</v>
      </c>
      <c r="GN11" s="126" t="str">
        <f t="shared" si="76"/>
        <v>D</v>
      </c>
      <c r="GO11" s="10">
        <f t="shared" si="77"/>
        <v>1</v>
      </c>
      <c r="GP11" s="126" t="str">
        <f t="shared" si="78"/>
        <v>C</v>
      </c>
      <c r="GQ11" s="10">
        <f t="shared" si="79"/>
        <v>2</v>
      </c>
      <c r="GR11" s="126" t="str">
        <f t="shared" si="80"/>
        <v>C</v>
      </c>
      <c r="GS11" s="10">
        <f t="shared" si="81"/>
        <v>2</v>
      </c>
      <c r="GT11" s="218" t="str">
        <f t="shared" si="82"/>
        <v>F</v>
      </c>
      <c r="GU11" s="217">
        <f t="shared" si="83"/>
        <v>0</v>
      </c>
      <c r="GV11" s="218" t="str">
        <f t="shared" si="84"/>
        <v>D</v>
      </c>
      <c r="GW11" s="217">
        <f t="shared" si="85"/>
        <v>1</v>
      </c>
      <c r="GX11" s="218" t="str">
        <f t="shared" si="86"/>
        <v>F</v>
      </c>
      <c r="GY11" s="217">
        <f t="shared" si="87"/>
        <v>0</v>
      </c>
      <c r="GZ11" s="218" t="str">
        <f t="shared" si="88"/>
        <v>D</v>
      </c>
      <c r="HA11" s="217">
        <f t="shared" si="89"/>
        <v>1</v>
      </c>
      <c r="HB11" s="218" t="str">
        <f t="shared" si="90"/>
        <v>D</v>
      </c>
      <c r="HC11" s="217">
        <f t="shared" si="91"/>
        <v>1</v>
      </c>
      <c r="HD11" s="218" t="str">
        <f t="shared" si="92"/>
        <v>F</v>
      </c>
      <c r="HE11" s="217">
        <f t="shared" si="93"/>
        <v>0</v>
      </c>
      <c r="HF11" s="218" t="str">
        <f t="shared" si="94"/>
        <v>C</v>
      </c>
      <c r="HG11" s="217">
        <f t="shared" si="95"/>
        <v>2</v>
      </c>
      <c r="HH11" s="218" t="str">
        <f t="shared" si="108"/>
        <v>D</v>
      </c>
      <c r="HI11" s="217">
        <f t="shared" si="96"/>
        <v>1</v>
      </c>
      <c r="HJ11" s="126" t="str">
        <f t="shared" si="109"/>
        <v>F</v>
      </c>
      <c r="HK11" s="10">
        <f t="shared" si="110"/>
        <v>0</v>
      </c>
      <c r="HL11" s="126" t="str">
        <f t="shared" si="111"/>
        <v>F</v>
      </c>
      <c r="HM11" s="10">
        <f t="shared" si="112"/>
        <v>0</v>
      </c>
      <c r="HN11" s="126" t="str">
        <f t="shared" si="113"/>
        <v>F</v>
      </c>
      <c r="HO11" s="10">
        <f t="shared" si="114"/>
        <v>0</v>
      </c>
      <c r="HP11" s="126" t="str">
        <f t="shared" si="115"/>
        <v>F</v>
      </c>
      <c r="HQ11" s="10">
        <f t="shared" si="116"/>
        <v>0</v>
      </c>
      <c r="HR11" s="126" t="str">
        <f t="shared" si="117"/>
        <v>F</v>
      </c>
      <c r="HS11" s="10">
        <f t="shared" si="118"/>
        <v>0</v>
      </c>
      <c r="HT11" s="126" t="str">
        <f t="shared" si="119"/>
        <v>X</v>
      </c>
      <c r="HU11" s="10">
        <f t="shared" si="120"/>
        <v>0</v>
      </c>
      <c r="HV11" s="126" t="str">
        <f t="shared" si="121"/>
        <v>F</v>
      </c>
      <c r="HW11" s="10">
        <f t="shared" si="122"/>
        <v>0</v>
      </c>
      <c r="HX11" s="126" t="str">
        <f t="shared" si="123"/>
        <v>X</v>
      </c>
      <c r="HY11" s="10">
        <f t="shared" si="124"/>
        <v>0</v>
      </c>
      <c r="HZ11" s="126" t="str">
        <f t="shared" si="125"/>
        <v>X</v>
      </c>
      <c r="IA11" s="10">
        <f t="shared" si="126"/>
        <v>0</v>
      </c>
      <c r="IB11" s="126" t="str">
        <f t="shared" si="127"/>
        <v>X</v>
      </c>
      <c r="IC11" s="10">
        <f t="shared" si="128"/>
        <v>0</v>
      </c>
      <c r="ID11" s="126" t="str">
        <f t="shared" si="129"/>
        <v>X</v>
      </c>
      <c r="IE11" s="10">
        <f t="shared" si="130"/>
        <v>0</v>
      </c>
      <c r="IF11" s="126" t="str">
        <f t="shared" si="131"/>
        <v>X</v>
      </c>
      <c r="IG11" s="10">
        <f t="shared" si="132"/>
        <v>0</v>
      </c>
      <c r="IH11" s="126" t="str">
        <f t="shared" si="97"/>
        <v>X</v>
      </c>
      <c r="II11" s="10">
        <f t="shared" si="98"/>
        <v>0</v>
      </c>
      <c r="IJ11" s="72">
        <f t="shared" si="99"/>
        <v>1.25</v>
      </c>
      <c r="IK11" s="72">
        <f t="shared" si="100"/>
        <v>1.4</v>
      </c>
      <c r="IL11" s="72">
        <f t="shared" si="101"/>
        <v>1.52</v>
      </c>
      <c r="IM11" s="72">
        <f t="shared" si="102"/>
        <v>0.72</v>
      </c>
      <c r="IN11" s="72">
        <f t="shared" si="133"/>
        <v>0</v>
      </c>
      <c r="IO11" s="72">
        <f t="shared" si="134"/>
        <v>0</v>
      </c>
      <c r="IP11" s="73">
        <f t="shared" si="135"/>
        <v>57</v>
      </c>
      <c r="IQ11" s="72">
        <f t="shared" si="103"/>
        <v>1.46</v>
      </c>
      <c r="IR11" s="4" t="str">
        <f t="shared" si="104"/>
        <v>Trung b×nh yÕu</v>
      </c>
      <c r="IV11" s="3">
        <v>6.5</v>
      </c>
      <c r="IW11" s="3">
        <v>5</v>
      </c>
      <c r="IY11" s="3">
        <v>5</v>
      </c>
      <c r="IZ11" s="3">
        <v>5</v>
      </c>
      <c r="JB11" s="3">
        <v>5</v>
      </c>
      <c r="JC11" s="3">
        <v>4</v>
      </c>
      <c r="JD11" s="3">
        <v>5.5</v>
      </c>
    </row>
    <row r="12" spans="1:264" ht="26.25" customHeight="1" x14ac:dyDescent="0.25">
      <c r="A12" s="6">
        <v>6</v>
      </c>
      <c r="B12" s="20" t="s">
        <v>166</v>
      </c>
      <c r="C12" s="59" t="s">
        <v>167</v>
      </c>
      <c r="D12" s="18">
        <v>36147</v>
      </c>
      <c r="E12" s="23">
        <v>7.5</v>
      </c>
      <c r="F12" s="194">
        <v>8</v>
      </c>
      <c r="G12" s="25">
        <v>7</v>
      </c>
      <c r="H12" s="7">
        <f t="shared" si="0"/>
        <v>7.2</v>
      </c>
      <c r="I12" s="23">
        <v>3.5</v>
      </c>
      <c r="J12" s="194">
        <v>4</v>
      </c>
      <c r="K12" s="25">
        <v>7.5</v>
      </c>
      <c r="L12" s="7">
        <f t="shared" si="1"/>
        <v>6.4</v>
      </c>
      <c r="M12" s="23">
        <v>6.5</v>
      </c>
      <c r="N12" s="194">
        <v>9</v>
      </c>
      <c r="O12" s="25">
        <v>7</v>
      </c>
      <c r="P12" s="7">
        <f t="shared" si="2"/>
        <v>7.1</v>
      </c>
      <c r="Q12" s="23">
        <v>6</v>
      </c>
      <c r="R12" s="194">
        <v>8</v>
      </c>
      <c r="S12" s="25">
        <v>6</v>
      </c>
      <c r="T12" s="7">
        <f t="shared" si="3"/>
        <v>6.2</v>
      </c>
      <c r="U12" s="23">
        <v>7.5</v>
      </c>
      <c r="V12" s="194">
        <v>8</v>
      </c>
      <c r="W12" s="25">
        <v>3</v>
      </c>
      <c r="X12" s="7">
        <f t="shared" si="4"/>
        <v>4.4000000000000004</v>
      </c>
      <c r="Y12" s="23">
        <v>7</v>
      </c>
      <c r="Z12" s="194">
        <v>8</v>
      </c>
      <c r="AA12" s="25">
        <f t="shared" si="5"/>
        <v>6.3</v>
      </c>
      <c r="AB12" s="7">
        <f t="shared" si="6"/>
        <v>6.6</v>
      </c>
      <c r="AC12" s="23">
        <v>7</v>
      </c>
      <c r="AD12" s="194">
        <v>8</v>
      </c>
      <c r="AE12" s="25">
        <v>6</v>
      </c>
      <c r="AF12" s="7">
        <f t="shared" si="7"/>
        <v>6.4</v>
      </c>
      <c r="AG12" s="23">
        <v>6.3</v>
      </c>
      <c r="AH12" s="194">
        <v>8</v>
      </c>
      <c r="AI12" s="25">
        <v>5</v>
      </c>
      <c r="AJ12" s="7">
        <f t="shared" si="8"/>
        <v>5.6</v>
      </c>
      <c r="AK12" s="23">
        <v>6.7</v>
      </c>
      <c r="AL12" s="194">
        <v>8</v>
      </c>
      <c r="AM12" s="25">
        <v>3.5</v>
      </c>
      <c r="AN12" s="7">
        <f t="shared" si="9"/>
        <v>4.5999999999999996</v>
      </c>
      <c r="AO12" s="23">
        <v>8</v>
      </c>
      <c r="AP12" s="194">
        <v>8</v>
      </c>
      <c r="AQ12" s="25">
        <v>7.5</v>
      </c>
      <c r="AR12" s="7">
        <f t="shared" si="10"/>
        <v>7.7</v>
      </c>
      <c r="AS12" s="23">
        <v>6</v>
      </c>
      <c r="AT12" s="194">
        <v>9</v>
      </c>
      <c r="AU12" s="25">
        <v>6</v>
      </c>
      <c r="AV12" s="7">
        <f t="shared" si="11"/>
        <v>6.3</v>
      </c>
      <c r="AW12" s="23">
        <v>7.3</v>
      </c>
      <c r="AX12" s="194">
        <v>8</v>
      </c>
      <c r="AY12" s="25">
        <v>5</v>
      </c>
      <c r="AZ12" s="7">
        <f t="shared" si="12"/>
        <v>5.8</v>
      </c>
      <c r="BA12" s="23">
        <v>6.7</v>
      </c>
      <c r="BB12" s="194">
        <v>7</v>
      </c>
      <c r="BC12" s="25">
        <v>6</v>
      </c>
      <c r="BD12" s="7">
        <f t="shared" si="13"/>
        <v>6.2</v>
      </c>
      <c r="BE12" s="23">
        <v>6.5</v>
      </c>
      <c r="BF12" s="194">
        <v>7</v>
      </c>
      <c r="BG12" s="25">
        <v>4</v>
      </c>
      <c r="BH12" s="7">
        <f t="shared" si="14"/>
        <v>4.8</v>
      </c>
      <c r="BI12" s="23">
        <v>7</v>
      </c>
      <c r="BJ12" s="194">
        <v>9</v>
      </c>
      <c r="BK12" s="25">
        <f t="shared" si="105"/>
        <v>6</v>
      </c>
      <c r="BL12" s="7">
        <f t="shared" si="15"/>
        <v>6.5</v>
      </c>
      <c r="BM12" s="23">
        <v>6.5</v>
      </c>
      <c r="BN12" s="194">
        <v>7</v>
      </c>
      <c r="BO12" s="25">
        <v>6</v>
      </c>
      <c r="BP12" s="7">
        <f t="shared" si="16"/>
        <v>6.2</v>
      </c>
      <c r="BQ12" s="23">
        <v>4.5</v>
      </c>
      <c r="BR12" s="194">
        <v>5</v>
      </c>
      <c r="BS12" s="25">
        <v>5.5</v>
      </c>
      <c r="BT12" s="7">
        <f t="shared" si="17"/>
        <v>5.3</v>
      </c>
      <c r="BU12" s="23">
        <v>5.5</v>
      </c>
      <c r="BV12" s="194">
        <v>7</v>
      </c>
      <c r="BW12" s="25">
        <v>5</v>
      </c>
      <c r="BX12" s="7">
        <f t="shared" si="18"/>
        <v>5.3</v>
      </c>
      <c r="BY12" s="23">
        <v>5</v>
      </c>
      <c r="BZ12" s="194">
        <v>7</v>
      </c>
      <c r="CA12" s="25">
        <v>5</v>
      </c>
      <c r="CB12" s="7">
        <f t="shared" si="19"/>
        <v>5.2</v>
      </c>
      <c r="CC12" s="23">
        <v>7</v>
      </c>
      <c r="CD12" s="194">
        <v>8</v>
      </c>
      <c r="CE12" s="25">
        <v>7</v>
      </c>
      <c r="CF12" s="7">
        <f t="shared" si="20"/>
        <v>7.1</v>
      </c>
      <c r="CG12" s="23">
        <v>6.3</v>
      </c>
      <c r="CH12" s="194">
        <v>8</v>
      </c>
      <c r="CI12" s="25">
        <v>5</v>
      </c>
      <c r="CJ12" s="7">
        <f t="shared" si="21"/>
        <v>5.6</v>
      </c>
      <c r="CK12" s="23">
        <v>6.7</v>
      </c>
      <c r="CL12" s="194">
        <v>8</v>
      </c>
      <c r="CM12" s="25">
        <v>4.5</v>
      </c>
      <c r="CN12" s="7">
        <f t="shared" si="22"/>
        <v>5.3</v>
      </c>
      <c r="CO12" s="23">
        <v>6</v>
      </c>
      <c r="CP12" s="194">
        <v>8</v>
      </c>
      <c r="CQ12" s="25">
        <v>5</v>
      </c>
      <c r="CR12" s="7">
        <f t="shared" si="23"/>
        <v>5.5</v>
      </c>
      <c r="CS12" s="523">
        <v>7.3</v>
      </c>
      <c r="CT12" s="524">
        <v>8</v>
      </c>
      <c r="CU12" s="445">
        <v>7</v>
      </c>
      <c r="CV12" s="7">
        <f t="shared" si="24"/>
        <v>7.2</v>
      </c>
      <c r="CW12" s="23">
        <v>5</v>
      </c>
      <c r="CX12" s="194">
        <v>7</v>
      </c>
      <c r="CY12" s="264">
        <v>5.5</v>
      </c>
      <c r="CZ12" s="7">
        <f t="shared" si="25"/>
        <v>5.6</v>
      </c>
      <c r="DA12" s="23">
        <v>4.7</v>
      </c>
      <c r="DB12" s="194">
        <v>7</v>
      </c>
      <c r="DC12" s="25">
        <v>4</v>
      </c>
      <c r="DD12" s="7">
        <f t="shared" si="26"/>
        <v>4.4000000000000004</v>
      </c>
      <c r="DE12" s="23">
        <v>2.7</v>
      </c>
      <c r="DF12" s="194">
        <v>7</v>
      </c>
      <c r="DG12" s="264">
        <v>4</v>
      </c>
      <c r="DH12" s="7">
        <f t="shared" si="27"/>
        <v>4</v>
      </c>
      <c r="DI12" s="23">
        <v>6.5</v>
      </c>
      <c r="DJ12" s="194">
        <v>8</v>
      </c>
      <c r="DK12" s="25">
        <v>5</v>
      </c>
      <c r="DL12" s="7">
        <f t="shared" si="28"/>
        <v>5.6</v>
      </c>
      <c r="DM12" s="23">
        <v>7</v>
      </c>
      <c r="DN12" s="194">
        <v>8</v>
      </c>
      <c r="DO12" s="119">
        <f t="shared" si="106"/>
        <v>5.9</v>
      </c>
      <c r="DP12" s="7">
        <f t="shared" si="29"/>
        <v>6.3</v>
      </c>
      <c r="DQ12" s="23">
        <v>6</v>
      </c>
      <c r="DR12" s="194">
        <v>8</v>
      </c>
      <c r="DS12" s="25">
        <v>7</v>
      </c>
      <c r="DT12" s="7">
        <f t="shared" si="30"/>
        <v>6.9</v>
      </c>
      <c r="DU12" s="23">
        <v>5.7</v>
      </c>
      <c r="DV12" s="194">
        <v>8</v>
      </c>
      <c r="DW12" s="25">
        <v>6</v>
      </c>
      <c r="DX12" s="7">
        <f t="shared" si="31"/>
        <v>6.1</v>
      </c>
      <c r="DY12" s="23">
        <v>8</v>
      </c>
      <c r="DZ12" s="194">
        <v>9</v>
      </c>
      <c r="EA12" s="25">
        <v>5</v>
      </c>
      <c r="EB12" s="7">
        <f t="shared" si="32"/>
        <v>6</v>
      </c>
      <c r="EC12" s="23">
        <v>7.5</v>
      </c>
      <c r="ED12" s="194">
        <v>9</v>
      </c>
      <c r="EE12" s="25">
        <v>5</v>
      </c>
      <c r="EF12" s="7">
        <f t="shared" si="33"/>
        <v>5.9</v>
      </c>
      <c r="EG12" s="23">
        <v>6.7</v>
      </c>
      <c r="EH12" s="194">
        <v>8</v>
      </c>
      <c r="EI12" s="25">
        <v>7</v>
      </c>
      <c r="EJ12" s="7">
        <f t="shared" si="34"/>
        <v>7</v>
      </c>
      <c r="EK12" s="23">
        <v>6.5</v>
      </c>
      <c r="EL12" s="194">
        <v>8</v>
      </c>
      <c r="EM12" s="25">
        <v>7</v>
      </c>
      <c r="EN12" s="7">
        <f t="shared" si="35"/>
        <v>7</v>
      </c>
      <c r="EO12" s="23">
        <v>5</v>
      </c>
      <c r="EP12" s="194">
        <v>7</v>
      </c>
      <c r="EQ12" s="25">
        <v>6</v>
      </c>
      <c r="ER12" s="7">
        <f t="shared" si="36"/>
        <v>5.9</v>
      </c>
      <c r="ES12" s="23">
        <v>7</v>
      </c>
      <c r="ET12" s="194">
        <v>9</v>
      </c>
      <c r="EU12" s="25">
        <v>7</v>
      </c>
      <c r="EV12" s="7">
        <f t="shared" si="37"/>
        <v>7.2</v>
      </c>
      <c r="EW12" s="23">
        <v>8.5</v>
      </c>
      <c r="EX12" s="194">
        <v>9</v>
      </c>
      <c r="EY12" s="25">
        <v>6</v>
      </c>
      <c r="EZ12" s="120">
        <f t="shared" si="107"/>
        <v>6.8</v>
      </c>
      <c r="FA12" s="120"/>
      <c r="FB12" s="7"/>
      <c r="FC12" s="8">
        <f t="shared" si="39"/>
        <v>5.64</v>
      </c>
      <c r="FD12" s="126" t="str">
        <f t="shared" si="40"/>
        <v>B</v>
      </c>
      <c r="FE12" s="10">
        <f t="shared" si="41"/>
        <v>3</v>
      </c>
      <c r="FF12" s="126" t="str">
        <f t="shared" si="42"/>
        <v>C</v>
      </c>
      <c r="FG12" s="10">
        <f t="shared" si="43"/>
        <v>2</v>
      </c>
      <c r="FH12" s="126" t="str">
        <f t="shared" si="44"/>
        <v>B</v>
      </c>
      <c r="FI12" s="10">
        <f t="shared" si="45"/>
        <v>3</v>
      </c>
      <c r="FJ12" s="126" t="str">
        <f t="shared" si="46"/>
        <v>C</v>
      </c>
      <c r="FK12" s="10">
        <f t="shared" si="47"/>
        <v>2</v>
      </c>
      <c r="FL12" s="218" t="str">
        <f t="shared" si="48"/>
        <v>D</v>
      </c>
      <c r="FM12" s="217">
        <f t="shared" si="49"/>
        <v>1</v>
      </c>
      <c r="FN12" s="218" t="str">
        <f t="shared" si="50"/>
        <v>C</v>
      </c>
      <c r="FO12" s="217">
        <f t="shared" si="51"/>
        <v>2</v>
      </c>
      <c r="FP12" s="218" t="str">
        <f t="shared" si="52"/>
        <v>C</v>
      </c>
      <c r="FQ12" s="217">
        <f t="shared" si="53"/>
        <v>2</v>
      </c>
      <c r="FR12" s="218" t="str">
        <f t="shared" si="54"/>
        <v>C</v>
      </c>
      <c r="FS12" s="217">
        <f t="shared" si="55"/>
        <v>2</v>
      </c>
      <c r="FT12" s="218" t="str">
        <f t="shared" si="56"/>
        <v>D</v>
      </c>
      <c r="FU12" s="217">
        <f t="shared" si="57"/>
        <v>1</v>
      </c>
      <c r="FV12" s="218" t="str">
        <f t="shared" si="58"/>
        <v>B</v>
      </c>
      <c r="FW12" s="217">
        <f t="shared" si="59"/>
        <v>3</v>
      </c>
      <c r="FX12" s="218" t="str">
        <f t="shared" si="60"/>
        <v>C</v>
      </c>
      <c r="FY12" s="217">
        <f t="shared" si="61"/>
        <v>2</v>
      </c>
      <c r="FZ12" s="218" t="str">
        <f t="shared" si="62"/>
        <v>C</v>
      </c>
      <c r="GA12" s="217">
        <f t="shared" si="63"/>
        <v>2</v>
      </c>
      <c r="GB12" s="126" t="str">
        <f t="shared" si="64"/>
        <v>C</v>
      </c>
      <c r="GC12" s="10">
        <f t="shared" si="65"/>
        <v>2</v>
      </c>
      <c r="GD12" s="126" t="str">
        <f t="shared" si="66"/>
        <v>D</v>
      </c>
      <c r="GE12" s="10">
        <f t="shared" si="67"/>
        <v>1</v>
      </c>
      <c r="GF12" s="126" t="str">
        <f t="shared" si="68"/>
        <v>C</v>
      </c>
      <c r="GG12" s="10">
        <f t="shared" si="69"/>
        <v>2</v>
      </c>
      <c r="GH12" s="126" t="str">
        <f t="shared" si="70"/>
        <v>C</v>
      </c>
      <c r="GI12" s="10">
        <f t="shared" si="71"/>
        <v>2</v>
      </c>
      <c r="GJ12" s="126" t="str">
        <f t="shared" si="72"/>
        <v>D</v>
      </c>
      <c r="GK12" s="10">
        <f t="shared" si="73"/>
        <v>1</v>
      </c>
      <c r="GL12" s="126" t="str">
        <f t="shared" si="74"/>
        <v>D</v>
      </c>
      <c r="GM12" s="10">
        <f t="shared" si="75"/>
        <v>1</v>
      </c>
      <c r="GN12" s="126" t="str">
        <f t="shared" si="76"/>
        <v>D</v>
      </c>
      <c r="GO12" s="10">
        <f t="shared" si="77"/>
        <v>1</v>
      </c>
      <c r="GP12" s="126" t="str">
        <f t="shared" si="78"/>
        <v>B</v>
      </c>
      <c r="GQ12" s="10">
        <f t="shared" si="79"/>
        <v>3</v>
      </c>
      <c r="GR12" s="126" t="str">
        <f t="shared" si="80"/>
        <v>C</v>
      </c>
      <c r="GS12" s="10">
        <f t="shared" si="81"/>
        <v>2</v>
      </c>
      <c r="GT12" s="218" t="str">
        <f t="shared" si="82"/>
        <v>D</v>
      </c>
      <c r="GU12" s="217">
        <f t="shared" si="83"/>
        <v>1</v>
      </c>
      <c r="GV12" s="218" t="str">
        <f t="shared" si="84"/>
        <v>C</v>
      </c>
      <c r="GW12" s="217">
        <f t="shared" si="85"/>
        <v>2</v>
      </c>
      <c r="GX12" s="218" t="str">
        <f t="shared" si="86"/>
        <v>B</v>
      </c>
      <c r="GY12" s="217">
        <f t="shared" si="87"/>
        <v>3</v>
      </c>
      <c r="GZ12" s="218" t="str">
        <f t="shared" si="88"/>
        <v>C</v>
      </c>
      <c r="HA12" s="217">
        <f t="shared" si="89"/>
        <v>2</v>
      </c>
      <c r="HB12" s="218" t="str">
        <f t="shared" si="90"/>
        <v>D</v>
      </c>
      <c r="HC12" s="217">
        <f t="shared" si="91"/>
        <v>1</v>
      </c>
      <c r="HD12" s="218" t="str">
        <f t="shared" si="92"/>
        <v>D</v>
      </c>
      <c r="HE12" s="217">
        <f t="shared" si="93"/>
        <v>1</v>
      </c>
      <c r="HF12" s="218" t="str">
        <f t="shared" si="94"/>
        <v>C</v>
      </c>
      <c r="HG12" s="217">
        <f t="shared" si="95"/>
        <v>2</v>
      </c>
      <c r="HH12" s="218" t="str">
        <f t="shared" si="108"/>
        <v>C</v>
      </c>
      <c r="HI12" s="217">
        <f t="shared" si="96"/>
        <v>2</v>
      </c>
      <c r="HJ12" s="126" t="str">
        <f t="shared" si="109"/>
        <v>C</v>
      </c>
      <c r="HK12" s="10">
        <f t="shared" si="110"/>
        <v>2</v>
      </c>
      <c r="HL12" s="126" t="str">
        <f t="shared" si="111"/>
        <v>C</v>
      </c>
      <c r="HM12" s="10">
        <f t="shared" si="112"/>
        <v>2</v>
      </c>
      <c r="HN12" s="126" t="str">
        <f t="shared" si="113"/>
        <v>C</v>
      </c>
      <c r="HO12" s="10">
        <f t="shared" si="114"/>
        <v>2</v>
      </c>
      <c r="HP12" s="126" t="str">
        <f t="shared" si="115"/>
        <v>C</v>
      </c>
      <c r="HQ12" s="10">
        <f t="shared" si="116"/>
        <v>2</v>
      </c>
      <c r="HR12" s="126" t="str">
        <f t="shared" si="117"/>
        <v>B</v>
      </c>
      <c r="HS12" s="10">
        <f t="shared" si="118"/>
        <v>3</v>
      </c>
      <c r="HT12" s="126" t="str">
        <f t="shared" si="119"/>
        <v>B</v>
      </c>
      <c r="HU12" s="10">
        <f t="shared" si="120"/>
        <v>3</v>
      </c>
      <c r="HV12" s="126" t="str">
        <f t="shared" si="121"/>
        <v>C</v>
      </c>
      <c r="HW12" s="10">
        <f t="shared" si="122"/>
        <v>2</v>
      </c>
      <c r="HX12" s="126" t="str">
        <f t="shared" si="123"/>
        <v>B</v>
      </c>
      <c r="HY12" s="10">
        <f t="shared" si="124"/>
        <v>3</v>
      </c>
      <c r="HZ12" s="126" t="str">
        <f t="shared" si="125"/>
        <v>C</v>
      </c>
      <c r="IA12" s="10">
        <f t="shared" si="126"/>
        <v>2</v>
      </c>
      <c r="IB12" s="126" t="str">
        <f t="shared" si="127"/>
        <v>X</v>
      </c>
      <c r="IC12" s="10">
        <f t="shared" si="128"/>
        <v>0</v>
      </c>
      <c r="ID12" s="126" t="str">
        <f t="shared" si="129"/>
        <v>X</v>
      </c>
      <c r="IE12" s="10">
        <f t="shared" si="130"/>
        <v>0</v>
      </c>
      <c r="IF12" s="126" t="str">
        <f t="shared" si="131"/>
        <v>X</v>
      </c>
      <c r="IG12" s="10">
        <f t="shared" si="132"/>
        <v>0</v>
      </c>
      <c r="IH12" s="126" t="str">
        <f t="shared" si="97"/>
        <v>X</v>
      </c>
      <c r="II12" s="10">
        <f t="shared" si="98"/>
        <v>0</v>
      </c>
      <c r="IJ12" s="72">
        <f t="shared" si="99"/>
        <v>2.5</v>
      </c>
      <c r="IK12" s="72">
        <f t="shared" si="100"/>
        <v>1.8</v>
      </c>
      <c r="IL12" s="72">
        <f t="shared" si="101"/>
        <v>1.67</v>
      </c>
      <c r="IM12" s="72">
        <f t="shared" si="102"/>
        <v>1.83</v>
      </c>
      <c r="IN12" s="72">
        <f t="shared" si="133"/>
        <v>1.71</v>
      </c>
      <c r="IO12" s="72">
        <f t="shared" si="134"/>
        <v>1.2</v>
      </c>
      <c r="IP12" s="73">
        <f t="shared" si="135"/>
        <v>88</v>
      </c>
      <c r="IQ12" s="72">
        <f t="shared" si="103"/>
        <v>1.95</v>
      </c>
      <c r="IR12" s="4" t="str">
        <f t="shared" si="104"/>
        <v>Trung b×nh yÕu</v>
      </c>
      <c r="IV12" s="3">
        <v>7</v>
      </c>
      <c r="IW12" s="3">
        <v>5.5</v>
      </c>
      <c r="IY12" s="3">
        <v>7</v>
      </c>
      <c r="IZ12" s="3">
        <v>5</v>
      </c>
      <c r="JB12" s="3">
        <v>7.5</v>
      </c>
      <c r="JC12" s="3">
        <v>1</v>
      </c>
      <c r="JD12" s="3">
        <v>5</v>
      </c>
    </row>
    <row r="13" spans="1:264" s="66" customFormat="1" ht="26.25" customHeight="1" x14ac:dyDescent="0.25">
      <c r="A13" s="6">
        <v>7</v>
      </c>
      <c r="B13" s="96" t="s">
        <v>164</v>
      </c>
      <c r="C13" s="204" t="s">
        <v>168</v>
      </c>
      <c r="D13" s="22">
        <v>36048</v>
      </c>
      <c r="E13" s="23">
        <v>7</v>
      </c>
      <c r="F13" s="194">
        <v>8</v>
      </c>
      <c r="G13" s="25">
        <v>4</v>
      </c>
      <c r="H13" s="7">
        <f t="shared" si="0"/>
        <v>5</v>
      </c>
      <c r="I13" s="23">
        <v>4</v>
      </c>
      <c r="J13" s="194">
        <v>4</v>
      </c>
      <c r="K13" s="25">
        <v>7</v>
      </c>
      <c r="L13" s="7">
        <f t="shared" si="1"/>
        <v>6.1</v>
      </c>
      <c r="M13" s="23">
        <v>5.5</v>
      </c>
      <c r="N13" s="194">
        <v>6</v>
      </c>
      <c r="O13" s="25">
        <v>2</v>
      </c>
      <c r="P13" s="7">
        <f t="shared" si="2"/>
        <v>3.1</v>
      </c>
      <c r="Q13" s="23">
        <v>5</v>
      </c>
      <c r="R13" s="194">
        <v>8</v>
      </c>
      <c r="S13" s="25">
        <v>6</v>
      </c>
      <c r="T13" s="7">
        <f t="shared" si="3"/>
        <v>6</v>
      </c>
      <c r="U13" s="23">
        <v>8</v>
      </c>
      <c r="V13" s="194">
        <v>9</v>
      </c>
      <c r="W13" s="74">
        <v>3</v>
      </c>
      <c r="X13" s="7">
        <f t="shared" si="4"/>
        <v>4.5999999999999996</v>
      </c>
      <c r="Y13" s="23">
        <v>7.5</v>
      </c>
      <c r="Z13" s="194">
        <v>8</v>
      </c>
      <c r="AA13" s="25">
        <f t="shared" si="5"/>
        <v>6.5</v>
      </c>
      <c r="AB13" s="7">
        <f t="shared" si="6"/>
        <v>6.9</v>
      </c>
      <c r="AC13" s="23">
        <v>6</v>
      </c>
      <c r="AD13" s="194">
        <v>7</v>
      </c>
      <c r="AE13" s="25">
        <v>4</v>
      </c>
      <c r="AF13" s="7">
        <f t="shared" si="7"/>
        <v>4.7</v>
      </c>
      <c r="AG13" s="23">
        <v>6.7</v>
      </c>
      <c r="AH13" s="194">
        <v>8</v>
      </c>
      <c r="AI13" s="25">
        <v>5</v>
      </c>
      <c r="AJ13" s="7">
        <f t="shared" si="8"/>
        <v>5.6</v>
      </c>
      <c r="AK13" s="23">
        <v>7.3</v>
      </c>
      <c r="AL13" s="194">
        <v>8</v>
      </c>
      <c r="AM13" s="25">
        <v>8</v>
      </c>
      <c r="AN13" s="7">
        <f t="shared" si="9"/>
        <v>7.9</v>
      </c>
      <c r="AO13" s="23">
        <v>7</v>
      </c>
      <c r="AP13" s="194">
        <v>7</v>
      </c>
      <c r="AQ13" s="25">
        <v>3.5</v>
      </c>
      <c r="AR13" s="7">
        <f t="shared" si="10"/>
        <v>4.5999999999999996</v>
      </c>
      <c r="AS13" s="23">
        <v>5.7</v>
      </c>
      <c r="AT13" s="194">
        <v>8</v>
      </c>
      <c r="AU13" s="25">
        <v>5</v>
      </c>
      <c r="AV13" s="7">
        <f t="shared" si="11"/>
        <v>5.4</v>
      </c>
      <c r="AW13" s="23">
        <v>8</v>
      </c>
      <c r="AX13" s="194">
        <v>8</v>
      </c>
      <c r="AY13" s="25">
        <v>5</v>
      </c>
      <c r="AZ13" s="7">
        <f t="shared" si="12"/>
        <v>5.9</v>
      </c>
      <c r="BA13" s="23">
        <v>6</v>
      </c>
      <c r="BB13" s="194">
        <v>8</v>
      </c>
      <c r="BC13" s="25">
        <v>5</v>
      </c>
      <c r="BD13" s="7">
        <f t="shared" si="13"/>
        <v>5.5</v>
      </c>
      <c r="BE13" s="23">
        <v>5.5</v>
      </c>
      <c r="BF13" s="194">
        <v>7</v>
      </c>
      <c r="BG13" s="25">
        <v>7</v>
      </c>
      <c r="BH13" s="7">
        <f t="shared" si="14"/>
        <v>6.7</v>
      </c>
      <c r="BI13" s="23">
        <v>6</v>
      </c>
      <c r="BJ13" s="194">
        <v>8</v>
      </c>
      <c r="BK13" s="25">
        <f t="shared" si="105"/>
        <v>5.5</v>
      </c>
      <c r="BL13" s="7">
        <f t="shared" si="15"/>
        <v>5.9</v>
      </c>
      <c r="BM13" s="23">
        <v>6</v>
      </c>
      <c r="BN13" s="194">
        <v>8</v>
      </c>
      <c r="BO13" s="25">
        <v>5.5</v>
      </c>
      <c r="BP13" s="7">
        <f t="shared" si="16"/>
        <v>5.9</v>
      </c>
      <c r="BQ13" s="23">
        <v>5</v>
      </c>
      <c r="BR13" s="194">
        <v>6</v>
      </c>
      <c r="BS13" s="25">
        <v>6</v>
      </c>
      <c r="BT13" s="7">
        <f t="shared" si="17"/>
        <v>5.8</v>
      </c>
      <c r="BU13" s="23">
        <v>5.5</v>
      </c>
      <c r="BV13" s="194">
        <v>7</v>
      </c>
      <c r="BW13" s="25">
        <v>5</v>
      </c>
      <c r="BX13" s="7">
        <f t="shared" si="18"/>
        <v>5.3</v>
      </c>
      <c r="BY13" s="23">
        <v>5</v>
      </c>
      <c r="BZ13" s="194">
        <v>7</v>
      </c>
      <c r="CA13" s="25">
        <v>5</v>
      </c>
      <c r="CB13" s="7">
        <f t="shared" si="19"/>
        <v>5.2</v>
      </c>
      <c r="CC13" s="23">
        <v>6.7</v>
      </c>
      <c r="CD13" s="194">
        <v>8</v>
      </c>
      <c r="CE13" s="25">
        <v>8</v>
      </c>
      <c r="CF13" s="7">
        <f t="shared" si="20"/>
        <v>7.7</v>
      </c>
      <c r="CG13" s="23">
        <v>6</v>
      </c>
      <c r="CH13" s="194">
        <v>8</v>
      </c>
      <c r="CI13" s="25">
        <v>7</v>
      </c>
      <c r="CJ13" s="7">
        <f t="shared" si="21"/>
        <v>6.9</v>
      </c>
      <c r="CK13" s="23">
        <v>6.3</v>
      </c>
      <c r="CL13" s="194">
        <v>7</v>
      </c>
      <c r="CM13" s="25">
        <v>6</v>
      </c>
      <c r="CN13" s="7">
        <f t="shared" si="22"/>
        <v>6.2</v>
      </c>
      <c r="CO13" s="23">
        <v>5</v>
      </c>
      <c r="CP13" s="194">
        <v>7</v>
      </c>
      <c r="CQ13" s="264">
        <v>5.5</v>
      </c>
      <c r="CR13" s="7">
        <f t="shared" si="23"/>
        <v>5.6</v>
      </c>
      <c r="CS13" s="23">
        <v>5</v>
      </c>
      <c r="CT13" s="194">
        <v>6</v>
      </c>
      <c r="CU13" s="264">
        <v>4</v>
      </c>
      <c r="CV13" s="7">
        <f t="shared" si="24"/>
        <v>4.4000000000000004</v>
      </c>
      <c r="CW13" s="23">
        <v>5</v>
      </c>
      <c r="CX13" s="194">
        <v>7</v>
      </c>
      <c r="CY13" s="25">
        <v>6</v>
      </c>
      <c r="CZ13" s="7">
        <f t="shared" si="25"/>
        <v>5.9</v>
      </c>
      <c r="DA13" s="23">
        <v>5.7</v>
      </c>
      <c r="DB13" s="194">
        <v>7</v>
      </c>
      <c r="DC13" s="25">
        <v>5</v>
      </c>
      <c r="DD13" s="7">
        <f t="shared" si="26"/>
        <v>5.3</v>
      </c>
      <c r="DE13" s="23">
        <v>2.7</v>
      </c>
      <c r="DF13" s="194">
        <v>7</v>
      </c>
      <c r="DG13" s="264">
        <v>4</v>
      </c>
      <c r="DH13" s="7">
        <f t="shared" si="27"/>
        <v>4</v>
      </c>
      <c r="DI13" s="23">
        <v>6.5</v>
      </c>
      <c r="DJ13" s="194">
        <v>8</v>
      </c>
      <c r="DK13" s="25">
        <v>5</v>
      </c>
      <c r="DL13" s="7">
        <f t="shared" si="28"/>
        <v>5.6</v>
      </c>
      <c r="DM13" s="23">
        <v>6.5</v>
      </c>
      <c r="DN13" s="194">
        <v>8</v>
      </c>
      <c r="DO13" s="119">
        <f t="shared" si="106"/>
        <v>4.8</v>
      </c>
      <c r="DP13" s="7">
        <f t="shared" si="29"/>
        <v>5.5</v>
      </c>
      <c r="DQ13" s="23">
        <v>5.8</v>
      </c>
      <c r="DR13" s="194">
        <v>8</v>
      </c>
      <c r="DS13" s="25">
        <v>7</v>
      </c>
      <c r="DT13" s="7">
        <f t="shared" si="30"/>
        <v>6.9</v>
      </c>
      <c r="DU13" s="23">
        <v>6</v>
      </c>
      <c r="DV13" s="194">
        <v>8</v>
      </c>
      <c r="DW13" s="25">
        <v>6</v>
      </c>
      <c r="DX13" s="7">
        <f t="shared" si="31"/>
        <v>6.2</v>
      </c>
      <c r="DY13" s="23">
        <v>4</v>
      </c>
      <c r="DZ13" s="194">
        <v>5</v>
      </c>
      <c r="EA13" s="25">
        <v>6</v>
      </c>
      <c r="EB13" s="7">
        <f t="shared" si="32"/>
        <v>5.5</v>
      </c>
      <c r="EC13" s="23">
        <v>6</v>
      </c>
      <c r="ED13" s="194">
        <v>7</v>
      </c>
      <c r="EE13" s="25">
        <v>6</v>
      </c>
      <c r="EF13" s="7">
        <f t="shared" si="33"/>
        <v>6.1</v>
      </c>
      <c r="EG13" s="23">
        <v>7.3</v>
      </c>
      <c r="EH13" s="194">
        <v>8</v>
      </c>
      <c r="EI13" s="25">
        <v>7</v>
      </c>
      <c r="EJ13" s="7">
        <f t="shared" si="34"/>
        <v>7.2</v>
      </c>
      <c r="EK13" s="23">
        <v>6.5</v>
      </c>
      <c r="EL13" s="194">
        <v>8</v>
      </c>
      <c r="EM13" s="25">
        <v>7</v>
      </c>
      <c r="EN13" s="7">
        <f t="shared" si="35"/>
        <v>7</v>
      </c>
      <c r="EO13" s="23">
        <v>7.5</v>
      </c>
      <c r="EP13" s="194">
        <v>8</v>
      </c>
      <c r="EQ13" s="25">
        <v>6</v>
      </c>
      <c r="ER13" s="7">
        <f t="shared" si="36"/>
        <v>6.5</v>
      </c>
      <c r="ES13" s="23">
        <v>7</v>
      </c>
      <c r="ET13" s="194">
        <v>9</v>
      </c>
      <c r="EU13" s="25">
        <v>7</v>
      </c>
      <c r="EV13" s="7">
        <f t="shared" si="37"/>
        <v>7.2</v>
      </c>
      <c r="EW13" s="419"/>
      <c r="EX13" s="420"/>
      <c r="EY13" s="421"/>
      <c r="EZ13" s="120">
        <f t="shared" si="107"/>
        <v>0</v>
      </c>
      <c r="FA13" s="120"/>
      <c r="FB13" s="7"/>
      <c r="FC13" s="8">
        <f t="shared" si="39"/>
        <v>5.26</v>
      </c>
      <c r="FD13" s="126" t="str">
        <f t="shared" si="40"/>
        <v>D</v>
      </c>
      <c r="FE13" s="10">
        <f t="shared" si="41"/>
        <v>1</v>
      </c>
      <c r="FF13" s="126" t="str">
        <f t="shared" si="42"/>
        <v>C</v>
      </c>
      <c r="FG13" s="10">
        <f t="shared" si="43"/>
        <v>2</v>
      </c>
      <c r="FH13" s="126" t="str">
        <f t="shared" si="44"/>
        <v>F</v>
      </c>
      <c r="FI13" s="10">
        <f t="shared" si="45"/>
        <v>0</v>
      </c>
      <c r="FJ13" s="126" t="str">
        <f t="shared" si="46"/>
        <v>C</v>
      </c>
      <c r="FK13" s="10">
        <f t="shared" si="47"/>
        <v>2</v>
      </c>
      <c r="FL13" s="218" t="str">
        <f t="shared" si="48"/>
        <v>D</v>
      </c>
      <c r="FM13" s="217">
        <f t="shared" si="49"/>
        <v>1</v>
      </c>
      <c r="FN13" s="218" t="str">
        <f t="shared" si="50"/>
        <v>C</v>
      </c>
      <c r="FO13" s="217">
        <f t="shared" si="51"/>
        <v>2</v>
      </c>
      <c r="FP13" s="218" t="str">
        <f t="shared" si="52"/>
        <v>D</v>
      </c>
      <c r="FQ13" s="217">
        <f t="shared" si="53"/>
        <v>1</v>
      </c>
      <c r="FR13" s="218" t="str">
        <f t="shared" si="54"/>
        <v>C</v>
      </c>
      <c r="FS13" s="217">
        <f t="shared" si="55"/>
        <v>2</v>
      </c>
      <c r="FT13" s="218" t="str">
        <f t="shared" si="56"/>
        <v>B</v>
      </c>
      <c r="FU13" s="217">
        <f t="shared" si="57"/>
        <v>3</v>
      </c>
      <c r="FV13" s="218" t="str">
        <f t="shared" si="58"/>
        <v>D</v>
      </c>
      <c r="FW13" s="217">
        <f t="shared" si="59"/>
        <v>1</v>
      </c>
      <c r="FX13" s="218" t="str">
        <f t="shared" si="60"/>
        <v>D</v>
      </c>
      <c r="FY13" s="217">
        <f t="shared" si="61"/>
        <v>1</v>
      </c>
      <c r="FZ13" s="218" t="str">
        <f t="shared" si="62"/>
        <v>C</v>
      </c>
      <c r="GA13" s="217">
        <f t="shared" si="63"/>
        <v>2</v>
      </c>
      <c r="GB13" s="126" t="str">
        <f t="shared" si="64"/>
        <v>C</v>
      </c>
      <c r="GC13" s="10">
        <f t="shared" si="65"/>
        <v>2</v>
      </c>
      <c r="GD13" s="126" t="str">
        <f t="shared" si="66"/>
        <v>C</v>
      </c>
      <c r="GE13" s="10">
        <f t="shared" si="67"/>
        <v>2</v>
      </c>
      <c r="GF13" s="126" t="str">
        <f t="shared" si="68"/>
        <v>C</v>
      </c>
      <c r="GG13" s="10">
        <f t="shared" si="69"/>
        <v>2</v>
      </c>
      <c r="GH13" s="126" t="str">
        <f t="shared" si="70"/>
        <v>C</v>
      </c>
      <c r="GI13" s="10">
        <f t="shared" si="71"/>
        <v>2</v>
      </c>
      <c r="GJ13" s="126" t="str">
        <f t="shared" si="72"/>
        <v>C</v>
      </c>
      <c r="GK13" s="10">
        <f t="shared" si="73"/>
        <v>2</v>
      </c>
      <c r="GL13" s="126" t="str">
        <f t="shared" si="74"/>
        <v>D</v>
      </c>
      <c r="GM13" s="10">
        <f t="shared" si="75"/>
        <v>1</v>
      </c>
      <c r="GN13" s="126" t="str">
        <f t="shared" si="76"/>
        <v>D</v>
      </c>
      <c r="GO13" s="10">
        <f t="shared" si="77"/>
        <v>1</v>
      </c>
      <c r="GP13" s="126" t="str">
        <f t="shared" si="78"/>
        <v>B</v>
      </c>
      <c r="GQ13" s="10">
        <f t="shared" si="79"/>
        <v>3</v>
      </c>
      <c r="GR13" s="126" t="str">
        <f t="shared" si="80"/>
        <v>C</v>
      </c>
      <c r="GS13" s="10">
        <f t="shared" si="81"/>
        <v>2</v>
      </c>
      <c r="GT13" s="218" t="str">
        <f t="shared" si="82"/>
        <v>C</v>
      </c>
      <c r="GU13" s="217">
        <f t="shared" si="83"/>
        <v>2</v>
      </c>
      <c r="GV13" s="218" t="str">
        <f t="shared" si="84"/>
        <v>C</v>
      </c>
      <c r="GW13" s="217">
        <f t="shared" si="85"/>
        <v>2</v>
      </c>
      <c r="GX13" s="218" t="str">
        <f t="shared" si="86"/>
        <v>D</v>
      </c>
      <c r="GY13" s="217">
        <f t="shared" si="87"/>
        <v>1</v>
      </c>
      <c r="GZ13" s="218" t="str">
        <f t="shared" si="88"/>
        <v>C</v>
      </c>
      <c r="HA13" s="217">
        <f t="shared" si="89"/>
        <v>2</v>
      </c>
      <c r="HB13" s="218" t="str">
        <f t="shared" si="90"/>
        <v>D</v>
      </c>
      <c r="HC13" s="217">
        <f t="shared" si="91"/>
        <v>1</v>
      </c>
      <c r="HD13" s="218" t="str">
        <f t="shared" si="92"/>
        <v>D</v>
      </c>
      <c r="HE13" s="217">
        <f t="shared" si="93"/>
        <v>1</v>
      </c>
      <c r="HF13" s="218" t="str">
        <f t="shared" si="94"/>
        <v>C</v>
      </c>
      <c r="HG13" s="217">
        <f t="shared" si="95"/>
        <v>2</v>
      </c>
      <c r="HH13" s="218" t="str">
        <f t="shared" si="108"/>
        <v>C</v>
      </c>
      <c r="HI13" s="217">
        <f t="shared" si="96"/>
        <v>2</v>
      </c>
      <c r="HJ13" s="126" t="str">
        <f t="shared" si="109"/>
        <v>C</v>
      </c>
      <c r="HK13" s="10">
        <f t="shared" si="110"/>
        <v>2</v>
      </c>
      <c r="HL13" s="126" t="str">
        <f t="shared" si="111"/>
        <v>C</v>
      </c>
      <c r="HM13" s="10">
        <f t="shared" si="112"/>
        <v>2</v>
      </c>
      <c r="HN13" s="126" t="str">
        <f t="shared" si="113"/>
        <v>C</v>
      </c>
      <c r="HO13" s="10">
        <f t="shared" si="114"/>
        <v>2</v>
      </c>
      <c r="HP13" s="126" t="str">
        <f t="shared" si="115"/>
        <v>C</v>
      </c>
      <c r="HQ13" s="10">
        <f t="shared" si="116"/>
        <v>2</v>
      </c>
      <c r="HR13" s="126" t="str">
        <f t="shared" si="117"/>
        <v>B</v>
      </c>
      <c r="HS13" s="10">
        <f t="shared" si="118"/>
        <v>3</v>
      </c>
      <c r="HT13" s="126" t="str">
        <f t="shared" si="119"/>
        <v>B</v>
      </c>
      <c r="HU13" s="10">
        <f t="shared" si="120"/>
        <v>3</v>
      </c>
      <c r="HV13" s="126" t="str">
        <f t="shared" si="121"/>
        <v>C</v>
      </c>
      <c r="HW13" s="10">
        <f t="shared" si="122"/>
        <v>2</v>
      </c>
      <c r="HX13" s="126" t="str">
        <f t="shared" si="123"/>
        <v>B</v>
      </c>
      <c r="HY13" s="10">
        <f t="shared" si="124"/>
        <v>3</v>
      </c>
      <c r="HZ13" s="126" t="str">
        <f t="shared" si="125"/>
        <v>X</v>
      </c>
      <c r="IA13" s="10">
        <f t="shared" si="126"/>
        <v>0</v>
      </c>
      <c r="IB13" s="126" t="str">
        <f t="shared" si="127"/>
        <v>X</v>
      </c>
      <c r="IC13" s="10">
        <f t="shared" si="128"/>
        <v>0</v>
      </c>
      <c r="ID13" s="126" t="str">
        <f t="shared" si="129"/>
        <v>X</v>
      </c>
      <c r="IE13" s="10">
        <f t="shared" si="130"/>
        <v>0</v>
      </c>
      <c r="IF13" s="126" t="str">
        <f t="shared" si="131"/>
        <v>X</v>
      </c>
      <c r="IG13" s="10">
        <f t="shared" si="132"/>
        <v>0</v>
      </c>
      <c r="IH13" s="126" t="str">
        <f t="shared" si="97"/>
        <v>X</v>
      </c>
      <c r="II13" s="10">
        <f t="shared" si="98"/>
        <v>0</v>
      </c>
      <c r="IJ13" s="82">
        <f t="shared" si="99"/>
        <v>1.25</v>
      </c>
      <c r="IK13" s="82">
        <f t="shared" si="100"/>
        <v>1.6</v>
      </c>
      <c r="IL13" s="72">
        <f t="shared" si="101"/>
        <v>1.86</v>
      </c>
      <c r="IM13" s="72">
        <f t="shared" si="102"/>
        <v>1.61</v>
      </c>
      <c r="IN13" s="72">
        <f t="shared" si="133"/>
        <v>1.5</v>
      </c>
      <c r="IO13" s="72">
        <f t="shared" si="134"/>
        <v>0</v>
      </c>
      <c r="IP13" s="73">
        <f t="shared" si="135"/>
        <v>83</v>
      </c>
      <c r="IQ13" s="82">
        <f t="shared" si="103"/>
        <v>1.83</v>
      </c>
      <c r="IR13" s="84" t="str">
        <f t="shared" si="104"/>
        <v>Trung b×nh yÕu</v>
      </c>
      <c r="IS13" s="86"/>
      <c r="IT13" s="86"/>
      <c r="IV13" s="66">
        <v>7</v>
      </c>
      <c r="IW13" s="66">
        <v>6</v>
      </c>
      <c r="IY13" s="66">
        <v>6</v>
      </c>
      <c r="IZ13" s="66">
        <v>5</v>
      </c>
      <c r="JB13" s="66">
        <v>5</v>
      </c>
      <c r="JC13" s="66">
        <v>1</v>
      </c>
      <c r="JD13" s="66">
        <v>5.5</v>
      </c>
    </row>
    <row r="14" spans="1:264" ht="26.25" customHeight="1" x14ac:dyDescent="0.25">
      <c r="A14" s="6">
        <v>8</v>
      </c>
      <c r="B14" s="19" t="s">
        <v>169</v>
      </c>
      <c r="C14" s="59" t="s">
        <v>107</v>
      </c>
      <c r="D14" s="18">
        <v>36139</v>
      </c>
      <c r="E14" s="23">
        <v>6</v>
      </c>
      <c r="F14" s="194">
        <v>7</v>
      </c>
      <c r="G14" s="25">
        <v>4</v>
      </c>
      <c r="H14" s="7">
        <f t="shared" si="0"/>
        <v>4.7</v>
      </c>
      <c r="I14" s="23">
        <v>5</v>
      </c>
      <c r="J14" s="194">
        <v>5</v>
      </c>
      <c r="K14" s="25">
        <v>7</v>
      </c>
      <c r="L14" s="7">
        <f t="shared" si="1"/>
        <v>6.4</v>
      </c>
      <c r="M14" s="23">
        <v>5.5</v>
      </c>
      <c r="N14" s="194">
        <v>6</v>
      </c>
      <c r="O14" s="25">
        <v>3</v>
      </c>
      <c r="P14" s="7">
        <f t="shared" si="2"/>
        <v>3.8</v>
      </c>
      <c r="Q14" s="23">
        <v>5</v>
      </c>
      <c r="R14" s="194">
        <v>8</v>
      </c>
      <c r="S14" s="25">
        <v>6</v>
      </c>
      <c r="T14" s="7">
        <f t="shared" si="3"/>
        <v>6</v>
      </c>
      <c r="U14" s="23">
        <v>7</v>
      </c>
      <c r="V14" s="194">
        <v>8</v>
      </c>
      <c r="W14" s="74">
        <v>2</v>
      </c>
      <c r="X14" s="7">
        <f t="shared" si="4"/>
        <v>3.6</v>
      </c>
      <c r="Y14" s="23">
        <v>7</v>
      </c>
      <c r="Z14" s="194">
        <v>8</v>
      </c>
      <c r="AA14" s="25">
        <f t="shared" si="5"/>
        <v>6</v>
      </c>
      <c r="AB14" s="7">
        <f t="shared" si="6"/>
        <v>6.4</v>
      </c>
      <c r="AC14" s="23">
        <v>5.7</v>
      </c>
      <c r="AD14" s="194">
        <v>7</v>
      </c>
      <c r="AE14" s="25">
        <v>4</v>
      </c>
      <c r="AF14" s="7">
        <f t="shared" si="7"/>
        <v>4.5999999999999996</v>
      </c>
      <c r="AG14" s="23">
        <v>5.7</v>
      </c>
      <c r="AH14" s="194">
        <v>7</v>
      </c>
      <c r="AI14" s="25">
        <v>5</v>
      </c>
      <c r="AJ14" s="7">
        <f t="shared" si="8"/>
        <v>5.3</v>
      </c>
      <c r="AK14" s="23">
        <v>5.7</v>
      </c>
      <c r="AL14" s="194">
        <v>7</v>
      </c>
      <c r="AM14" s="74">
        <v>2</v>
      </c>
      <c r="AN14" s="7">
        <f t="shared" si="9"/>
        <v>3.2</v>
      </c>
      <c r="AO14" s="23">
        <v>6</v>
      </c>
      <c r="AP14" s="194">
        <v>7</v>
      </c>
      <c r="AQ14" s="25">
        <v>4.5</v>
      </c>
      <c r="AR14" s="7">
        <f t="shared" si="10"/>
        <v>5.0999999999999996</v>
      </c>
      <c r="AS14" s="23">
        <v>6</v>
      </c>
      <c r="AT14" s="194">
        <v>8</v>
      </c>
      <c r="AU14" s="25">
        <v>5</v>
      </c>
      <c r="AV14" s="7">
        <f t="shared" si="11"/>
        <v>5.5</v>
      </c>
      <c r="AW14" s="23">
        <v>8</v>
      </c>
      <c r="AX14" s="194">
        <v>8</v>
      </c>
      <c r="AY14" s="25">
        <v>10</v>
      </c>
      <c r="AZ14" s="7">
        <f t="shared" si="12"/>
        <v>9.4</v>
      </c>
      <c r="BA14" s="23">
        <v>5.7</v>
      </c>
      <c r="BB14" s="194">
        <v>8</v>
      </c>
      <c r="BC14" s="25">
        <v>7</v>
      </c>
      <c r="BD14" s="7">
        <f t="shared" si="13"/>
        <v>6.8</v>
      </c>
      <c r="BE14" s="23">
        <v>5</v>
      </c>
      <c r="BF14" s="194">
        <v>6</v>
      </c>
      <c r="BG14" s="25">
        <v>6</v>
      </c>
      <c r="BH14" s="7">
        <f t="shared" si="14"/>
        <v>5.8</v>
      </c>
      <c r="BI14" s="23">
        <v>7</v>
      </c>
      <c r="BJ14" s="194">
        <v>8</v>
      </c>
      <c r="BK14" s="25">
        <f t="shared" si="105"/>
        <v>6</v>
      </c>
      <c r="BL14" s="7">
        <f t="shared" si="15"/>
        <v>6.4</v>
      </c>
      <c r="BM14" s="23">
        <v>5</v>
      </c>
      <c r="BN14" s="194">
        <v>5</v>
      </c>
      <c r="BO14" s="25">
        <v>5</v>
      </c>
      <c r="BP14" s="7">
        <f t="shared" si="16"/>
        <v>5</v>
      </c>
      <c r="BQ14" s="23">
        <v>4.5</v>
      </c>
      <c r="BR14" s="194">
        <v>5</v>
      </c>
      <c r="BS14" s="25">
        <v>6</v>
      </c>
      <c r="BT14" s="7">
        <f t="shared" si="17"/>
        <v>5.6</v>
      </c>
      <c r="BU14" s="23">
        <v>5.5</v>
      </c>
      <c r="BV14" s="194">
        <v>6</v>
      </c>
      <c r="BW14" s="25">
        <v>6</v>
      </c>
      <c r="BX14" s="7">
        <f t="shared" si="18"/>
        <v>5.9</v>
      </c>
      <c r="BY14" s="23">
        <v>5</v>
      </c>
      <c r="BZ14" s="194">
        <v>7</v>
      </c>
      <c r="CA14" s="25">
        <v>5</v>
      </c>
      <c r="CB14" s="7">
        <f t="shared" si="19"/>
        <v>5.2</v>
      </c>
      <c r="CC14" s="23">
        <v>4.7</v>
      </c>
      <c r="CD14" s="194">
        <v>7</v>
      </c>
      <c r="CE14" s="25">
        <v>7</v>
      </c>
      <c r="CF14" s="7">
        <f t="shared" si="20"/>
        <v>6.5</v>
      </c>
      <c r="CG14" s="23">
        <v>5.7</v>
      </c>
      <c r="CH14" s="194">
        <v>7</v>
      </c>
      <c r="CI14" s="25">
        <v>6</v>
      </c>
      <c r="CJ14" s="7">
        <f t="shared" si="21"/>
        <v>6</v>
      </c>
      <c r="CK14" s="23">
        <v>6</v>
      </c>
      <c r="CL14" s="194">
        <v>7</v>
      </c>
      <c r="CM14" s="25">
        <v>4</v>
      </c>
      <c r="CN14" s="7">
        <f t="shared" si="22"/>
        <v>4.7</v>
      </c>
      <c r="CO14" s="23">
        <v>5</v>
      </c>
      <c r="CP14" s="194">
        <v>6</v>
      </c>
      <c r="CQ14" s="25">
        <v>3.5</v>
      </c>
      <c r="CR14" s="7">
        <f t="shared" si="23"/>
        <v>4.0999999999999996</v>
      </c>
      <c r="CS14" s="23">
        <v>5</v>
      </c>
      <c r="CT14" s="194">
        <v>6</v>
      </c>
      <c r="CU14" s="264">
        <v>5</v>
      </c>
      <c r="CV14" s="7">
        <f t="shared" si="24"/>
        <v>5.0999999999999996</v>
      </c>
      <c r="CW14" s="23">
        <v>5</v>
      </c>
      <c r="CX14" s="194">
        <v>5</v>
      </c>
      <c r="CY14" s="25">
        <v>7</v>
      </c>
      <c r="CZ14" s="7">
        <f t="shared" si="25"/>
        <v>6.4</v>
      </c>
      <c r="DA14" s="23">
        <v>5</v>
      </c>
      <c r="DB14" s="194">
        <v>6</v>
      </c>
      <c r="DC14" s="25">
        <v>5</v>
      </c>
      <c r="DD14" s="7">
        <f t="shared" si="26"/>
        <v>5.0999999999999996</v>
      </c>
      <c r="DE14" s="23">
        <v>2.7</v>
      </c>
      <c r="DF14" s="194">
        <v>10</v>
      </c>
      <c r="DG14" s="264">
        <v>4</v>
      </c>
      <c r="DH14" s="7">
        <f t="shared" si="27"/>
        <v>4.3</v>
      </c>
      <c r="DI14" s="23">
        <v>6.5</v>
      </c>
      <c r="DJ14" s="194">
        <v>8</v>
      </c>
      <c r="DK14" s="25">
        <v>5</v>
      </c>
      <c r="DL14" s="7">
        <f t="shared" si="28"/>
        <v>5.6</v>
      </c>
      <c r="DM14" s="23">
        <v>6.5</v>
      </c>
      <c r="DN14" s="194">
        <v>8</v>
      </c>
      <c r="DO14" s="119">
        <f t="shared" si="106"/>
        <v>5.2</v>
      </c>
      <c r="DP14" s="7">
        <f t="shared" si="29"/>
        <v>5.7</v>
      </c>
      <c r="DQ14" s="23">
        <v>5.5</v>
      </c>
      <c r="DR14" s="194">
        <v>7</v>
      </c>
      <c r="DS14" s="25">
        <v>7</v>
      </c>
      <c r="DT14" s="7">
        <f t="shared" si="30"/>
        <v>6.7</v>
      </c>
      <c r="DU14" s="23">
        <v>8</v>
      </c>
      <c r="DV14" s="194">
        <v>10</v>
      </c>
      <c r="DW14" s="25">
        <v>5</v>
      </c>
      <c r="DX14" s="7">
        <f t="shared" si="31"/>
        <v>6.1</v>
      </c>
      <c r="DY14" s="23">
        <v>4.3</v>
      </c>
      <c r="DZ14" s="194">
        <v>5</v>
      </c>
      <c r="EA14" s="25">
        <v>6</v>
      </c>
      <c r="EB14" s="7">
        <f t="shared" si="32"/>
        <v>5.6</v>
      </c>
      <c r="EC14" s="23">
        <v>6.5</v>
      </c>
      <c r="ED14" s="194">
        <v>7</v>
      </c>
      <c r="EE14" s="25">
        <v>6</v>
      </c>
      <c r="EF14" s="7">
        <f t="shared" si="33"/>
        <v>6.2</v>
      </c>
      <c r="EG14" s="23">
        <v>7.3</v>
      </c>
      <c r="EH14" s="194">
        <v>9</v>
      </c>
      <c r="EI14" s="25">
        <v>7</v>
      </c>
      <c r="EJ14" s="7">
        <f t="shared" si="34"/>
        <v>7.3</v>
      </c>
      <c r="EK14" s="23">
        <v>6.5</v>
      </c>
      <c r="EL14" s="194">
        <v>8</v>
      </c>
      <c r="EM14" s="25">
        <v>7</v>
      </c>
      <c r="EN14" s="7">
        <f t="shared" si="35"/>
        <v>7</v>
      </c>
      <c r="EO14" s="23">
        <v>7.5</v>
      </c>
      <c r="EP14" s="194">
        <v>8</v>
      </c>
      <c r="EQ14" s="25">
        <v>6.5</v>
      </c>
      <c r="ER14" s="7">
        <f t="shared" si="36"/>
        <v>6.9</v>
      </c>
      <c r="ES14" s="23">
        <v>5.5</v>
      </c>
      <c r="ET14" s="194">
        <v>8</v>
      </c>
      <c r="EU14" s="25">
        <v>7</v>
      </c>
      <c r="EV14" s="7">
        <f t="shared" si="37"/>
        <v>6.8</v>
      </c>
      <c r="EW14" s="419"/>
      <c r="EX14" s="420"/>
      <c r="EY14" s="421"/>
      <c r="EZ14" s="120">
        <f t="shared" si="107"/>
        <v>0</v>
      </c>
      <c r="FA14" s="120"/>
      <c r="FB14" s="7"/>
      <c r="FC14" s="8">
        <f t="shared" si="39"/>
        <v>5.04</v>
      </c>
      <c r="FD14" s="126" t="str">
        <f t="shared" si="40"/>
        <v>D</v>
      </c>
      <c r="FE14" s="10">
        <f t="shared" si="41"/>
        <v>1</v>
      </c>
      <c r="FF14" s="126" t="str">
        <f t="shared" si="42"/>
        <v>C</v>
      </c>
      <c r="FG14" s="10">
        <f t="shared" si="43"/>
        <v>2</v>
      </c>
      <c r="FH14" s="126" t="str">
        <f t="shared" si="44"/>
        <v>F</v>
      </c>
      <c r="FI14" s="10">
        <f t="shared" si="45"/>
        <v>0</v>
      </c>
      <c r="FJ14" s="126" t="str">
        <f t="shared" si="46"/>
        <v>C</v>
      </c>
      <c r="FK14" s="10">
        <f t="shared" si="47"/>
        <v>2</v>
      </c>
      <c r="FL14" s="218" t="str">
        <f t="shared" si="48"/>
        <v>F</v>
      </c>
      <c r="FM14" s="217">
        <f t="shared" si="49"/>
        <v>0</v>
      </c>
      <c r="FN14" s="218" t="str">
        <f t="shared" si="50"/>
        <v>C</v>
      </c>
      <c r="FO14" s="217">
        <f t="shared" si="51"/>
        <v>2</v>
      </c>
      <c r="FP14" s="218" t="str">
        <f t="shared" si="52"/>
        <v>D</v>
      </c>
      <c r="FQ14" s="217">
        <f t="shared" si="53"/>
        <v>1</v>
      </c>
      <c r="FR14" s="218" t="str">
        <f t="shared" si="54"/>
        <v>D</v>
      </c>
      <c r="FS14" s="217">
        <f t="shared" si="55"/>
        <v>1</v>
      </c>
      <c r="FT14" s="218" t="str">
        <f t="shared" si="56"/>
        <v>F</v>
      </c>
      <c r="FU14" s="217">
        <f t="shared" si="57"/>
        <v>0</v>
      </c>
      <c r="FV14" s="218" t="str">
        <f t="shared" si="58"/>
        <v>D</v>
      </c>
      <c r="FW14" s="217">
        <f t="shared" si="59"/>
        <v>1</v>
      </c>
      <c r="FX14" s="218" t="str">
        <f t="shared" si="60"/>
        <v>C</v>
      </c>
      <c r="FY14" s="217">
        <f t="shared" si="61"/>
        <v>2</v>
      </c>
      <c r="FZ14" s="218" t="str">
        <f t="shared" si="62"/>
        <v>A</v>
      </c>
      <c r="GA14" s="217">
        <f t="shared" si="63"/>
        <v>4</v>
      </c>
      <c r="GB14" s="126" t="str">
        <f t="shared" si="64"/>
        <v>C</v>
      </c>
      <c r="GC14" s="10">
        <f t="shared" si="65"/>
        <v>2</v>
      </c>
      <c r="GD14" s="126" t="str">
        <f t="shared" si="66"/>
        <v>C</v>
      </c>
      <c r="GE14" s="10">
        <f t="shared" si="67"/>
        <v>2</v>
      </c>
      <c r="GF14" s="126" t="str">
        <f t="shared" si="68"/>
        <v>C</v>
      </c>
      <c r="GG14" s="10">
        <f t="shared" si="69"/>
        <v>2</v>
      </c>
      <c r="GH14" s="126" t="str">
        <f t="shared" si="70"/>
        <v>D</v>
      </c>
      <c r="GI14" s="10">
        <f t="shared" si="71"/>
        <v>1</v>
      </c>
      <c r="GJ14" s="126" t="str">
        <f t="shared" si="72"/>
        <v>C</v>
      </c>
      <c r="GK14" s="10">
        <f t="shared" si="73"/>
        <v>2</v>
      </c>
      <c r="GL14" s="126" t="str">
        <f t="shared" si="74"/>
        <v>C</v>
      </c>
      <c r="GM14" s="10">
        <f t="shared" si="75"/>
        <v>2</v>
      </c>
      <c r="GN14" s="126" t="str">
        <f t="shared" si="76"/>
        <v>D</v>
      </c>
      <c r="GO14" s="10">
        <f t="shared" si="77"/>
        <v>1</v>
      </c>
      <c r="GP14" s="126" t="str">
        <f t="shared" si="78"/>
        <v>C</v>
      </c>
      <c r="GQ14" s="10">
        <f t="shared" si="79"/>
        <v>2</v>
      </c>
      <c r="GR14" s="126" t="str">
        <f t="shared" si="80"/>
        <v>C</v>
      </c>
      <c r="GS14" s="10">
        <f t="shared" si="81"/>
        <v>2</v>
      </c>
      <c r="GT14" s="218" t="str">
        <f t="shared" si="82"/>
        <v>D</v>
      </c>
      <c r="GU14" s="217">
        <f t="shared" si="83"/>
        <v>1</v>
      </c>
      <c r="GV14" s="218" t="str">
        <f t="shared" si="84"/>
        <v>D</v>
      </c>
      <c r="GW14" s="217">
        <f t="shared" si="85"/>
        <v>1</v>
      </c>
      <c r="GX14" s="218" t="str">
        <f t="shared" si="86"/>
        <v>D</v>
      </c>
      <c r="GY14" s="217">
        <f t="shared" si="87"/>
        <v>1</v>
      </c>
      <c r="GZ14" s="218" t="str">
        <f t="shared" si="88"/>
        <v>C</v>
      </c>
      <c r="HA14" s="217">
        <f t="shared" si="89"/>
        <v>2</v>
      </c>
      <c r="HB14" s="218" t="str">
        <f t="shared" si="90"/>
        <v>D</v>
      </c>
      <c r="HC14" s="217">
        <f t="shared" si="91"/>
        <v>1</v>
      </c>
      <c r="HD14" s="218" t="str">
        <f t="shared" si="92"/>
        <v>D</v>
      </c>
      <c r="HE14" s="217">
        <f t="shared" si="93"/>
        <v>1</v>
      </c>
      <c r="HF14" s="218" t="str">
        <f t="shared" si="94"/>
        <v>C</v>
      </c>
      <c r="HG14" s="217">
        <f t="shared" si="95"/>
        <v>2</v>
      </c>
      <c r="HH14" s="218" t="str">
        <f t="shared" si="108"/>
        <v>C</v>
      </c>
      <c r="HI14" s="217">
        <f t="shared" si="96"/>
        <v>2</v>
      </c>
      <c r="HJ14" s="126" t="str">
        <f t="shared" si="109"/>
        <v>C</v>
      </c>
      <c r="HK14" s="10">
        <f t="shared" si="110"/>
        <v>2</v>
      </c>
      <c r="HL14" s="126" t="str">
        <f t="shared" si="111"/>
        <v>C</v>
      </c>
      <c r="HM14" s="10">
        <f t="shared" si="112"/>
        <v>2</v>
      </c>
      <c r="HN14" s="126" t="str">
        <f t="shared" si="113"/>
        <v>C</v>
      </c>
      <c r="HO14" s="10">
        <f t="shared" si="114"/>
        <v>2</v>
      </c>
      <c r="HP14" s="126" t="str">
        <f t="shared" si="115"/>
        <v>C</v>
      </c>
      <c r="HQ14" s="10">
        <f t="shared" si="116"/>
        <v>2</v>
      </c>
      <c r="HR14" s="126" t="str">
        <f t="shared" si="117"/>
        <v>B</v>
      </c>
      <c r="HS14" s="10">
        <f t="shared" si="118"/>
        <v>3</v>
      </c>
      <c r="HT14" s="126" t="str">
        <f t="shared" si="119"/>
        <v>B</v>
      </c>
      <c r="HU14" s="10">
        <f t="shared" si="120"/>
        <v>3</v>
      </c>
      <c r="HV14" s="126" t="str">
        <f t="shared" si="121"/>
        <v>C</v>
      </c>
      <c r="HW14" s="10">
        <f t="shared" si="122"/>
        <v>2</v>
      </c>
      <c r="HX14" s="126" t="str">
        <f t="shared" si="123"/>
        <v>C</v>
      </c>
      <c r="HY14" s="10">
        <f t="shared" si="124"/>
        <v>2</v>
      </c>
      <c r="HZ14" s="126" t="str">
        <f t="shared" si="125"/>
        <v>X</v>
      </c>
      <c r="IA14" s="10">
        <f t="shared" si="126"/>
        <v>0</v>
      </c>
      <c r="IB14" s="126" t="str">
        <f t="shared" si="127"/>
        <v>X</v>
      </c>
      <c r="IC14" s="10">
        <f t="shared" si="128"/>
        <v>0</v>
      </c>
      <c r="ID14" s="126" t="str">
        <f t="shared" si="129"/>
        <v>X</v>
      </c>
      <c r="IE14" s="10">
        <f t="shared" si="130"/>
        <v>0</v>
      </c>
      <c r="IF14" s="126" t="str">
        <f t="shared" si="131"/>
        <v>X</v>
      </c>
      <c r="IG14" s="10">
        <f t="shared" si="132"/>
        <v>0</v>
      </c>
      <c r="IH14" s="126" t="str">
        <f t="shared" si="97"/>
        <v>X</v>
      </c>
      <c r="II14" s="10">
        <f t="shared" si="98"/>
        <v>0</v>
      </c>
      <c r="IJ14" s="72">
        <f t="shared" si="99"/>
        <v>1.25</v>
      </c>
      <c r="IK14" s="72">
        <f t="shared" si="100"/>
        <v>1</v>
      </c>
      <c r="IL14" s="72">
        <f t="shared" si="101"/>
        <v>1.76</v>
      </c>
      <c r="IM14" s="72">
        <f t="shared" si="102"/>
        <v>1.39</v>
      </c>
      <c r="IN14" s="72">
        <f t="shared" si="133"/>
        <v>1.5</v>
      </c>
      <c r="IO14" s="72">
        <f t="shared" si="134"/>
        <v>0</v>
      </c>
      <c r="IP14" s="73">
        <f t="shared" si="135"/>
        <v>77</v>
      </c>
      <c r="IQ14" s="72">
        <f t="shared" si="103"/>
        <v>1.74</v>
      </c>
      <c r="IR14" s="4" t="str">
        <f t="shared" si="104"/>
        <v>Trung b×nh yÕu</v>
      </c>
      <c r="IV14" s="3">
        <v>7</v>
      </c>
      <c r="IW14" s="3">
        <v>5</v>
      </c>
      <c r="IY14" s="3">
        <v>6</v>
      </c>
      <c r="IZ14" s="3">
        <v>6</v>
      </c>
      <c r="JB14" s="3">
        <v>6</v>
      </c>
      <c r="JC14" s="3">
        <v>2</v>
      </c>
      <c r="JD14" s="3">
        <v>5</v>
      </c>
    </row>
    <row r="15" spans="1:264" ht="26.25" customHeight="1" x14ac:dyDescent="0.25">
      <c r="A15" s="6">
        <v>9</v>
      </c>
      <c r="B15" s="36" t="s">
        <v>53</v>
      </c>
      <c r="C15" s="204" t="s">
        <v>107</v>
      </c>
      <c r="D15" s="22">
        <v>35989</v>
      </c>
      <c r="E15" s="23">
        <v>7.5</v>
      </c>
      <c r="F15" s="194">
        <v>9</v>
      </c>
      <c r="G15" s="25">
        <v>7</v>
      </c>
      <c r="H15" s="7">
        <f t="shared" si="0"/>
        <v>7.3</v>
      </c>
      <c r="I15" s="23">
        <v>8.5</v>
      </c>
      <c r="J15" s="194">
        <v>10</v>
      </c>
      <c r="K15" s="25">
        <v>7.5</v>
      </c>
      <c r="L15" s="7">
        <f t="shared" si="1"/>
        <v>8</v>
      </c>
      <c r="M15" s="23">
        <v>6.5</v>
      </c>
      <c r="N15" s="194">
        <v>10</v>
      </c>
      <c r="O15" s="25">
        <v>7</v>
      </c>
      <c r="P15" s="7">
        <f t="shared" si="2"/>
        <v>7.2</v>
      </c>
      <c r="Q15" s="23">
        <v>7.8</v>
      </c>
      <c r="R15" s="194">
        <v>10</v>
      </c>
      <c r="S15" s="25">
        <v>7</v>
      </c>
      <c r="T15" s="7">
        <f t="shared" si="3"/>
        <v>7.5</v>
      </c>
      <c r="U15" s="23">
        <v>9</v>
      </c>
      <c r="V15" s="194">
        <v>10</v>
      </c>
      <c r="W15" s="25">
        <v>6</v>
      </c>
      <c r="X15" s="7">
        <f t="shared" si="4"/>
        <v>7</v>
      </c>
      <c r="Y15" s="23">
        <v>8.5</v>
      </c>
      <c r="Z15" s="194">
        <v>10</v>
      </c>
      <c r="AA15" s="25">
        <f t="shared" si="5"/>
        <v>7</v>
      </c>
      <c r="AB15" s="7">
        <f t="shared" si="6"/>
        <v>7.6</v>
      </c>
      <c r="AC15" s="23">
        <v>8</v>
      </c>
      <c r="AD15" s="194">
        <v>9</v>
      </c>
      <c r="AE15" s="25">
        <v>5.5</v>
      </c>
      <c r="AF15" s="7">
        <f t="shared" si="7"/>
        <v>6.4</v>
      </c>
      <c r="AG15" s="23">
        <v>8.3000000000000007</v>
      </c>
      <c r="AH15" s="194">
        <v>10</v>
      </c>
      <c r="AI15" s="25">
        <v>6</v>
      </c>
      <c r="AJ15" s="7">
        <f t="shared" si="8"/>
        <v>6.9</v>
      </c>
      <c r="AK15" s="23">
        <v>9</v>
      </c>
      <c r="AL15" s="194">
        <v>9</v>
      </c>
      <c r="AM15" s="25">
        <v>9.5</v>
      </c>
      <c r="AN15" s="7">
        <f t="shared" si="9"/>
        <v>9.4</v>
      </c>
      <c r="AO15" s="23">
        <v>8.5</v>
      </c>
      <c r="AP15" s="194">
        <v>10</v>
      </c>
      <c r="AQ15" s="25">
        <v>8.5</v>
      </c>
      <c r="AR15" s="7">
        <f t="shared" si="10"/>
        <v>8.6999999999999993</v>
      </c>
      <c r="AS15" s="23">
        <v>7.7</v>
      </c>
      <c r="AT15" s="194">
        <v>9</v>
      </c>
      <c r="AU15" s="25">
        <v>6</v>
      </c>
      <c r="AV15" s="7">
        <f t="shared" si="11"/>
        <v>6.6</v>
      </c>
      <c r="AW15" s="23">
        <v>7.3</v>
      </c>
      <c r="AX15" s="194">
        <v>8</v>
      </c>
      <c r="AY15" s="25">
        <v>6</v>
      </c>
      <c r="AZ15" s="7">
        <f t="shared" si="12"/>
        <v>6.5</v>
      </c>
      <c r="BA15" s="23">
        <v>6.3</v>
      </c>
      <c r="BB15" s="194">
        <v>8</v>
      </c>
      <c r="BC15" s="25">
        <v>7</v>
      </c>
      <c r="BD15" s="7">
        <f t="shared" si="13"/>
        <v>7</v>
      </c>
      <c r="BE15" s="23">
        <v>9</v>
      </c>
      <c r="BF15" s="194">
        <v>10</v>
      </c>
      <c r="BG15" s="25">
        <v>7</v>
      </c>
      <c r="BH15" s="7">
        <f t="shared" si="14"/>
        <v>7.7</v>
      </c>
      <c r="BI15" s="23">
        <v>8.5</v>
      </c>
      <c r="BJ15" s="194">
        <v>10</v>
      </c>
      <c r="BK15" s="25">
        <f t="shared" si="105"/>
        <v>7.3</v>
      </c>
      <c r="BL15" s="7">
        <f t="shared" si="15"/>
        <v>7.8</v>
      </c>
      <c r="BM15" s="23">
        <v>9</v>
      </c>
      <c r="BN15" s="194">
        <v>9</v>
      </c>
      <c r="BO15" s="25">
        <v>7</v>
      </c>
      <c r="BP15" s="7">
        <f t="shared" si="16"/>
        <v>7.6</v>
      </c>
      <c r="BQ15" s="23">
        <v>8.5</v>
      </c>
      <c r="BR15" s="194">
        <v>10</v>
      </c>
      <c r="BS15" s="25">
        <v>7</v>
      </c>
      <c r="BT15" s="7">
        <f t="shared" si="17"/>
        <v>7.6</v>
      </c>
      <c r="BU15" s="23">
        <v>9</v>
      </c>
      <c r="BV15" s="194">
        <v>10</v>
      </c>
      <c r="BW15" s="25">
        <v>6</v>
      </c>
      <c r="BX15" s="7">
        <f t="shared" si="18"/>
        <v>7</v>
      </c>
      <c r="BY15" s="23">
        <v>7.3</v>
      </c>
      <c r="BZ15" s="194">
        <v>9</v>
      </c>
      <c r="CA15" s="25">
        <v>6</v>
      </c>
      <c r="CB15" s="7">
        <f t="shared" si="19"/>
        <v>6.6</v>
      </c>
      <c r="CC15" s="23">
        <v>9</v>
      </c>
      <c r="CD15" s="194">
        <v>10</v>
      </c>
      <c r="CE15" s="25">
        <v>8</v>
      </c>
      <c r="CF15" s="7">
        <f t="shared" si="20"/>
        <v>8.4</v>
      </c>
      <c r="CG15" s="23">
        <v>8</v>
      </c>
      <c r="CH15" s="194">
        <v>10</v>
      </c>
      <c r="CI15" s="25">
        <v>7</v>
      </c>
      <c r="CJ15" s="7">
        <f t="shared" si="21"/>
        <v>7.5</v>
      </c>
      <c r="CK15" s="23">
        <v>8.3000000000000007</v>
      </c>
      <c r="CL15" s="194">
        <v>10</v>
      </c>
      <c r="CM15" s="25">
        <v>8</v>
      </c>
      <c r="CN15" s="7">
        <f t="shared" si="22"/>
        <v>8.3000000000000007</v>
      </c>
      <c r="CO15" s="23">
        <v>7</v>
      </c>
      <c r="CP15" s="194">
        <v>9</v>
      </c>
      <c r="CQ15" s="25">
        <v>5.5</v>
      </c>
      <c r="CR15" s="7">
        <f t="shared" si="23"/>
        <v>6.2</v>
      </c>
      <c r="CS15" s="23">
        <v>6.3</v>
      </c>
      <c r="CT15" s="194">
        <v>9</v>
      </c>
      <c r="CU15" s="25">
        <v>3</v>
      </c>
      <c r="CV15" s="7">
        <f t="shared" si="24"/>
        <v>4.3</v>
      </c>
      <c r="CW15" s="23">
        <v>7.5</v>
      </c>
      <c r="CX15" s="194">
        <v>9</v>
      </c>
      <c r="CY15" s="25">
        <v>9.5</v>
      </c>
      <c r="CZ15" s="7">
        <f t="shared" si="25"/>
        <v>9.1</v>
      </c>
      <c r="DA15" s="23">
        <v>7.7</v>
      </c>
      <c r="DB15" s="194">
        <v>9</v>
      </c>
      <c r="DC15" s="25">
        <v>8</v>
      </c>
      <c r="DD15" s="7">
        <f t="shared" si="26"/>
        <v>8</v>
      </c>
      <c r="DE15" s="23">
        <v>8</v>
      </c>
      <c r="DF15" s="194">
        <v>10</v>
      </c>
      <c r="DG15" s="25">
        <v>8</v>
      </c>
      <c r="DH15" s="7">
        <f t="shared" si="27"/>
        <v>8.1999999999999993</v>
      </c>
      <c r="DI15" s="23">
        <v>8.5</v>
      </c>
      <c r="DJ15" s="194">
        <v>10</v>
      </c>
      <c r="DK15" s="25">
        <v>5</v>
      </c>
      <c r="DL15" s="7">
        <f t="shared" si="28"/>
        <v>6.2</v>
      </c>
      <c r="DM15" s="23">
        <v>8.5</v>
      </c>
      <c r="DN15" s="194">
        <v>9</v>
      </c>
      <c r="DO15" s="119">
        <f t="shared" si="106"/>
        <v>6.5</v>
      </c>
      <c r="DP15" s="7">
        <f t="shared" si="29"/>
        <v>7.2</v>
      </c>
      <c r="DQ15" s="23">
        <v>5.5</v>
      </c>
      <c r="DR15" s="194">
        <v>9</v>
      </c>
      <c r="DS15" s="25">
        <v>9</v>
      </c>
      <c r="DT15" s="7">
        <f t="shared" si="30"/>
        <v>8.3000000000000007</v>
      </c>
      <c r="DU15" s="23">
        <v>6</v>
      </c>
      <c r="DV15" s="194">
        <v>9</v>
      </c>
      <c r="DW15" s="25">
        <v>7</v>
      </c>
      <c r="DX15" s="7">
        <f t="shared" si="31"/>
        <v>7</v>
      </c>
      <c r="DY15" s="23">
        <v>8</v>
      </c>
      <c r="DZ15" s="194">
        <v>9</v>
      </c>
      <c r="EA15" s="25">
        <v>7</v>
      </c>
      <c r="EB15" s="7">
        <f t="shared" si="32"/>
        <v>7.4</v>
      </c>
      <c r="EC15" s="23">
        <v>9</v>
      </c>
      <c r="ED15" s="194">
        <v>10</v>
      </c>
      <c r="EE15" s="25">
        <v>9.5</v>
      </c>
      <c r="EF15" s="7">
        <f t="shared" si="33"/>
        <v>9.5</v>
      </c>
      <c r="EG15" s="23">
        <v>7</v>
      </c>
      <c r="EH15" s="194">
        <v>8</v>
      </c>
      <c r="EI15" s="25">
        <v>8</v>
      </c>
      <c r="EJ15" s="7">
        <f t="shared" si="34"/>
        <v>7.8</v>
      </c>
      <c r="EK15" s="23">
        <v>8</v>
      </c>
      <c r="EL15" s="194">
        <v>10</v>
      </c>
      <c r="EM15" s="25">
        <v>8</v>
      </c>
      <c r="EN15" s="7">
        <f t="shared" si="35"/>
        <v>8.1999999999999993</v>
      </c>
      <c r="EO15" s="23">
        <v>8.5</v>
      </c>
      <c r="EP15" s="194">
        <v>9</v>
      </c>
      <c r="EQ15" s="25">
        <v>8.5</v>
      </c>
      <c r="ER15" s="7">
        <f t="shared" si="36"/>
        <v>8.6</v>
      </c>
      <c r="ES15" s="23">
        <v>8.5</v>
      </c>
      <c r="ET15" s="194">
        <v>10</v>
      </c>
      <c r="EU15" s="25">
        <v>9</v>
      </c>
      <c r="EV15" s="7">
        <f t="shared" si="37"/>
        <v>9</v>
      </c>
      <c r="EW15" s="23"/>
      <c r="EX15" s="194"/>
      <c r="EY15" s="25"/>
      <c r="EZ15" s="120">
        <f t="shared" si="107"/>
        <v>0</v>
      </c>
      <c r="FA15" s="120"/>
      <c r="FB15" s="7">
        <v>7.5</v>
      </c>
      <c r="FC15" s="8">
        <f t="shared" si="39"/>
        <v>7.16</v>
      </c>
      <c r="FD15" s="126" t="str">
        <f t="shared" si="40"/>
        <v>B</v>
      </c>
      <c r="FE15" s="10">
        <f t="shared" si="41"/>
        <v>3</v>
      </c>
      <c r="FF15" s="126" t="str">
        <f t="shared" si="42"/>
        <v>B</v>
      </c>
      <c r="FG15" s="10">
        <f t="shared" si="43"/>
        <v>3</v>
      </c>
      <c r="FH15" s="126" t="str">
        <f t="shared" si="44"/>
        <v>B</v>
      </c>
      <c r="FI15" s="10">
        <f t="shared" si="45"/>
        <v>3</v>
      </c>
      <c r="FJ15" s="126" t="str">
        <f t="shared" si="46"/>
        <v>B</v>
      </c>
      <c r="FK15" s="10">
        <f t="shared" si="47"/>
        <v>3</v>
      </c>
      <c r="FL15" s="218" t="str">
        <f t="shared" si="48"/>
        <v>B</v>
      </c>
      <c r="FM15" s="217">
        <f t="shared" si="49"/>
        <v>3</v>
      </c>
      <c r="FN15" s="218" t="str">
        <f t="shared" si="50"/>
        <v>B</v>
      </c>
      <c r="FO15" s="217">
        <f t="shared" si="51"/>
        <v>3</v>
      </c>
      <c r="FP15" s="218" t="str">
        <f t="shared" si="52"/>
        <v>C</v>
      </c>
      <c r="FQ15" s="217">
        <f t="shared" si="53"/>
        <v>2</v>
      </c>
      <c r="FR15" s="218" t="str">
        <f t="shared" si="54"/>
        <v>C</v>
      </c>
      <c r="FS15" s="217">
        <f t="shared" si="55"/>
        <v>2</v>
      </c>
      <c r="FT15" s="218" t="str">
        <f t="shared" si="56"/>
        <v>A</v>
      </c>
      <c r="FU15" s="217">
        <f t="shared" si="57"/>
        <v>4</v>
      </c>
      <c r="FV15" s="218" t="str">
        <f t="shared" si="58"/>
        <v>A</v>
      </c>
      <c r="FW15" s="217">
        <f t="shared" si="59"/>
        <v>4</v>
      </c>
      <c r="FX15" s="218" t="str">
        <f t="shared" si="60"/>
        <v>C</v>
      </c>
      <c r="FY15" s="217">
        <f t="shared" si="61"/>
        <v>2</v>
      </c>
      <c r="FZ15" s="218" t="str">
        <f t="shared" si="62"/>
        <v>C</v>
      </c>
      <c r="GA15" s="217">
        <f t="shared" si="63"/>
        <v>2</v>
      </c>
      <c r="GB15" s="126" t="str">
        <f t="shared" si="64"/>
        <v>B</v>
      </c>
      <c r="GC15" s="10">
        <f t="shared" si="65"/>
        <v>3</v>
      </c>
      <c r="GD15" s="126" t="str">
        <f t="shared" si="66"/>
        <v>B</v>
      </c>
      <c r="GE15" s="10">
        <f t="shared" si="67"/>
        <v>3</v>
      </c>
      <c r="GF15" s="126" t="str">
        <f t="shared" si="68"/>
        <v>B</v>
      </c>
      <c r="GG15" s="10">
        <f t="shared" si="69"/>
        <v>3</v>
      </c>
      <c r="GH15" s="126" t="str">
        <f t="shared" si="70"/>
        <v>B</v>
      </c>
      <c r="GI15" s="10">
        <f t="shared" si="71"/>
        <v>3</v>
      </c>
      <c r="GJ15" s="126" t="str">
        <f t="shared" si="72"/>
        <v>B</v>
      </c>
      <c r="GK15" s="10">
        <f t="shared" si="73"/>
        <v>3</v>
      </c>
      <c r="GL15" s="126" t="str">
        <f t="shared" si="74"/>
        <v>B</v>
      </c>
      <c r="GM15" s="10">
        <f t="shared" si="75"/>
        <v>3</v>
      </c>
      <c r="GN15" s="126" t="str">
        <f t="shared" si="76"/>
        <v>C</v>
      </c>
      <c r="GO15" s="10">
        <f t="shared" si="77"/>
        <v>2</v>
      </c>
      <c r="GP15" s="126" t="str">
        <f t="shared" si="78"/>
        <v>B</v>
      </c>
      <c r="GQ15" s="10">
        <f t="shared" si="79"/>
        <v>3</v>
      </c>
      <c r="GR15" s="126" t="str">
        <f t="shared" si="80"/>
        <v>B</v>
      </c>
      <c r="GS15" s="10">
        <f t="shared" si="81"/>
        <v>3</v>
      </c>
      <c r="GT15" s="218" t="str">
        <f t="shared" si="82"/>
        <v>B</v>
      </c>
      <c r="GU15" s="217">
        <f t="shared" si="83"/>
        <v>3</v>
      </c>
      <c r="GV15" s="218" t="str">
        <f t="shared" si="84"/>
        <v>C</v>
      </c>
      <c r="GW15" s="217">
        <f t="shared" si="85"/>
        <v>2</v>
      </c>
      <c r="GX15" s="218" t="str">
        <f t="shared" si="86"/>
        <v>D</v>
      </c>
      <c r="GY15" s="217">
        <f t="shared" si="87"/>
        <v>1</v>
      </c>
      <c r="GZ15" s="218" t="str">
        <f t="shared" si="88"/>
        <v>A</v>
      </c>
      <c r="HA15" s="217">
        <f t="shared" si="89"/>
        <v>4</v>
      </c>
      <c r="HB15" s="218" t="str">
        <f t="shared" si="90"/>
        <v>B</v>
      </c>
      <c r="HC15" s="217">
        <f t="shared" si="91"/>
        <v>3</v>
      </c>
      <c r="HD15" s="218" t="str">
        <f t="shared" si="92"/>
        <v>B</v>
      </c>
      <c r="HE15" s="217">
        <f t="shared" si="93"/>
        <v>3</v>
      </c>
      <c r="HF15" s="218" t="str">
        <f t="shared" si="94"/>
        <v>C</v>
      </c>
      <c r="HG15" s="217">
        <f t="shared" si="95"/>
        <v>2</v>
      </c>
      <c r="HH15" s="218" t="str">
        <f t="shared" si="108"/>
        <v>B</v>
      </c>
      <c r="HI15" s="217">
        <f t="shared" si="96"/>
        <v>3</v>
      </c>
      <c r="HJ15" s="126" t="str">
        <f t="shared" si="109"/>
        <v>B</v>
      </c>
      <c r="HK15" s="10">
        <f t="shared" si="110"/>
        <v>3</v>
      </c>
      <c r="HL15" s="126" t="str">
        <f t="shared" si="111"/>
        <v>B</v>
      </c>
      <c r="HM15" s="10">
        <f t="shared" si="112"/>
        <v>3</v>
      </c>
      <c r="HN15" s="126" t="str">
        <f t="shared" si="113"/>
        <v>B</v>
      </c>
      <c r="HO15" s="10">
        <f t="shared" si="114"/>
        <v>3</v>
      </c>
      <c r="HP15" s="126" t="str">
        <f t="shared" si="115"/>
        <v>A</v>
      </c>
      <c r="HQ15" s="10">
        <f t="shared" si="116"/>
        <v>4</v>
      </c>
      <c r="HR15" s="126" t="str">
        <f t="shared" si="117"/>
        <v>B</v>
      </c>
      <c r="HS15" s="10">
        <f t="shared" si="118"/>
        <v>3</v>
      </c>
      <c r="HT15" s="126" t="str">
        <f t="shared" si="119"/>
        <v>B</v>
      </c>
      <c r="HU15" s="10">
        <f t="shared" si="120"/>
        <v>3</v>
      </c>
      <c r="HV15" s="126" t="str">
        <f t="shared" si="121"/>
        <v>A</v>
      </c>
      <c r="HW15" s="10">
        <f t="shared" si="122"/>
        <v>4</v>
      </c>
      <c r="HX15" s="126" t="str">
        <f t="shared" si="123"/>
        <v>A</v>
      </c>
      <c r="HY15" s="10">
        <f t="shared" si="124"/>
        <v>4</v>
      </c>
      <c r="HZ15" s="126" t="str">
        <f t="shared" si="125"/>
        <v>X</v>
      </c>
      <c r="IA15" s="10">
        <f t="shared" si="126"/>
        <v>0</v>
      </c>
      <c r="IB15" s="126" t="str">
        <f t="shared" si="127"/>
        <v>X</v>
      </c>
      <c r="IC15" s="10">
        <f t="shared" si="128"/>
        <v>0</v>
      </c>
      <c r="ID15" s="126" t="str">
        <f t="shared" si="129"/>
        <v>B</v>
      </c>
      <c r="IE15" s="10">
        <f t="shared" si="130"/>
        <v>3</v>
      </c>
      <c r="IF15" s="126" t="str">
        <f t="shared" si="131"/>
        <v>B</v>
      </c>
      <c r="IG15" s="10">
        <f t="shared" si="132"/>
        <v>3</v>
      </c>
      <c r="IH15" s="126" t="str">
        <f t="shared" si="97"/>
        <v>B</v>
      </c>
      <c r="II15" s="10">
        <f t="shared" si="98"/>
        <v>3</v>
      </c>
      <c r="IJ15" s="72">
        <f t="shared" si="99"/>
        <v>3</v>
      </c>
      <c r="IK15" s="72">
        <f t="shared" si="100"/>
        <v>2.8</v>
      </c>
      <c r="IL15" s="72">
        <f t="shared" si="101"/>
        <v>2.86</v>
      </c>
      <c r="IM15" s="72">
        <f t="shared" si="102"/>
        <v>2.56</v>
      </c>
      <c r="IN15" s="72">
        <f t="shared" si="133"/>
        <v>2.61</v>
      </c>
      <c r="IO15" s="72">
        <f t="shared" si="134"/>
        <v>3</v>
      </c>
      <c r="IP15" s="73">
        <f t="shared" si="135"/>
        <v>90</v>
      </c>
      <c r="IQ15" s="72">
        <f t="shared" si="103"/>
        <v>2.88</v>
      </c>
      <c r="IR15" s="4" t="str">
        <f t="shared" si="104"/>
        <v>Kh¸</v>
      </c>
      <c r="IV15" s="3">
        <v>8</v>
      </c>
      <c r="IW15" s="3">
        <v>6</v>
      </c>
      <c r="IY15" s="3">
        <v>8</v>
      </c>
      <c r="IZ15" s="3">
        <v>6.5</v>
      </c>
      <c r="JB15" s="3">
        <v>8</v>
      </c>
      <c r="JC15" s="3">
        <v>1</v>
      </c>
      <c r="JD15" s="3">
        <v>6</v>
      </c>
    </row>
    <row r="16" spans="1:264" ht="26.25" customHeight="1" x14ac:dyDescent="0.25">
      <c r="A16" s="6">
        <v>10</v>
      </c>
      <c r="B16" s="30" t="s">
        <v>170</v>
      </c>
      <c r="C16" s="61" t="s">
        <v>171</v>
      </c>
      <c r="D16" s="18">
        <v>35956</v>
      </c>
      <c r="E16" s="523">
        <v>6</v>
      </c>
      <c r="F16" s="524">
        <v>6</v>
      </c>
      <c r="G16" s="446">
        <v>6</v>
      </c>
      <c r="H16" s="7">
        <f t="shared" si="0"/>
        <v>6</v>
      </c>
      <c r="I16" s="23">
        <v>6</v>
      </c>
      <c r="J16" s="194">
        <v>8</v>
      </c>
      <c r="K16" s="25">
        <v>6.5</v>
      </c>
      <c r="L16" s="7">
        <f t="shared" si="1"/>
        <v>6.6</v>
      </c>
      <c r="M16" s="23">
        <v>6.5</v>
      </c>
      <c r="N16" s="194">
        <v>10</v>
      </c>
      <c r="O16" s="25">
        <v>6</v>
      </c>
      <c r="P16" s="7">
        <f t="shared" si="2"/>
        <v>6.5</v>
      </c>
      <c r="Q16" s="23">
        <v>5.5</v>
      </c>
      <c r="R16" s="194">
        <v>9</v>
      </c>
      <c r="S16" s="25">
        <v>5</v>
      </c>
      <c r="T16" s="7">
        <f t="shared" si="3"/>
        <v>5.5</v>
      </c>
      <c r="U16" s="23">
        <v>7</v>
      </c>
      <c r="V16" s="194">
        <v>7</v>
      </c>
      <c r="W16" s="25">
        <v>7</v>
      </c>
      <c r="X16" s="7">
        <f t="shared" si="4"/>
        <v>7</v>
      </c>
      <c r="Y16" s="23">
        <v>7</v>
      </c>
      <c r="Z16" s="194">
        <v>9</v>
      </c>
      <c r="AA16" s="25">
        <f t="shared" si="5"/>
        <v>6.8</v>
      </c>
      <c r="AB16" s="7">
        <f t="shared" si="6"/>
        <v>7.1</v>
      </c>
      <c r="AC16" s="500">
        <v>6.3</v>
      </c>
      <c r="AD16" s="501">
        <v>7</v>
      </c>
      <c r="AE16" s="446">
        <v>5</v>
      </c>
      <c r="AF16" s="7">
        <f t="shared" si="7"/>
        <v>5.5</v>
      </c>
      <c r="AG16" s="23">
        <v>5.7</v>
      </c>
      <c r="AH16" s="194">
        <v>7</v>
      </c>
      <c r="AI16" s="25">
        <v>6</v>
      </c>
      <c r="AJ16" s="7">
        <f t="shared" si="8"/>
        <v>6</v>
      </c>
      <c r="AK16" s="23">
        <v>7.3</v>
      </c>
      <c r="AL16" s="194">
        <v>7</v>
      </c>
      <c r="AM16" s="25">
        <v>3</v>
      </c>
      <c r="AN16" s="7">
        <f t="shared" si="9"/>
        <v>4.3</v>
      </c>
      <c r="AO16" s="23">
        <v>6.5</v>
      </c>
      <c r="AP16" s="194">
        <v>7</v>
      </c>
      <c r="AQ16" s="25">
        <v>6</v>
      </c>
      <c r="AR16" s="7">
        <f t="shared" si="10"/>
        <v>6.2</v>
      </c>
      <c r="AS16" s="23">
        <v>6.7</v>
      </c>
      <c r="AT16" s="194">
        <v>7</v>
      </c>
      <c r="AU16" s="25">
        <v>5</v>
      </c>
      <c r="AV16" s="7">
        <f t="shared" si="11"/>
        <v>5.5</v>
      </c>
      <c r="AW16" s="23">
        <v>7</v>
      </c>
      <c r="AX16" s="194">
        <v>7</v>
      </c>
      <c r="AY16" s="25">
        <v>7</v>
      </c>
      <c r="AZ16" s="7">
        <f t="shared" si="12"/>
        <v>7</v>
      </c>
      <c r="BA16" s="23">
        <v>6</v>
      </c>
      <c r="BB16" s="194">
        <v>8</v>
      </c>
      <c r="BC16" s="25">
        <v>6</v>
      </c>
      <c r="BD16" s="7">
        <f t="shared" si="13"/>
        <v>6.2</v>
      </c>
      <c r="BE16" s="23">
        <v>7</v>
      </c>
      <c r="BF16" s="194">
        <v>7</v>
      </c>
      <c r="BG16" s="25">
        <v>6</v>
      </c>
      <c r="BH16" s="7">
        <f t="shared" si="14"/>
        <v>6.3</v>
      </c>
      <c r="BI16" s="23">
        <v>6.5</v>
      </c>
      <c r="BJ16" s="194">
        <v>7</v>
      </c>
      <c r="BK16" s="25">
        <f t="shared" si="105"/>
        <v>5.5</v>
      </c>
      <c r="BL16" s="7">
        <f t="shared" si="15"/>
        <v>5.9</v>
      </c>
      <c r="BM16" s="23">
        <v>5</v>
      </c>
      <c r="BN16" s="194">
        <v>6</v>
      </c>
      <c r="BO16" s="25">
        <v>5.5</v>
      </c>
      <c r="BP16" s="7">
        <f t="shared" si="16"/>
        <v>5.5</v>
      </c>
      <c r="BQ16" s="23">
        <v>5.5</v>
      </c>
      <c r="BR16" s="194">
        <v>6</v>
      </c>
      <c r="BS16" s="25">
        <v>6</v>
      </c>
      <c r="BT16" s="7">
        <f t="shared" si="17"/>
        <v>5.9</v>
      </c>
      <c r="BU16" s="23">
        <v>5</v>
      </c>
      <c r="BV16" s="194">
        <v>6</v>
      </c>
      <c r="BW16" s="25">
        <v>5</v>
      </c>
      <c r="BX16" s="7">
        <f t="shared" si="18"/>
        <v>5.0999999999999996</v>
      </c>
      <c r="BY16" s="23">
        <v>5.3</v>
      </c>
      <c r="BZ16" s="194">
        <v>7</v>
      </c>
      <c r="CA16" s="25">
        <v>5</v>
      </c>
      <c r="CB16" s="7">
        <f t="shared" si="19"/>
        <v>5.3</v>
      </c>
      <c r="CC16" s="23">
        <v>5</v>
      </c>
      <c r="CD16" s="194">
        <v>7</v>
      </c>
      <c r="CE16" s="25">
        <v>7</v>
      </c>
      <c r="CF16" s="7">
        <f t="shared" si="20"/>
        <v>6.6</v>
      </c>
      <c r="CG16" s="23">
        <v>5.7</v>
      </c>
      <c r="CH16" s="194">
        <v>7</v>
      </c>
      <c r="CI16" s="25">
        <v>6</v>
      </c>
      <c r="CJ16" s="7">
        <f t="shared" si="21"/>
        <v>6</v>
      </c>
      <c r="CK16" s="23">
        <v>6.3</v>
      </c>
      <c r="CL16" s="194">
        <v>7</v>
      </c>
      <c r="CM16" s="25">
        <v>5</v>
      </c>
      <c r="CN16" s="7">
        <f t="shared" si="22"/>
        <v>5.5</v>
      </c>
      <c r="CO16" s="23">
        <v>5</v>
      </c>
      <c r="CP16" s="194">
        <v>8</v>
      </c>
      <c r="CQ16" s="264">
        <v>5</v>
      </c>
      <c r="CR16" s="7">
        <f t="shared" si="23"/>
        <v>5.3</v>
      </c>
      <c r="CS16" s="523">
        <v>7</v>
      </c>
      <c r="CT16" s="524">
        <v>8</v>
      </c>
      <c r="CU16" s="445">
        <v>7</v>
      </c>
      <c r="CV16" s="7">
        <f t="shared" si="24"/>
        <v>7.1</v>
      </c>
      <c r="CW16" s="23">
        <v>6.5</v>
      </c>
      <c r="CX16" s="194">
        <v>6</v>
      </c>
      <c r="CY16" s="25">
        <v>6</v>
      </c>
      <c r="CZ16" s="7">
        <f t="shared" si="25"/>
        <v>6.1</v>
      </c>
      <c r="DA16" s="23">
        <v>5</v>
      </c>
      <c r="DB16" s="194">
        <v>7</v>
      </c>
      <c r="DC16" s="25">
        <v>6</v>
      </c>
      <c r="DD16" s="7">
        <f t="shared" si="26"/>
        <v>5.9</v>
      </c>
      <c r="DE16" s="523">
        <v>6.3</v>
      </c>
      <c r="DF16" s="524">
        <v>7</v>
      </c>
      <c r="DG16" s="445"/>
      <c r="DH16" s="7">
        <f t="shared" si="27"/>
        <v>2</v>
      </c>
      <c r="DI16" s="23">
        <v>5</v>
      </c>
      <c r="DJ16" s="194">
        <v>8</v>
      </c>
      <c r="DK16" s="25">
        <v>5</v>
      </c>
      <c r="DL16" s="7">
        <f t="shared" si="28"/>
        <v>5.3</v>
      </c>
      <c r="DM16" s="23">
        <v>6.5</v>
      </c>
      <c r="DN16" s="194">
        <v>7</v>
      </c>
      <c r="DO16" s="119">
        <f t="shared" si="106"/>
        <v>5.7</v>
      </c>
      <c r="DP16" s="7">
        <f t="shared" si="29"/>
        <v>6</v>
      </c>
      <c r="DQ16" s="23">
        <v>5.5</v>
      </c>
      <c r="DR16" s="194">
        <v>7</v>
      </c>
      <c r="DS16" s="25">
        <v>7</v>
      </c>
      <c r="DT16" s="7">
        <f t="shared" si="30"/>
        <v>6.7</v>
      </c>
      <c r="DU16" s="23">
        <v>6</v>
      </c>
      <c r="DV16" s="194">
        <v>9</v>
      </c>
      <c r="DW16" s="25">
        <v>6.5</v>
      </c>
      <c r="DX16" s="7">
        <f t="shared" si="31"/>
        <v>6.7</v>
      </c>
      <c r="DY16" s="23">
        <v>5</v>
      </c>
      <c r="DZ16" s="194">
        <v>7</v>
      </c>
      <c r="EA16" s="25">
        <v>6</v>
      </c>
      <c r="EB16" s="7">
        <f t="shared" si="32"/>
        <v>5.9</v>
      </c>
      <c r="EC16" s="23">
        <v>6</v>
      </c>
      <c r="ED16" s="194">
        <v>7</v>
      </c>
      <c r="EE16" s="25">
        <v>5</v>
      </c>
      <c r="EF16" s="7">
        <f t="shared" si="33"/>
        <v>5.4</v>
      </c>
      <c r="EG16" s="23">
        <v>6.7</v>
      </c>
      <c r="EH16" s="194">
        <v>8</v>
      </c>
      <c r="EI16" s="25">
        <v>7</v>
      </c>
      <c r="EJ16" s="7">
        <f t="shared" si="34"/>
        <v>7</v>
      </c>
      <c r="EK16" s="23">
        <v>6.5</v>
      </c>
      <c r="EL16" s="194">
        <v>8</v>
      </c>
      <c r="EM16" s="25">
        <v>3</v>
      </c>
      <c r="EN16" s="7">
        <f t="shared" si="35"/>
        <v>4.2</v>
      </c>
      <c r="EO16" s="23">
        <v>8</v>
      </c>
      <c r="EP16" s="194">
        <v>9</v>
      </c>
      <c r="EQ16" s="25">
        <v>8</v>
      </c>
      <c r="ER16" s="7">
        <f t="shared" si="36"/>
        <v>8.1</v>
      </c>
      <c r="ES16" s="23">
        <v>6.5</v>
      </c>
      <c r="ET16" s="194">
        <v>8</v>
      </c>
      <c r="EU16" s="25">
        <v>8</v>
      </c>
      <c r="EV16" s="7">
        <f t="shared" si="37"/>
        <v>7.7</v>
      </c>
      <c r="EW16" s="23">
        <v>6.5</v>
      </c>
      <c r="EX16" s="194">
        <v>7</v>
      </c>
      <c r="EY16" s="25">
        <v>5</v>
      </c>
      <c r="EZ16" s="120">
        <f t="shared" si="107"/>
        <v>5.5</v>
      </c>
      <c r="FA16" s="120"/>
      <c r="FB16" s="7"/>
      <c r="FC16" s="8">
        <f t="shared" si="39"/>
        <v>5.53</v>
      </c>
      <c r="FD16" s="126" t="str">
        <f t="shared" si="40"/>
        <v>C</v>
      </c>
      <c r="FE16" s="10">
        <f t="shared" si="41"/>
        <v>2</v>
      </c>
      <c r="FF16" s="126" t="str">
        <f t="shared" si="42"/>
        <v>C</v>
      </c>
      <c r="FG16" s="10">
        <f t="shared" si="43"/>
        <v>2</v>
      </c>
      <c r="FH16" s="126" t="str">
        <f t="shared" si="44"/>
        <v>C</v>
      </c>
      <c r="FI16" s="10">
        <f t="shared" si="45"/>
        <v>2</v>
      </c>
      <c r="FJ16" s="126" t="str">
        <f t="shared" si="46"/>
        <v>C</v>
      </c>
      <c r="FK16" s="10">
        <f t="shared" si="47"/>
        <v>2</v>
      </c>
      <c r="FL16" s="218" t="str">
        <f t="shared" si="48"/>
        <v>B</v>
      </c>
      <c r="FM16" s="217">
        <f t="shared" si="49"/>
        <v>3</v>
      </c>
      <c r="FN16" s="218" t="str">
        <f t="shared" si="50"/>
        <v>B</v>
      </c>
      <c r="FO16" s="217">
        <f t="shared" si="51"/>
        <v>3</v>
      </c>
      <c r="FP16" s="218" t="str">
        <f t="shared" si="52"/>
        <v>C</v>
      </c>
      <c r="FQ16" s="217">
        <f t="shared" si="53"/>
        <v>2</v>
      </c>
      <c r="FR16" s="218" t="str">
        <f t="shared" si="54"/>
        <v>C</v>
      </c>
      <c r="FS16" s="217">
        <f t="shared" si="55"/>
        <v>2</v>
      </c>
      <c r="FT16" s="218" t="str">
        <f t="shared" si="56"/>
        <v>D</v>
      </c>
      <c r="FU16" s="217">
        <f t="shared" si="57"/>
        <v>1</v>
      </c>
      <c r="FV16" s="218" t="str">
        <f t="shared" si="58"/>
        <v>C</v>
      </c>
      <c r="FW16" s="217">
        <f t="shared" si="59"/>
        <v>2</v>
      </c>
      <c r="FX16" s="218" t="str">
        <f t="shared" si="60"/>
        <v>C</v>
      </c>
      <c r="FY16" s="217">
        <f t="shared" si="61"/>
        <v>2</v>
      </c>
      <c r="FZ16" s="218" t="str">
        <f t="shared" si="62"/>
        <v>B</v>
      </c>
      <c r="GA16" s="217">
        <f t="shared" si="63"/>
        <v>3</v>
      </c>
      <c r="GB16" s="126" t="str">
        <f t="shared" si="64"/>
        <v>C</v>
      </c>
      <c r="GC16" s="10">
        <f t="shared" si="65"/>
        <v>2</v>
      </c>
      <c r="GD16" s="126" t="str">
        <f t="shared" si="66"/>
        <v>C</v>
      </c>
      <c r="GE16" s="10">
        <f t="shared" si="67"/>
        <v>2</v>
      </c>
      <c r="GF16" s="126" t="str">
        <f t="shared" si="68"/>
        <v>C</v>
      </c>
      <c r="GG16" s="10">
        <f t="shared" si="69"/>
        <v>2</v>
      </c>
      <c r="GH16" s="126" t="str">
        <f t="shared" si="70"/>
        <v>C</v>
      </c>
      <c r="GI16" s="10">
        <f t="shared" si="71"/>
        <v>2</v>
      </c>
      <c r="GJ16" s="126" t="str">
        <f t="shared" si="72"/>
        <v>C</v>
      </c>
      <c r="GK16" s="10">
        <f t="shared" si="73"/>
        <v>2</v>
      </c>
      <c r="GL16" s="126" t="str">
        <f t="shared" si="74"/>
        <v>D</v>
      </c>
      <c r="GM16" s="10">
        <f t="shared" si="75"/>
        <v>1</v>
      </c>
      <c r="GN16" s="126" t="str">
        <f t="shared" si="76"/>
        <v>D</v>
      </c>
      <c r="GO16" s="10">
        <f t="shared" si="77"/>
        <v>1</v>
      </c>
      <c r="GP16" s="126" t="str">
        <f t="shared" si="78"/>
        <v>C</v>
      </c>
      <c r="GQ16" s="10">
        <f t="shared" si="79"/>
        <v>2</v>
      </c>
      <c r="GR16" s="126" t="str">
        <f t="shared" si="80"/>
        <v>C</v>
      </c>
      <c r="GS16" s="10">
        <f t="shared" si="81"/>
        <v>2</v>
      </c>
      <c r="GT16" s="218" t="str">
        <f t="shared" si="82"/>
        <v>C</v>
      </c>
      <c r="GU16" s="217">
        <f t="shared" si="83"/>
        <v>2</v>
      </c>
      <c r="GV16" s="218" t="str">
        <f t="shared" si="84"/>
        <v>D</v>
      </c>
      <c r="GW16" s="217">
        <f t="shared" si="85"/>
        <v>1</v>
      </c>
      <c r="GX16" s="218" t="str">
        <f t="shared" si="86"/>
        <v>B</v>
      </c>
      <c r="GY16" s="217">
        <f t="shared" si="87"/>
        <v>3</v>
      </c>
      <c r="GZ16" s="218" t="str">
        <f t="shared" si="88"/>
        <v>C</v>
      </c>
      <c r="HA16" s="217">
        <f t="shared" si="89"/>
        <v>2</v>
      </c>
      <c r="HB16" s="218" t="str">
        <f t="shared" si="90"/>
        <v>C</v>
      </c>
      <c r="HC16" s="217">
        <f t="shared" si="91"/>
        <v>2</v>
      </c>
      <c r="HD16" s="218" t="str">
        <f t="shared" si="92"/>
        <v>F</v>
      </c>
      <c r="HE16" s="217">
        <f t="shared" si="93"/>
        <v>0</v>
      </c>
      <c r="HF16" s="218" t="str">
        <f t="shared" si="94"/>
        <v>D</v>
      </c>
      <c r="HG16" s="217">
        <f t="shared" si="95"/>
        <v>1</v>
      </c>
      <c r="HH16" s="218" t="str">
        <f t="shared" si="108"/>
        <v>C</v>
      </c>
      <c r="HI16" s="217">
        <f t="shared" si="96"/>
        <v>2</v>
      </c>
      <c r="HJ16" s="126" t="str">
        <f t="shared" si="109"/>
        <v>C</v>
      </c>
      <c r="HK16" s="10">
        <f t="shared" si="110"/>
        <v>2</v>
      </c>
      <c r="HL16" s="126" t="str">
        <f t="shared" si="111"/>
        <v>C</v>
      </c>
      <c r="HM16" s="10">
        <f t="shared" si="112"/>
        <v>2</v>
      </c>
      <c r="HN16" s="126" t="str">
        <f t="shared" si="113"/>
        <v>C</v>
      </c>
      <c r="HO16" s="10">
        <f t="shared" si="114"/>
        <v>2</v>
      </c>
      <c r="HP16" s="126" t="str">
        <f t="shared" si="115"/>
        <v>D</v>
      </c>
      <c r="HQ16" s="10">
        <f t="shared" si="116"/>
        <v>1</v>
      </c>
      <c r="HR16" s="126" t="str">
        <f t="shared" si="117"/>
        <v>B</v>
      </c>
      <c r="HS16" s="10">
        <f t="shared" si="118"/>
        <v>3</v>
      </c>
      <c r="HT16" s="126" t="str">
        <f t="shared" si="119"/>
        <v>D</v>
      </c>
      <c r="HU16" s="10">
        <f t="shared" si="120"/>
        <v>1</v>
      </c>
      <c r="HV16" s="126" t="str">
        <f t="shared" si="121"/>
        <v>B</v>
      </c>
      <c r="HW16" s="10">
        <f t="shared" si="122"/>
        <v>3</v>
      </c>
      <c r="HX16" s="126" t="str">
        <f t="shared" si="123"/>
        <v>B</v>
      </c>
      <c r="HY16" s="10">
        <f t="shared" si="124"/>
        <v>3</v>
      </c>
      <c r="HZ16" s="126" t="str">
        <f t="shared" si="125"/>
        <v>C</v>
      </c>
      <c r="IA16" s="10">
        <f t="shared" si="126"/>
        <v>2</v>
      </c>
      <c r="IB16" s="126" t="str">
        <f t="shared" si="127"/>
        <v>X</v>
      </c>
      <c r="IC16" s="10">
        <f t="shared" si="128"/>
        <v>0</v>
      </c>
      <c r="ID16" s="126" t="str">
        <f t="shared" si="129"/>
        <v>X</v>
      </c>
      <c r="IE16" s="10">
        <f t="shared" si="130"/>
        <v>0</v>
      </c>
      <c r="IF16" s="126" t="str">
        <f t="shared" si="131"/>
        <v>X</v>
      </c>
      <c r="IG16" s="10">
        <f t="shared" si="132"/>
        <v>0</v>
      </c>
      <c r="IH16" s="126" t="str">
        <f t="shared" si="97"/>
        <v>X</v>
      </c>
      <c r="II16" s="10">
        <f t="shared" si="98"/>
        <v>0</v>
      </c>
      <c r="IJ16" s="72">
        <f t="shared" si="99"/>
        <v>2</v>
      </c>
      <c r="IK16" s="72">
        <f t="shared" si="100"/>
        <v>2.15</v>
      </c>
      <c r="IL16" s="72">
        <f t="shared" si="101"/>
        <v>1.76</v>
      </c>
      <c r="IM16" s="72">
        <f t="shared" si="102"/>
        <v>1.72</v>
      </c>
      <c r="IN16" s="72">
        <f t="shared" si="133"/>
        <v>1.5</v>
      </c>
      <c r="IO16" s="72">
        <f t="shared" si="134"/>
        <v>1.2</v>
      </c>
      <c r="IP16" s="73">
        <f t="shared" si="135"/>
        <v>86</v>
      </c>
      <c r="IQ16" s="72">
        <f t="shared" si="103"/>
        <v>1.97</v>
      </c>
      <c r="IR16" s="4" t="str">
        <f t="shared" si="104"/>
        <v>Trung b×nh yÕu</v>
      </c>
      <c r="IV16" s="3">
        <v>7.5</v>
      </c>
      <c r="IW16" s="3">
        <v>6</v>
      </c>
      <c r="IY16" s="3">
        <v>6</v>
      </c>
      <c r="IZ16" s="3">
        <v>5</v>
      </c>
      <c r="JB16" s="3">
        <v>7</v>
      </c>
      <c r="JC16" s="3">
        <v>6</v>
      </c>
      <c r="JD16" s="3">
        <v>4</v>
      </c>
    </row>
    <row r="17" spans="1:264" ht="26.25" customHeight="1" x14ac:dyDescent="0.25">
      <c r="A17" s="287">
        <v>11</v>
      </c>
      <c r="B17" s="259" t="s">
        <v>174</v>
      </c>
      <c r="C17" s="326" t="s">
        <v>80</v>
      </c>
      <c r="D17" s="393">
        <v>34279</v>
      </c>
      <c r="E17" s="23">
        <v>6.5</v>
      </c>
      <c r="F17" s="194">
        <v>8</v>
      </c>
      <c r="G17" s="25">
        <v>4</v>
      </c>
      <c r="H17" s="7">
        <f t="shared" si="0"/>
        <v>4.9000000000000004</v>
      </c>
      <c r="I17" s="23">
        <v>7</v>
      </c>
      <c r="J17" s="194">
        <v>8</v>
      </c>
      <c r="K17" s="25">
        <v>7.5</v>
      </c>
      <c r="L17" s="7">
        <f t="shared" si="1"/>
        <v>7.5</v>
      </c>
      <c r="M17" s="23">
        <v>7</v>
      </c>
      <c r="N17" s="194">
        <v>9</v>
      </c>
      <c r="O17" s="25">
        <v>5</v>
      </c>
      <c r="P17" s="7">
        <f t="shared" si="2"/>
        <v>5.8</v>
      </c>
      <c r="Q17" s="23">
        <v>6.5</v>
      </c>
      <c r="R17" s="194">
        <v>9</v>
      </c>
      <c r="S17" s="25">
        <v>7</v>
      </c>
      <c r="T17" s="7">
        <f t="shared" si="3"/>
        <v>7.1</v>
      </c>
      <c r="U17" s="23">
        <v>8.5</v>
      </c>
      <c r="V17" s="194">
        <v>9</v>
      </c>
      <c r="W17" s="25">
        <v>8</v>
      </c>
      <c r="X17" s="7">
        <f t="shared" si="4"/>
        <v>8.1999999999999993</v>
      </c>
      <c r="Y17" s="23">
        <v>8</v>
      </c>
      <c r="Z17" s="194">
        <v>9</v>
      </c>
      <c r="AA17" s="25">
        <f t="shared" si="5"/>
        <v>7.3</v>
      </c>
      <c r="AB17" s="7">
        <f t="shared" si="6"/>
        <v>7.6</v>
      </c>
      <c r="AC17" s="23">
        <v>5.7</v>
      </c>
      <c r="AD17" s="194">
        <v>7</v>
      </c>
      <c r="AE17" s="25">
        <v>2</v>
      </c>
      <c r="AF17" s="7">
        <f t="shared" si="7"/>
        <v>3.2</v>
      </c>
      <c r="AG17" s="23">
        <v>6.7</v>
      </c>
      <c r="AH17" s="194">
        <v>8</v>
      </c>
      <c r="AI17" s="25">
        <v>5</v>
      </c>
      <c r="AJ17" s="7">
        <f t="shared" si="8"/>
        <v>5.6</v>
      </c>
      <c r="AK17" s="23">
        <v>7</v>
      </c>
      <c r="AL17" s="194">
        <v>8</v>
      </c>
      <c r="AM17" s="25">
        <v>7</v>
      </c>
      <c r="AN17" s="7">
        <f t="shared" si="9"/>
        <v>7.1</v>
      </c>
      <c r="AO17" s="23">
        <v>8.5</v>
      </c>
      <c r="AP17" s="194">
        <v>10</v>
      </c>
      <c r="AQ17" s="25">
        <v>6.5</v>
      </c>
      <c r="AR17" s="7">
        <f t="shared" si="10"/>
        <v>7.3</v>
      </c>
      <c r="AS17" s="23">
        <v>6</v>
      </c>
      <c r="AT17" s="194">
        <v>9</v>
      </c>
      <c r="AU17" s="25">
        <v>5</v>
      </c>
      <c r="AV17" s="7">
        <f t="shared" si="11"/>
        <v>5.6</v>
      </c>
      <c r="AW17" s="23">
        <v>7.3</v>
      </c>
      <c r="AX17" s="194">
        <v>7</v>
      </c>
      <c r="AY17" s="25">
        <v>5</v>
      </c>
      <c r="AZ17" s="7">
        <f t="shared" si="12"/>
        <v>5.7</v>
      </c>
      <c r="BA17" s="23">
        <v>6</v>
      </c>
      <c r="BB17" s="194">
        <v>8</v>
      </c>
      <c r="BC17" s="25">
        <v>6</v>
      </c>
      <c r="BD17" s="7">
        <f t="shared" si="13"/>
        <v>6.2</v>
      </c>
      <c r="BE17" s="23">
        <v>6.5</v>
      </c>
      <c r="BF17" s="194">
        <v>8</v>
      </c>
      <c r="BG17" s="25">
        <v>7</v>
      </c>
      <c r="BH17" s="7">
        <f t="shared" si="14"/>
        <v>7</v>
      </c>
      <c r="BI17" s="23">
        <v>7</v>
      </c>
      <c r="BJ17" s="194">
        <v>9</v>
      </c>
      <c r="BK17" s="25">
        <f t="shared" si="105"/>
        <v>6.5</v>
      </c>
      <c r="BL17" s="7">
        <f t="shared" si="15"/>
        <v>6.9</v>
      </c>
      <c r="BM17" s="23">
        <v>7</v>
      </c>
      <c r="BN17" s="194">
        <v>7</v>
      </c>
      <c r="BO17" s="25">
        <v>5.5</v>
      </c>
      <c r="BP17" s="7">
        <f t="shared" si="16"/>
        <v>6</v>
      </c>
      <c r="BQ17" s="23">
        <v>6</v>
      </c>
      <c r="BR17" s="194">
        <v>7</v>
      </c>
      <c r="BS17" s="25">
        <v>6</v>
      </c>
      <c r="BT17" s="7">
        <f t="shared" si="17"/>
        <v>6.1</v>
      </c>
      <c r="BU17" s="23">
        <v>5.5</v>
      </c>
      <c r="BV17" s="194">
        <v>6</v>
      </c>
      <c r="BW17" s="25">
        <v>6</v>
      </c>
      <c r="BX17" s="7">
        <f t="shared" si="18"/>
        <v>5.9</v>
      </c>
      <c r="BY17" s="23">
        <v>5.3</v>
      </c>
      <c r="BZ17" s="194">
        <v>7</v>
      </c>
      <c r="CA17" s="25">
        <v>5</v>
      </c>
      <c r="CB17" s="7">
        <f t="shared" si="19"/>
        <v>5.3</v>
      </c>
      <c r="CC17" s="23">
        <v>6.7</v>
      </c>
      <c r="CD17" s="194">
        <v>7</v>
      </c>
      <c r="CE17" s="25">
        <v>7</v>
      </c>
      <c r="CF17" s="7">
        <f t="shared" si="20"/>
        <v>6.9</v>
      </c>
      <c r="CG17" s="23">
        <v>6.3</v>
      </c>
      <c r="CH17" s="194">
        <v>8</v>
      </c>
      <c r="CI17" s="25">
        <v>6</v>
      </c>
      <c r="CJ17" s="7">
        <f t="shared" si="21"/>
        <v>6.3</v>
      </c>
      <c r="CK17" s="23">
        <v>7</v>
      </c>
      <c r="CL17" s="194">
        <v>8</v>
      </c>
      <c r="CM17" s="25">
        <v>6.5</v>
      </c>
      <c r="CN17" s="7">
        <f t="shared" si="22"/>
        <v>6.8</v>
      </c>
      <c r="CO17" s="23">
        <v>5</v>
      </c>
      <c r="CP17" s="194">
        <v>7</v>
      </c>
      <c r="CQ17" s="25">
        <v>5</v>
      </c>
      <c r="CR17" s="7">
        <f t="shared" si="23"/>
        <v>5.2</v>
      </c>
      <c r="CS17" s="23">
        <v>5</v>
      </c>
      <c r="CT17" s="194">
        <v>6</v>
      </c>
      <c r="CU17" s="264">
        <v>0</v>
      </c>
      <c r="CV17" s="7">
        <f t="shared" si="24"/>
        <v>1.6</v>
      </c>
      <c r="CW17" s="23">
        <v>5</v>
      </c>
      <c r="CX17" s="194">
        <v>6</v>
      </c>
      <c r="CY17" s="264">
        <v>0</v>
      </c>
      <c r="CZ17" s="7">
        <f t="shared" si="25"/>
        <v>1.6</v>
      </c>
      <c r="DA17" s="23">
        <v>5.3</v>
      </c>
      <c r="DB17" s="194">
        <v>7</v>
      </c>
      <c r="DC17" s="25">
        <v>5</v>
      </c>
      <c r="DD17" s="7">
        <f t="shared" si="26"/>
        <v>5.3</v>
      </c>
      <c r="DE17" s="23">
        <v>4</v>
      </c>
      <c r="DF17" s="194">
        <v>9</v>
      </c>
      <c r="DG17" s="264">
        <v>0</v>
      </c>
      <c r="DH17" s="7">
        <f t="shared" si="27"/>
        <v>1.7</v>
      </c>
      <c r="DI17" s="23">
        <v>7</v>
      </c>
      <c r="DJ17" s="194">
        <v>8</v>
      </c>
      <c r="DK17" s="25">
        <v>6</v>
      </c>
      <c r="DL17" s="7">
        <f t="shared" si="28"/>
        <v>6.4</v>
      </c>
      <c r="DM17" s="23">
        <v>7</v>
      </c>
      <c r="DN17" s="24">
        <v>7</v>
      </c>
      <c r="DO17" s="119">
        <f t="shared" si="106"/>
        <v>5.8</v>
      </c>
      <c r="DP17" s="7">
        <f t="shared" si="29"/>
        <v>6.2</v>
      </c>
      <c r="DQ17" s="234"/>
      <c r="DR17" s="235"/>
      <c r="DS17" s="236"/>
      <c r="DT17" s="7"/>
      <c r="DU17" s="234"/>
      <c r="DV17" s="235"/>
      <c r="DW17" s="236"/>
      <c r="DX17" s="7"/>
      <c r="DY17" s="234"/>
      <c r="DZ17" s="235"/>
      <c r="EA17" s="236"/>
      <c r="EB17" s="7"/>
      <c r="EC17" s="234"/>
      <c r="ED17" s="235"/>
      <c r="EE17" s="236"/>
      <c r="EF17" s="7"/>
      <c r="EG17" s="234"/>
      <c r="EH17" s="235"/>
      <c r="EI17" s="236"/>
      <c r="EJ17" s="7"/>
      <c r="EK17" s="234"/>
      <c r="EL17" s="235"/>
      <c r="EM17" s="236"/>
      <c r="EN17" s="7"/>
      <c r="EO17" s="234"/>
      <c r="EP17" s="235"/>
      <c r="EQ17" s="236"/>
      <c r="ER17" s="7"/>
      <c r="ES17" s="234"/>
      <c r="ET17" s="235"/>
      <c r="EU17" s="236"/>
      <c r="EV17" s="7"/>
      <c r="EW17" s="23"/>
      <c r="EX17" s="24"/>
      <c r="EY17" s="25"/>
      <c r="EZ17" s="120">
        <f t="shared" si="107"/>
        <v>0</v>
      </c>
      <c r="FA17" s="120"/>
      <c r="FB17" s="7"/>
      <c r="FC17" s="8">
        <f t="shared" si="39"/>
        <v>3.94</v>
      </c>
      <c r="FD17" s="126" t="str">
        <f t="shared" si="40"/>
        <v>D</v>
      </c>
      <c r="FE17" s="10">
        <f t="shared" si="41"/>
        <v>1</v>
      </c>
      <c r="FF17" s="126" t="str">
        <f t="shared" si="42"/>
        <v>B</v>
      </c>
      <c r="FG17" s="10">
        <f t="shared" si="43"/>
        <v>3</v>
      </c>
      <c r="FH17" s="126" t="str">
        <f t="shared" si="44"/>
        <v>C</v>
      </c>
      <c r="FI17" s="10">
        <f t="shared" si="45"/>
        <v>2</v>
      </c>
      <c r="FJ17" s="126" t="str">
        <f t="shared" si="46"/>
        <v>B</v>
      </c>
      <c r="FK17" s="10">
        <f t="shared" si="47"/>
        <v>3</v>
      </c>
      <c r="FL17" s="218" t="str">
        <f t="shared" si="48"/>
        <v>B</v>
      </c>
      <c r="FM17" s="217">
        <f t="shared" si="49"/>
        <v>3</v>
      </c>
      <c r="FN17" s="218" t="str">
        <f t="shared" si="50"/>
        <v>B</v>
      </c>
      <c r="FO17" s="217">
        <f t="shared" si="51"/>
        <v>3</v>
      </c>
      <c r="FP17" s="218" t="str">
        <f t="shared" si="52"/>
        <v>F</v>
      </c>
      <c r="FQ17" s="217">
        <f t="shared" si="53"/>
        <v>0</v>
      </c>
      <c r="FR17" s="218" t="str">
        <f t="shared" si="54"/>
        <v>C</v>
      </c>
      <c r="FS17" s="217">
        <f t="shared" si="55"/>
        <v>2</v>
      </c>
      <c r="FT17" s="218" t="str">
        <f t="shared" si="56"/>
        <v>B</v>
      </c>
      <c r="FU17" s="217">
        <f t="shared" si="57"/>
        <v>3</v>
      </c>
      <c r="FV17" s="218" t="str">
        <f t="shared" si="58"/>
        <v>B</v>
      </c>
      <c r="FW17" s="217">
        <f t="shared" si="59"/>
        <v>3</v>
      </c>
      <c r="FX17" s="218" t="str">
        <f t="shared" si="60"/>
        <v>C</v>
      </c>
      <c r="FY17" s="217">
        <f t="shared" si="61"/>
        <v>2</v>
      </c>
      <c r="FZ17" s="218" t="str">
        <f t="shared" si="62"/>
        <v>C</v>
      </c>
      <c r="GA17" s="217">
        <f t="shared" si="63"/>
        <v>2</v>
      </c>
      <c r="GB17" s="126" t="str">
        <f t="shared" si="64"/>
        <v>C</v>
      </c>
      <c r="GC17" s="10">
        <f t="shared" si="65"/>
        <v>2</v>
      </c>
      <c r="GD17" s="126" t="str">
        <f t="shared" si="66"/>
        <v>B</v>
      </c>
      <c r="GE17" s="10">
        <f t="shared" si="67"/>
        <v>3</v>
      </c>
      <c r="GF17" s="126" t="str">
        <f t="shared" si="68"/>
        <v>C</v>
      </c>
      <c r="GG17" s="10">
        <f t="shared" si="69"/>
        <v>2</v>
      </c>
      <c r="GH17" s="126" t="str">
        <f t="shared" si="70"/>
        <v>C</v>
      </c>
      <c r="GI17" s="10">
        <f t="shared" si="71"/>
        <v>2</v>
      </c>
      <c r="GJ17" s="126" t="str">
        <f t="shared" si="72"/>
        <v>C</v>
      </c>
      <c r="GK17" s="10">
        <f t="shared" si="73"/>
        <v>2</v>
      </c>
      <c r="GL17" s="126" t="str">
        <f t="shared" si="74"/>
        <v>C</v>
      </c>
      <c r="GM17" s="10">
        <f t="shared" si="75"/>
        <v>2</v>
      </c>
      <c r="GN17" s="126" t="str">
        <f t="shared" si="76"/>
        <v>D</v>
      </c>
      <c r="GO17" s="10">
        <f t="shared" si="77"/>
        <v>1</v>
      </c>
      <c r="GP17" s="126" t="str">
        <f t="shared" si="78"/>
        <v>C</v>
      </c>
      <c r="GQ17" s="10">
        <f t="shared" si="79"/>
        <v>2</v>
      </c>
      <c r="GR17" s="126" t="str">
        <f t="shared" si="80"/>
        <v>C</v>
      </c>
      <c r="GS17" s="10">
        <f t="shared" si="81"/>
        <v>2</v>
      </c>
      <c r="GT17" s="218" t="str">
        <f t="shared" si="82"/>
        <v>C</v>
      </c>
      <c r="GU17" s="217">
        <f t="shared" si="83"/>
        <v>2</v>
      </c>
      <c r="GV17" s="218" t="str">
        <f t="shared" si="84"/>
        <v>D</v>
      </c>
      <c r="GW17" s="217">
        <f t="shared" si="85"/>
        <v>1</v>
      </c>
      <c r="GX17" s="218" t="str">
        <f t="shared" si="86"/>
        <v>F</v>
      </c>
      <c r="GY17" s="217">
        <f t="shared" si="87"/>
        <v>0</v>
      </c>
      <c r="GZ17" s="218" t="str">
        <f t="shared" si="88"/>
        <v>F</v>
      </c>
      <c r="HA17" s="217">
        <f t="shared" si="89"/>
        <v>0</v>
      </c>
      <c r="HB17" s="218" t="str">
        <f t="shared" si="90"/>
        <v>D</v>
      </c>
      <c r="HC17" s="217">
        <f t="shared" si="91"/>
        <v>1</v>
      </c>
      <c r="HD17" s="218" t="str">
        <f t="shared" si="92"/>
        <v>F</v>
      </c>
      <c r="HE17" s="217">
        <f t="shared" si="93"/>
        <v>0</v>
      </c>
      <c r="HF17" s="218" t="str">
        <f t="shared" si="94"/>
        <v>C</v>
      </c>
      <c r="HG17" s="217">
        <f t="shared" si="95"/>
        <v>2</v>
      </c>
      <c r="HH17" s="218" t="str">
        <f t="shared" si="108"/>
        <v>C</v>
      </c>
      <c r="HI17" s="217">
        <f t="shared" si="96"/>
        <v>2</v>
      </c>
      <c r="HJ17" s="126" t="str">
        <f t="shared" si="109"/>
        <v>X</v>
      </c>
      <c r="HK17" s="10">
        <f t="shared" si="110"/>
        <v>0</v>
      </c>
      <c r="HL17" s="126" t="str">
        <f>IF(AND(8.5&lt;=DX17,DX17&lt;=10),"A",IF(AND(7&lt;=DX17,DX17&lt;=8.4),"B",IF(AND(5.5&lt;=DX17,DX17&lt;=6.9),"C",IF(AND(4&lt;=DX17,DX17&lt;=5.4),"D",IF(DX17=0,"X","F")))))</f>
        <v>X</v>
      </c>
      <c r="HM17" s="10">
        <f t="shared" ref="HM17:HM23" si="136">IF(AND(8.5&lt;=DX17,DX17&lt;=10),4,IF(AND(7&lt;=DX17,DX17&lt;=8.4),3,IF(AND(5.5&lt;=DX17,DX17&lt;=6.9),2,IF(AND(4&lt;=DX17,DX17&lt;=5.4),1,0))))</f>
        <v>0</v>
      </c>
      <c r="HN17" s="126" t="str">
        <f>IF(AND(8.5&lt;=EB17,EB17&lt;=10),"A",IF(AND(7&lt;=EB17,EB17&lt;=8.4),"B",IF(AND(5.5&lt;=EB17,EB17&lt;=6.9),"C",IF(AND(4&lt;=EB17,EB17&lt;=5.4),"D",IF(EB17=0,"X","F")))))</f>
        <v>X</v>
      </c>
      <c r="HO17" s="10">
        <f>IF(AND(8.5&lt;=EB17,EB17&lt;=10),4,IF(AND(7&lt;=EB17,EB17&lt;=8.4),3,IF(AND(5.5&lt;=EB17,EB17&lt;=6.9),2,IF(AND(4&lt;=EB17,EB17&lt;=5.4),1,0))))</f>
        <v>0</v>
      </c>
      <c r="HP17" s="126" t="str">
        <f>IF(AND(8.5&lt;=EF17,EF17&lt;=10),"A",IF(AND(7&lt;=EF17,EF17&lt;=8.4),"B",IF(AND(5.5&lt;=EF17,EF17&lt;=6.9),"C",IF(AND(4&lt;=EF17,EF17&lt;=5.4),"D",IF(EF17=0,"X","F")))))</f>
        <v>X</v>
      </c>
      <c r="HQ17" s="10">
        <f>IF(AND(8.5&lt;=EF17,EF17&lt;=10),4,IF(AND(7&lt;=EF17,EF17&lt;=8.4),3,IF(AND(5.5&lt;=EF17,EF17&lt;=6.9),2,IF(AND(4&lt;=EF17,EF17&lt;=5.4),1,0))))</f>
        <v>0</v>
      </c>
      <c r="HR17" s="126" t="str">
        <f>IF(AND(8.5&lt;=EJ17,EJ17&lt;=10),"A",IF(AND(7&lt;=EJ17,EJ17&lt;=8.4),"B",IF(AND(5.5&lt;=EJ17,EJ17&lt;=6.9),"C",IF(AND(4&lt;=EJ17,EJ17&lt;=5.4),"D",IF(EJ17=0,"X","F")))))</f>
        <v>X</v>
      </c>
      <c r="HS17" s="10">
        <f t="shared" si="118"/>
        <v>0</v>
      </c>
      <c r="HT17" s="126" t="str">
        <f>IF(AND(8.5&lt;=EN17,EN17&lt;=10),"A",IF(AND(7&lt;=EN17,EN17&lt;=8.4),"B",IF(AND(5.5&lt;=EN17,EN17&lt;=6.9),"C",IF(AND(4&lt;=EN17,EN17&lt;=5.4),"D",IF(EN17=0,"X","F")))))</f>
        <v>X</v>
      </c>
      <c r="HU17" s="10">
        <f t="shared" si="120"/>
        <v>0</v>
      </c>
      <c r="HV17" s="126" t="str">
        <f>IF(AND(8.5&lt;=EJ17,EJ17&lt;=10),"A",IF(AND(7&lt;=EJ17,EJ17&lt;=8.4),"B",IF(AND(5.5&lt;=EJ17,EJ17&lt;=6.9),"C",IF(AND(4&lt;=EJ17,EJ17&lt;=5.4),"D",IF(EJ17=0,"X","F")))))</f>
        <v>X</v>
      </c>
      <c r="HW17" s="10">
        <f t="shared" si="122"/>
        <v>0</v>
      </c>
      <c r="HX17" s="126" t="str">
        <f t="shared" si="123"/>
        <v>X</v>
      </c>
      <c r="HY17" s="10">
        <f t="shared" si="124"/>
        <v>0</v>
      </c>
      <c r="HZ17" s="126" t="str">
        <f t="shared" si="125"/>
        <v>X</v>
      </c>
      <c r="IA17" s="10">
        <f t="shared" si="126"/>
        <v>0</v>
      </c>
      <c r="IB17" s="126" t="str">
        <f t="shared" si="127"/>
        <v>X</v>
      </c>
      <c r="IC17" s="10">
        <f t="shared" si="128"/>
        <v>0</v>
      </c>
      <c r="ID17" s="126" t="str">
        <f t="shared" si="129"/>
        <v>X</v>
      </c>
      <c r="IE17" s="10">
        <f t="shared" si="130"/>
        <v>0</v>
      </c>
      <c r="IF17" s="126" t="str">
        <f t="shared" si="131"/>
        <v>X</v>
      </c>
      <c r="IG17" s="10">
        <f t="shared" si="132"/>
        <v>0</v>
      </c>
      <c r="IH17" s="126" t="str">
        <f t="shared" si="97"/>
        <v>X</v>
      </c>
      <c r="II17" s="10">
        <f t="shared" si="98"/>
        <v>0</v>
      </c>
      <c r="IJ17" s="72">
        <f t="shared" si="99"/>
        <v>2.25</v>
      </c>
      <c r="IK17" s="72">
        <f t="shared" si="100"/>
        <v>2.25</v>
      </c>
      <c r="IL17" s="72">
        <f t="shared" si="101"/>
        <v>1.95</v>
      </c>
      <c r="IM17" s="72">
        <f t="shared" si="102"/>
        <v>1</v>
      </c>
      <c r="IN17" s="72">
        <f t="shared" si="133"/>
        <v>0</v>
      </c>
      <c r="IO17" s="72">
        <f t="shared" si="134"/>
        <v>0</v>
      </c>
      <c r="IP17" s="73">
        <f t="shared" si="135"/>
        <v>57</v>
      </c>
      <c r="IQ17" s="72">
        <f t="shared" si="103"/>
        <v>2.14</v>
      </c>
      <c r="IR17" s="4" t="str">
        <f t="shared" si="104"/>
        <v>Trung b×nh</v>
      </c>
      <c r="IV17" s="3">
        <v>8</v>
      </c>
      <c r="IW17" s="3">
        <v>6.5</v>
      </c>
      <c r="IY17" s="3">
        <v>7.5</v>
      </c>
      <c r="IZ17" s="3">
        <v>5.5</v>
      </c>
      <c r="JB17" s="3">
        <v>7</v>
      </c>
      <c r="JC17" s="3">
        <v>3</v>
      </c>
      <c r="JD17" s="3">
        <v>5</v>
      </c>
    </row>
    <row r="18" spans="1:264" s="66" customFormat="1" ht="19.5" customHeight="1" x14ac:dyDescent="0.25">
      <c r="A18" s="287">
        <v>12</v>
      </c>
      <c r="B18" s="327" t="s">
        <v>164</v>
      </c>
      <c r="C18" s="328" t="s">
        <v>10</v>
      </c>
      <c r="D18" s="329">
        <v>36052</v>
      </c>
      <c r="E18" s="23">
        <v>5.5</v>
      </c>
      <c r="F18" s="194">
        <v>7</v>
      </c>
      <c r="G18" s="25">
        <v>2</v>
      </c>
      <c r="H18" s="7">
        <f t="shared" ref="H18:H23" si="137">ROUND((E18*0.2+F18*0.1+G18*0.7),1)</f>
        <v>3.2</v>
      </c>
      <c r="I18" s="234"/>
      <c r="J18" s="282"/>
      <c r="K18" s="236"/>
      <c r="L18" s="7">
        <f t="shared" ref="L18:L23" si="138">ROUND((I18*0.2+J18*0.1+K18*0.7),1)</f>
        <v>0</v>
      </c>
      <c r="M18" s="23">
        <v>5.5</v>
      </c>
      <c r="N18" s="194">
        <v>5</v>
      </c>
      <c r="O18" s="25">
        <v>3</v>
      </c>
      <c r="P18" s="7">
        <f t="shared" ref="P18:P23" si="139">ROUND((M18*0.2+N18*0.1+O18*0.7),1)</f>
        <v>3.7</v>
      </c>
      <c r="Q18" s="23">
        <v>6</v>
      </c>
      <c r="R18" s="194">
        <v>8</v>
      </c>
      <c r="S18" s="25">
        <v>6</v>
      </c>
      <c r="T18" s="7">
        <f t="shared" ref="T18:T23" si="140">ROUND((Q18*0.2+R18*0.1+S18*0.7),1)</f>
        <v>6.2</v>
      </c>
      <c r="U18" s="23">
        <v>7</v>
      </c>
      <c r="V18" s="194">
        <v>8</v>
      </c>
      <c r="W18" s="25">
        <v>5</v>
      </c>
      <c r="X18" s="7">
        <f t="shared" ref="X18:X23" si="141">ROUND((U18*0.2+V18*0.1+W18*0.7),1)</f>
        <v>5.7</v>
      </c>
      <c r="Y18" s="23">
        <v>6.5</v>
      </c>
      <c r="Z18" s="194">
        <v>7</v>
      </c>
      <c r="AA18" s="25">
        <f>ROUND((IV18+IW18)/2,1)</f>
        <v>0</v>
      </c>
      <c r="AB18" s="7">
        <f t="shared" ref="AB18:AB23" si="142">ROUND((Y18*0.2+Z18*0.1+AA18*0.7),1)</f>
        <v>2</v>
      </c>
      <c r="AC18" s="23">
        <v>6</v>
      </c>
      <c r="AD18" s="194">
        <v>7</v>
      </c>
      <c r="AE18" s="25">
        <v>0.5</v>
      </c>
      <c r="AF18" s="7">
        <f t="shared" ref="AF18:AF23" si="143">ROUND((AC18*0.2+AD18*0.1+AE18*0.7),1)</f>
        <v>2.2999999999999998</v>
      </c>
      <c r="AG18" s="23">
        <v>5.7</v>
      </c>
      <c r="AH18" s="194">
        <v>7</v>
      </c>
      <c r="AI18" s="25">
        <v>5</v>
      </c>
      <c r="AJ18" s="7">
        <f t="shared" ref="AJ18:AJ23" si="144">ROUND((AG18*0.2+AH18*0.1+AI18*0.7),1)</f>
        <v>5.3</v>
      </c>
      <c r="AK18" s="23">
        <v>7</v>
      </c>
      <c r="AL18" s="194">
        <v>7</v>
      </c>
      <c r="AM18" s="25">
        <v>3</v>
      </c>
      <c r="AN18" s="7">
        <f t="shared" ref="AN18:AN23" si="145">ROUND((AK18*0.2+AL18*0.1+AM18*0.7),1)</f>
        <v>4.2</v>
      </c>
      <c r="AO18" s="23">
        <v>5</v>
      </c>
      <c r="AP18" s="194">
        <v>6</v>
      </c>
      <c r="AQ18" s="25">
        <v>6</v>
      </c>
      <c r="AR18" s="7">
        <f t="shared" ref="AR18:AR23" si="146">ROUND((AO18*0.2+AP18*0.1+AQ18*0.7),1)</f>
        <v>5.8</v>
      </c>
      <c r="AS18" s="23">
        <v>6</v>
      </c>
      <c r="AT18" s="194">
        <v>8</v>
      </c>
      <c r="AU18" s="25">
        <v>6</v>
      </c>
      <c r="AV18" s="7">
        <f t="shared" ref="AV18:AV23" si="147">ROUND((AS18*0.2+AT18*0.1+AU18*0.7),1)</f>
        <v>6.2</v>
      </c>
      <c r="AW18" s="23">
        <v>7</v>
      </c>
      <c r="AX18" s="194">
        <v>7</v>
      </c>
      <c r="AY18" s="25">
        <v>5</v>
      </c>
      <c r="AZ18" s="7">
        <f t="shared" ref="AZ18:AZ23" si="148">ROUND((AW18*0.2+AX18*0.1+AY18*0.7),1)</f>
        <v>5.6</v>
      </c>
      <c r="BA18" s="23">
        <v>6</v>
      </c>
      <c r="BB18" s="194">
        <v>8</v>
      </c>
      <c r="BC18" s="74">
        <v>5</v>
      </c>
      <c r="BD18" s="7">
        <f>ROUND((BA18*0.2+BB18*0.1+BC18*0.7),1)</f>
        <v>5.5</v>
      </c>
      <c r="BE18" s="23">
        <v>5</v>
      </c>
      <c r="BF18" s="194">
        <v>5</v>
      </c>
      <c r="BG18" s="74">
        <v>3</v>
      </c>
      <c r="BH18" s="7">
        <f t="shared" ref="BH18:BH23" si="149">ROUND((BE18*0.2+BF18*0.1+BG18*0.7),1)</f>
        <v>3.6</v>
      </c>
      <c r="BI18" s="23">
        <v>5.5</v>
      </c>
      <c r="BJ18" s="194">
        <v>7</v>
      </c>
      <c r="BK18" s="25">
        <f>ROUND((IY18+IZ18)/2,1)</f>
        <v>5</v>
      </c>
      <c r="BL18" s="7">
        <f t="shared" ref="BL18:BL23" si="150">ROUND((BI18*0.2+BJ18*0.1+BK18*0.7),1)</f>
        <v>5.3</v>
      </c>
      <c r="BM18" s="23">
        <v>4.5</v>
      </c>
      <c r="BN18" s="194">
        <v>5</v>
      </c>
      <c r="BO18" s="25">
        <v>5.5</v>
      </c>
      <c r="BP18" s="7">
        <f t="shared" ref="BP18:BP23" si="151">ROUND((BM18*0.2+BN18*0.1+BO18*0.7),1)</f>
        <v>5.3</v>
      </c>
      <c r="BQ18" s="23">
        <v>4</v>
      </c>
      <c r="BR18" s="194">
        <v>5</v>
      </c>
      <c r="BS18" s="74">
        <v>5</v>
      </c>
      <c r="BT18" s="7">
        <f t="shared" ref="BT18:BT23" si="152">ROUND((BQ18*0.2+BR18*0.1+BS18*0.7),1)</f>
        <v>4.8</v>
      </c>
      <c r="BU18" s="23">
        <v>5</v>
      </c>
      <c r="BV18" s="194">
        <v>6</v>
      </c>
      <c r="BW18" s="74">
        <v>5</v>
      </c>
      <c r="BX18" s="7">
        <f t="shared" ref="BX18:BX23" si="153">ROUND((BU18*0.2+BV18*0.1+BW18*0.7),1)</f>
        <v>5.0999999999999996</v>
      </c>
      <c r="BY18" s="23">
        <v>5.3</v>
      </c>
      <c r="BZ18" s="194">
        <v>7</v>
      </c>
      <c r="CA18" s="74">
        <v>5</v>
      </c>
      <c r="CB18" s="7">
        <f t="shared" ref="CB18:CB23" si="154">ROUND((BY18*0.2+BZ18*0.1+CA18*0.7),1)</f>
        <v>5.3</v>
      </c>
      <c r="CC18" s="23">
        <v>4</v>
      </c>
      <c r="CD18" s="194">
        <v>5</v>
      </c>
      <c r="CE18" s="74">
        <v>1.5</v>
      </c>
      <c r="CF18" s="7">
        <f t="shared" ref="CF18:CF23" si="155">ROUND((CC18*0.2+CD18*0.1+CE18*0.7),1)</f>
        <v>2.4</v>
      </c>
      <c r="CG18" s="23">
        <v>6</v>
      </c>
      <c r="CH18" s="194">
        <v>7</v>
      </c>
      <c r="CI18" s="25">
        <v>6</v>
      </c>
      <c r="CJ18" s="7">
        <f t="shared" ref="CJ18:CJ23" si="156">ROUND((CG18*0.2+CH18*0.1+CI18*0.7),1)</f>
        <v>6.1</v>
      </c>
      <c r="CK18" s="319" t="s">
        <v>340</v>
      </c>
      <c r="CL18" s="277"/>
      <c r="CM18" s="223"/>
      <c r="CN18" s="224"/>
      <c r="CO18" s="221"/>
      <c r="CP18" s="277"/>
      <c r="CQ18" s="223"/>
      <c r="CR18" s="224"/>
      <c r="CS18" s="221"/>
      <c r="CT18" s="277"/>
      <c r="CU18" s="223"/>
      <c r="CV18" s="224"/>
      <c r="CW18" s="221"/>
      <c r="CX18" s="277"/>
      <c r="CY18" s="223"/>
      <c r="CZ18" s="224"/>
      <c r="DA18" s="221"/>
      <c r="DB18" s="277"/>
      <c r="DC18" s="223"/>
      <c r="DD18" s="224"/>
      <c r="DE18" s="221"/>
      <c r="DF18" s="277"/>
      <c r="DG18" s="223"/>
      <c r="DH18" s="224"/>
      <c r="DI18" s="221"/>
      <c r="DJ18" s="277"/>
      <c r="DK18" s="223"/>
      <c r="DL18" s="224"/>
      <c r="DM18" s="221"/>
      <c r="DN18" s="277"/>
      <c r="DO18" s="330"/>
      <c r="DP18" s="7"/>
      <c r="DQ18" s="23"/>
      <c r="DR18" s="24"/>
      <c r="DS18" s="25"/>
      <c r="DT18" s="7">
        <f t="shared" ref="DT18:DT23" si="157">ROUND((DQ18*0.2+DR18*0.1+DS18*0.7),1)</f>
        <v>0</v>
      </c>
      <c r="DU18" s="23"/>
      <c r="DV18" s="24"/>
      <c r="DW18" s="25"/>
      <c r="DX18" s="7">
        <f t="shared" ref="DX18:DX23" si="158">ROUND((DU18*0.2+DV18*0.1+DW18*0.7),1)</f>
        <v>0</v>
      </c>
      <c r="DY18" s="23"/>
      <c r="DZ18" s="24"/>
      <c r="EA18" s="25"/>
      <c r="EB18" s="7">
        <f t="shared" ref="EB18:EB23" si="159">ROUND((DY18*0.2+DZ18*0.1+EA18*0.7),1)</f>
        <v>0</v>
      </c>
      <c r="EC18" s="23"/>
      <c r="ED18" s="24"/>
      <c r="EE18" s="25"/>
      <c r="EF18" s="7">
        <f t="shared" ref="EF18:EF23" si="160">ROUND((EC18*0.2+ED18*0.1+EE18*0.7),1)</f>
        <v>0</v>
      </c>
      <c r="EG18" s="23"/>
      <c r="EH18" s="24"/>
      <c r="EI18" s="25"/>
      <c r="EJ18" s="7">
        <f t="shared" ref="EJ18:EJ23" si="161">ROUND((EG18*0.2+EH18*0.1+EI18*0.7),1)</f>
        <v>0</v>
      </c>
      <c r="EK18" s="23"/>
      <c r="EL18" s="24"/>
      <c r="EM18" s="25"/>
      <c r="EN18" s="7">
        <f t="shared" ref="EN18:EN23" si="162">ROUND((EK18*0.2+EL18*0.1+EM18*0.7),1)</f>
        <v>0</v>
      </c>
      <c r="EO18" s="23"/>
      <c r="EP18" s="24"/>
      <c r="EQ18" s="25"/>
      <c r="ER18" s="7">
        <f t="shared" si="36"/>
        <v>0</v>
      </c>
      <c r="ES18" s="23"/>
      <c r="ET18" s="24"/>
      <c r="EU18" s="25"/>
      <c r="EV18" s="7">
        <f t="shared" si="37"/>
        <v>0</v>
      </c>
      <c r="EW18" s="23"/>
      <c r="EX18" s="24"/>
      <c r="EY18" s="25"/>
      <c r="EZ18" s="482"/>
      <c r="FA18" s="482"/>
      <c r="FB18" s="7">
        <f t="shared" ref="FB18" si="163">ROUND((EW18*0.2+EX18*0.1+EY18*0.7),1)</f>
        <v>0</v>
      </c>
      <c r="FC18" s="8">
        <f t="shared" si="39"/>
        <v>2.2200000000000002</v>
      </c>
      <c r="FD18" s="126" t="str">
        <f t="shared" si="40"/>
        <v>F</v>
      </c>
      <c r="FE18" s="10">
        <f t="shared" si="41"/>
        <v>0</v>
      </c>
      <c r="FF18" s="126" t="str">
        <f t="shared" si="42"/>
        <v>X</v>
      </c>
      <c r="FG18" s="10">
        <f t="shared" si="43"/>
        <v>0</v>
      </c>
      <c r="FH18" s="126" t="str">
        <f t="shared" si="44"/>
        <v>F</v>
      </c>
      <c r="FI18" s="10">
        <f t="shared" si="45"/>
        <v>0</v>
      </c>
      <c r="FJ18" s="126" t="str">
        <f t="shared" si="46"/>
        <v>C</v>
      </c>
      <c r="FK18" s="10">
        <f t="shared" si="47"/>
        <v>2</v>
      </c>
      <c r="FL18" s="218" t="str">
        <f t="shared" si="48"/>
        <v>C</v>
      </c>
      <c r="FM18" s="217">
        <f t="shared" si="49"/>
        <v>2</v>
      </c>
      <c r="FN18" s="218" t="str">
        <f t="shared" si="50"/>
        <v>F</v>
      </c>
      <c r="FO18" s="217">
        <f t="shared" si="51"/>
        <v>0</v>
      </c>
      <c r="FP18" s="218" t="str">
        <f t="shared" si="52"/>
        <v>F</v>
      </c>
      <c r="FQ18" s="217">
        <f t="shared" si="53"/>
        <v>0</v>
      </c>
      <c r="FR18" s="218" t="str">
        <f t="shared" si="54"/>
        <v>D</v>
      </c>
      <c r="FS18" s="217">
        <f t="shared" si="55"/>
        <v>1</v>
      </c>
      <c r="FT18" s="218" t="str">
        <f t="shared" si="56"/>
        <v>D</v>
      </c>
      <c r="FU18" s="217">
        <f t="shared" si="57"/>
        <v>1</v>
      </c>
      <c r="FV18" s="218" t="str">
        <f t="shared" si="58"/>
        <v>C</v>
      </c>
      <c r="FW18" s="217">
        <f t="shared" si="59"/>
        <v>2</v>
      </c>
      <c r="FX18" s="218" t="str">
        <f t="shared" si="60"/>
        <v>C</v>
      </c>
      <c r="FY18" s="217">
        <f t="shared" si="61"/>
        <v>2</v>
      </c>
      <c r="FZ18" s="218" t="str">
        <f t="shared" si="62"/>
        <v>C</v>
      </c>
      <c r="GA18" s="217">
        <f t="shared" si="63"/>
        <v>2</v>
      </c>
      <c r="GB18" s="126" t="str">
        <f t="shared" si="64"/>
        <v>C</v>
      </c>
      <c r="GC18" s="10">
        <f t="shared" si="65"/>
        <v>2</v>
      </c>
      <c r="GD18" s="126" t="str">
        <f t="shared" si="66"/>
        <v>F</v>
      </c>
      <c r="GE18" s="10">
        <f t="shared" si="67"/>
        <v>0</v>
      </c>
      <c r="GF18" s="126" t="str">
        <f t="shared" si="68"/>
        <v>D</v>
      </c>
      <c r="GG18" s="10">
        <f t="shared" si="69"/>
        <v>1</v>
      </c>
      <c r="GH18" s="126" t="str">
        <f t="shared" si="70"/>
        <v>D</v>
      </c>
      <c r="GI18" s="10">
        <f t="shared" si="71"/>
        <v>1</v>
      </c>
      <c r="GJ18" s="126" t="str">
        <f t="shared" si="72"/>
        <v>D</v>
      </c>
      <c r="GK18" s="10">
        <f t="shared" si="73"/>
        <v>1</v>
      </c>
      <c r="GL18" s="126" t="str">
        <f t="shared" si="74"/>
        <v>D</v>
      </c>
      <c r="GM18" s="10">
        <f t="shared" si="75"/>
        <v>1</v>
      </c>
      <c r="GN18" s="126" t="str">
        <f t="shared" si="76"/>
        <v>D</v>
      </c>
      <c r="GO18" s="10">
        <f t="shared" si="77"/>
        <v>1</v>
      </c>
      <c r="GP18" s="126" t="str">
        <f t="shared" si="78"/>
        <v>F</v>
      </c>
      <c r="GQ18" s="10">
        <f t="shared" si="79"/>
        <v>0</v>
      </c>
      <c r="GR18" s="126" t="str">
        <f t="shared" si="80"/>
        <v>C</v>
      </c>
      <c r="GS18" s="10">
        <f t="shared" si="81"/>
        <v>2</v>
      </c>
      <c r="GT18" s="218" t="str">
        <f t="shared" si="82"/>
        <v>X</v>
      </c>
      <c r="GU18" s="217">
        <f t="shared" si="83"/>
        <v>0</v>
      </c>
      <c r="GV18" s="218" t="str">
        <f t="shared" si="84"/>
        <v>X</v>
      </c>
      <c r="GW18" s="217">
        <f t="shared" si="85"/>
        <v>0</v>
      </c>
      <c r="GX18" s="218" t="str">
        <f t="shared" si="86"/>
        <v>X</v>
      </c>
      <c r="GY18" s="217">
        <f t="shared" si="87"/>
        <v>0</v>
      </c>
      <c r="GZ18" s="218" t="str">
        <f t="shared" si="88"/>
        <v>X</v>
      </c>
      <c r="HA18" s="217">
        <f t="shared" si="89"/>
        <v>0</v>
      </c>
      <c r="HB18" s="218" t="str">
        <f t="shared" si="90"/>
        <v>X</v>
      </c>
      <c r="HC18" s="217">
        <f t="shared" si="91"/>
        <v>0</v>
      </c>
      <c r="HD18" s="218" t="str">
        <f t="shared" si="92"/>
        <v>X</v>
      </c>
      <c r="HE18" s="217">
        <f t="shared" si="93"/>
        <v>0</v>
      </c>
      <c r="HF18" s="218" t="str">
        <f t="shared" si="94"/>
        <v>X</v>
      </c>
      <c r="HG18" s="217">
        <f t="shared" si="95"/>
        <v>0</v>
      </c>
      <c r="HH18" s="218" t="str">
        <f t="shared" si="108"/>
        <v>X</v>
      </c>
      <c r="HI18" s="217">
        <f t="shared" si="96"/>
        <v>0</v>
      </c>
      <c r="HJ18" s="126" t="str">
        <f t="shared" si="109"/>
        <v>X</v>
      </c>
      <c r="HK18" s="10">
        <f t="shared" si="110"/>
        <v>0</v>
      </c>
      <c r="HL18" s="126" t="str">
        <f>IF(AND(8.5&lt;=DX18,DX18&lt;=10),"A",IF(AND(7&lt;=DX18,DX18&lt;=8.4),"B",IF(AND(5.5&lt;=DX18,DX18&lt;=6.9),"C",IF(AND(4&lt;=DX18,DX18&lt;=5.4),"D",IF(DX18=0,"X","F")))))</f>
        <v>X</v>
      </c>
      <c r="HM18" s="10">
        <f t="shared" si="136"/>
        <v>0</v>
      </c>
      <c r="HN18" s="126" t="str">
        <f>IF(AND(8.5&lt;=EB18,EB18&lt;=10),"A",IF(AND(7&lt;=EB18,EB18&lt;=8.4),"B",IF(AND(5.5&lt;=EB18,EB18&lt;=6.9),"C",IF(AND(4&lt;=EB18,EB18&lt;=5.4),"D",IF(EB18=0,"X","F")))))</f>
        <v>X</v>
      </c>
      <c r="HO18" s="10">
        <f>IF(AND(8.5&lt;=EB18,EB18&lt;=10),4,IF(AND(7&lt;=EB18,EB18&lt;=8.4),3,IF(AND(5.5&lt;=EB18,EB18&lt;=6.9),2,IF(AND(4&lt;=EB18,EB18&lt;=5.4),1,0))))</f>
        <v>0</v>
      </c>
      <c r="HP18" s="126" t="str">
        <f>IF(AND(8.5&lt;=EF18,EF18&lt;=10),"A",IF(AND(7&lt;=EF18,EF18&lt;=8.4),"B",IF(AND(5.5&lt;=EF18,EF18&lt;=6.9),"C",IF(AND(4&lt;=EF18,EF18&lt;=5.4),"D",IF(EF18=0,"X","F")))))</f>
        <v>X</v>
      </c>
      <c r="HQ18" s="10">
        <f>IF(AND(8.5&lt;=EF18,EF18&lt;=10),4,IF(AND(7&lt;=EF18,EF18&lt;=8.4),3,IF(AND(5.5&lt;=EF18,EF18&lt;=6.9),2,IF(AND(4&lt;=EF18,EF18&lt;=5.4),1,0))))</f>
        <v>0</v>
      </c>
      <c r="HR18" s="126" t="str">
        <f>IF(AND(8.5&lt;=EJ18,EJ18&lt;=10),"A",IF(AND(7&lt;=EJ18,EJ18&lt;=8.4),"B",IF(AND(5.5&lt;=EJ18,EJ18&lt;=6.9),"C",IF(AND(4&lt;=EJ18,EJ18&lt;=5.4),"D",IF(EJ18=0,"X","F")))))</f>
        <v>X</v>
      </c>
      <c r="HS18" s="10">
        <f t="shared" si="118"/>
        <v>0</v>
      </c>
      <c r="HT18" s="126" t="str">
        <f>IF(AND(8.5&lt;=EN18,EN18&lt;=10),"A",IF(AND(7&lt;=EN18,EN18&lt;=8.4),"B",IF(AND(5.5&lt;=EN18,EN18&lt;=6.9),"C",IF(AND(4&lt;=EN18,EN18&lt;=5.4),"D",IF(EN18=0,"X","F")))))</f>
        <v>X</v>
      </c>
      <c r="HU18" s="10">
        <f t="shared" si="120"/>
        <v>0</v>
      </c>
      <c r="HV18" s="126" t="str">
        <f>IF(AND(8.5&lt;=EJ18,EJ18&lt;=10),"A",IF(AND(7&lt;=EJ18,EJ18&lt;=8.4),"B",IF(AND(5.5&lt;=EJ18,EJ18&lt;=6.9),"C",IF(AND(4&lt;=EJ18,EJ18&lt;=5.4),"D",IF(EJ18=0,"X","F")))))</f>
        <v>X</v>
      </c>
      <c r="HW18" s="10">
        <f>IF(AND(8.5&lt;=EJ18,EJ18&lt;=10),4,IF(AND(7&lt;=EJ18,EJ18&lt;=8.4),3,IF(AND(5.5&lt;=EJ18,EJ18&lt;=6.9),2,IF(AND(4&lt;=EJ18,EJ18&lt;=5.4),1,0))))</f>
        <v>0</v>
      </c>
      <c r="HX18" s="386"/>
      <c r="HY18" s="386"/>
      <c r="HZ18" s="386"/>
      <c r="IA18" s="386"/>
      <c r="IB18" s="386"/>
      <c r="IC18" s="386"/>
      <c r="ID18" s="126" t="str">
        <f t="shared" ref="ID18:ID23" si="164">IF(AND(8.5&lt;=EV18,EV18&lt;=10),"A",IF(AND(7&lt;=EV18,EV18&lt;=8.4),"B",IF(AND(5.5&lt;=EV18,EV18&lt;=6.9),"C",IF(AND(4&lt;=EV18,EV18&lt;=5.4),"D",IF(EV18=0,"X","F")))))</f>
        <v>X</v>
      </c>
      <c r="IE18" s="10">
        <f t="shared" ref="IE18:IE23" si="165">IF(AND(8.5&lt;=EV18,EV18&lt;=10),4,IF(AND(7&lt;=EV18,EV18&lt;=8.4),3,IF(AND(5.5&lt;=EV18,EV18&lt;=6.9),2,IF(AND(4&lt;=EV18,EV18&lt;=5.4),1,0))))</f>
        <v>0</v>
      </c>
      <c r="IF18" s="126" t="str">
        <f t="shared" si="131"/>
        <v>X</v>
      </c>
      <c r="IG18" s="10">
        <f t="shared" si="132"/>
        <v>0</v>
      </c>
      <c r="IH18" s="126" t="str">
        <f t="shared" si="97"/>
        <v>X</v>
      </c>
      <c r="II18" s="10">
        <f t="shared" si="98"/>
        <v>0</v>
      </c>
      <c r="IJ18" s="82">
        <f>ROUND((SUMPRODUCT($FD$6:$FK$6,FD18:FK18)/SUM($FD$6:$FK$6)),2)</f>
        <v>0.5</v>
      </c>
      <c r="IK18" s="82">
        <f>ROUND((SUMPRODUCT($FL$6:$FY$6,FL18:FY18)/SUM($FL$6:$FY$6)),2)</f>
        <v>1.1000000000000001</v>
      </c>
      <c r="IL18" s="72">
        <f>ROUND((SUMPRODUCT($GB$6:$GS$6,GB18:GS18)/SUM($GB$6:$GS$6)),2)</f>
        <v>1.05</v>
      </c>
      <c r="IM18" s="72">
        <f>ROUND((SUMPRODUCT($GT$6:$HI$6,GT18:HI18)/SUM($GT$6:$HI$6)),2)</f>
        <v>0</v>
      </c>
      <c r="IN18" s="72">
        <f t="shared" si="133"/>
        <v>0</v>
      </c>
      <c r="IO18" s="82"/>
      <c r="IP18" s="73">
        <f t="shared" si="135"/>
        <v>38</v>
      </c>
      <c r="IQ18" s="82">
        <f>ROUND((SUMPRODUCT($FD$6:$II$6,FD18:II18)/IP18),2)</f>
        <v>1.26</v>
      </c>
      <c r="IR18" s="84" t="str">
        <f t="shared" ref="IR18:IR23" si="166">IF(AND(3.6&lt;=IQ18,IQ18&lt;=4),"XuÊt s¾c",IF(AND(3.2&lt;=IQ18,IQ18&lt;=3.59),"Giái",IF(AND(2.5&lt;=IQ18,IQ18&lt;=3.19),"Kh¸",IF(AND(2&lt;=IQ18,IQ18&lt;=2.49),"Trung b×nh",IF(AND(1&lt;=IQ18,IQ18&lt;=1.99),"Trung b×nh yÕu","KÐm")))))</f>
        <v>Trung b×nh yÕu</v>
      </c>
      <c r="IS18" s="86"/>
      <c r="IT18" s="86"/>
      <c r="IV18" s="66">
        <v>0</v>
      </c>
      <c r="IW18" s="66">
        <v>0</v>
      </c>
      <c r="IY18" s="66">
        <v>5</v>
      </c>
      <c r="IZ18" s="66">
        <v>5</v>
      </c>
      <c r="JB18" s="94"/>
      <c r="JC18" s="94"/>
    </row>
    <row r="19" spans="1:264" ht="19.5" customHeight="1" x14ac:dyDescent="0.25">
      <c r="A19" s="283">
        <v>1</v>
      </c>
      <c r="B19" s="284" t="s">
        <v>23</v>
      </c>
      <c r="C19" s="285" t="s">
        <v>173</v>
      </c>
      <c r="D19" s="286">
        <v>35234</v>
      </c>
      <c r="E19" s="23">
        <v>6</v>
      </c>
      <c r="F19" s="24">
        <v>7</v>
      </c>
      <c r="G19" s="25">
        <v>4</v>
      </c>
      <c r="H19" s="7">
        <f t="shared" si="137"/>
        <v>4.7</v>
      </c>
      <c r="I19" s="23">
        <v>4.5</v>
      </c>
      <c r="J19" s="24">
        <v>7</v>
      </c>
      <c r="K19" s="25">
        <v>5</v>
      </c>
      <c r="L19" s="7">
        <f t="shared" si="138"/>
        <v>5.0999999999999996</v>
      </c>
      <c r="M19" s="23">
        <v>5.5</v>
      </c>
      <c r="N19" s="24">
        <v>9</v>
      </c>
      <c r="O19" s="25">
        <v>5</v>
      </c>
      <c r="P19" s="7">
        <f t="shared" si="139"/>
        <v>5.5</v>
      </c>
      <c r="Q19" s="23">
        <v>6</v>
      </c>
      <c r="R19" s="24">
        <v>8</v>
      </c>
      <c r="S19" s="25">
        <v>5.5</v>
      </c>
      <c r="T19" s="7">
        <f t="shared" si="140"/>
        <v>5.9</v>
      </c>
      <c r="U19" s="56"/>
      <c r="V19" s="57"/>
      <c r="W19" s="58"/>
      <c r="X19" s="7">
        <f t="shared" si="141"/>
        <v>0</v>
      </c>
      <c r="Y19" s="56"/>
      <c r="Z19" s="57"/>
      <c r="AA19" s="58"/>
      <c r="AB19" s="7">
        <f t="shared" si="142"/>
        <v>0</v>
      </c>
      <c r="AC19" s="56"/>
      <c r="AD19" s="57"/>
      <c r="AE19" s="58"/>
      <c r="AF19" s="7">
        <f t="shared" si="143"/>
        <v>0</v>
      </c>
      <c r="AG19" s="56"/>
      <c r="AH19" s="57"/>
      <c r="AI19" s="58"/>
      <c r="AJ19" s="7">
        <f t="shared" si="144"/>
        <v>0</v>
      </c>
      <c r="AK19" s="56"/>
      <c r="AL19" s="57"/>
      <c r="AM19" s="58"/>
      <c r="AN19" s="7">
        <f t="shared" si="145"/>
        <v>0</v>
      </c>
      <c r="AO19" s="56"/>
      <c r="AP19" s="57"/>
      <c r="AQ19" s="58"/>
      <c r="AR19" s="7">
        <f t="shared" si="146"/>
        <v>0</v>
      </c>
      <c r="AS19" s="56"/>
      <c r="AT19" s="57"/>
      <c r="AU19" s="58"/>
      <c r="AV19" s="7">
        <f t="shared" si="147"/>
        <v>0</v>
      </c>
      <c r="AW19" s="23"/>
      <c r="AX19" s="24"/>
      <c r="AY19" s="25"/>
      <c r="AZ19" s="7">
        <f t="shared" si="148"/>
        <v>0</v>
      </c>
      <c r="BA19" s="635" t="s">
        <v>300</v>
      </c>
      <c r="BB19" s="636"/>
      <c r="BC19" s="637"/>
      <c r="BD19" s="7">
        <v>0</v>
      </c>
      <c r="BE19" s="56"/>
      <c r="BF19" s="57"/>
      <c r="BG19" s="58"/>
      <c r="BH19" s="7">
        <f t="shared" si="149"/>
        <v>0</v>
      </c>
      <c r="BI19" s="23"/>
      <c r="BJ19" s="24"/>
      <c r="BK19" s="25"/>
      <c r="BL19" s="7">
        <f t="shared" si="150"/>
        <v>0</v>
      </c>
      <c r="BM19" s="56"/>
      <c r="BN19" s="57"/>
      <c r="BO19" s="58"/>
      <c r="BP19" s="7">
        <f t="shared" si="151"/>
        <v>0</v>
      </c>
      <c r="BQ19" s="23"/>
      <c r="BR19" s="24"/>
      <c r="BS19" s="25"/>
      <c r="BT19" s="7">
        <f t="shared" si="152"/>
        <v>0</v>
      </c>
      <c r="BU19" s="23"/>
      <c r="BV19" s="24"/>
      <c r="BW19" s="25"/>
      <c r="BX19" s="7">
        <f t="shared" si="153"/>
        <v>0</v>
      </c>
      <c r="BY19" s="56"/>
      <c r="BZ19" s="57"/>
      <c r="CA19" s="58"/>
      <c r="CB19" s="7">
        <f t="shared" si="154"/>
        <v>0</v>
      </c>
      <c r="CC19" s="23"/>
      <c r="CD19" s="24"/>
      <c r="CE19" s="25"/>
      <c r="CF19" s="7">
        <f t="shared" si="155"/>
        <v>0</v>
      </c>
      <c r="CG19" s="23"/>
      <c r="CH19" s="24"/>
      <c r="CI19" s="25"/>
      <c r="CJ19" s="7">
        <f t="shared" si="156"/>
        <v>0</v>
      </c>
      <c r="CK19" s="23"/>
      <c r="CL19" s="24"/>
      <c r="CM19" s="25"/>
      <c r="CN19" s="7">
        <f>ROUND((CK19*0.2+CL19*0.1+CM19*0.7),1)</f>
        <v>0</v>
      </c>
      <c r="CO19" s="23"/>
      <c r="CP19" s="24"/>
      <c r="CQ19" s="25"/>
      <c r="CR19" s="7">
        <f>ROUND((CO19*0.2+CP19*0.1+CQ19*0.7),1)</f>
        <v>0</v>
      </c>
      <c r="CS19" s="23"/>
      <c r="CT19" s="24"/>
      <c r="CU19" s="25"/>
      <c r="CV19" s="7">
        <f>ROUND((CS19*0.2+CT19*0.1+CU19*0.7),1)</f>
        <v>0</v>
      </c>
      <c r="CW19" s="23"/>
      <c r="CX19" s="24"/>
      <c r="CY19" s="25"/>
      <c r="CZ19" s="7">
        <f>ROUND((CW19*0.2+CX19*0.1+CY19*0.7),1)</f>
        <v>0</v>
      </c>
      <c r="DA19" s="23"/>
      <c r="DB19" s="24"/>
      <c r="DC19" s="25"/>
      <c r="DD19" s="7">
        <f>ROUND((DA19*0.2+DB19*0.1+DC19*0.7),1)</f>
        <v>0</v>
      </c>
      <c r="DE19" s="23"/>
      <c r="DF19" s="24"/>
      <c r="DG19" s="25"/>
      <c r="DH19" s="7">
        <f>ROUND((DE19*0.2+DF19*0.1+DG19*0.7),1)</f>
        <v>0</v>
      </c>
      <c r="DI19" s="23"/>
      <c r="DJ19" s="24"/>
      <c r="DK19" s="25"/>
      <c r="DL19" s="7">
        <f>ROUND((DI19*0.2+DJ19*0.1+DK19*0.7),1)</f>
        <v>0</v>
      </c>
      <c r="DM19" s="23"/>
      <c r="DN19" s="24"/>
      <c r="DO19" s="25"/>
      <c r="DP19" s="7">
        <f>ROUND((DM19*0.2+DN19*0.1+DO19*0.7),1)</f>
        <v>0</v>
      </c>
      <c r="DQ19" s="23"/>
      <c r="DR19" s="24"/>
      <c r="DS19" s="25"/>
      <c r="DT19" s="7">
        <f t="shared" si="157"/>
        <v>0</v>
      </c>
      <c r="DU19" s="23"/>
      <c r="DV19" s="24"/>
      <c r="DW19" s="25"/>
      <c r="DX19" s="7">
        <f t="shared" si="158"/>
        <v>0</v>
      </c>
      <c r="DY19" s="23"/>
      <c r="DZ19" s="24"/>
      <c r="EA19" s="25"/>
      <c r="EB19" s="7">
        <f t="shared" si="159"/>
        <v>0</v>
      </c>
      <c r="EC19" s="23"/>
      <c r="ED19" s="24"/>
      <c r="EE19" s="25"/>
      <c r="EF19" s="7">
        <f t="shared" si="160"/>
        <v>0</v>
      </c>
      <c r="EG19" s="23"/>
      <c r="EH19" s="24"/>
      <c r="EI19" s="25"/>
      <c r="EJ19" s="7">
        <f t="shared" si="161"/>
        <v>0</v>
      </c>
      <c r="EK19" s="23"/>
      <c r="EL19" s="24"/>
      <c r="EM19" s="25"/>
      <c r="EN19" s="7">
        <f t="shared" si="162"/>
        <v>0</v>
      </c>
      <c r="EO19" s="23"/>
      <c r="EP19" s="88"/>
      <c r="EQ19" s="88"/>
      <c r="ER19" s="88"/>
      <c r="ES19" s="88"/>
      <c r="ET19" s="88"/>
      <c r="EU19" s="88"/>
      <c r="EV19" s="88"/>
      <c r="EW19" s="88"/>
      <c r="EX19" s="24"/>
      <c r="EY19" s="25"/>
      <c r="EZ19" s="482"/>
      <c r="FA19" s="482"/>
      <c r="FB19" s="7">
        <f>ROUND((EO19*0.2+EX19*0.1+EY19*0.7),1)</f>
        <v>0</v>
      </c>
      <c r="FC19" s="8">
        <f t="shared" si="39"/>
        <v>0.43</v>
      </c>
      <c r="FD19" s="9" t="str">
        <f>IF(AND(8.5&lt;=H19,H19&lt;=10),"A",IF(AND(7&lt;=H19,H19&lt;=8.4),"B",IF(AND(5.5&lt;=H19,H19&lt;=6.9),"C",IF(AND(4&lt;=H19,H19&lt;=5.4),"D",IF(H19=0,"F0","F")))))</f>
        <v>D</v>
      </c>
      <c r="FE19" s="10">
        <f t="shared" si="41"/>
        <v>1</v>
      </c>
      <c r="FF19" s="9" t="str">
        <f>IF(AND(8.5&lt;=L19,L19&lt;=10),"A",IF(AND(7&lt;=L19,L19&lt;=8.4),"B",IF(AND(5.5&lt;=L19,L19&lt;=6.9),"C",IF(AND(4&lt;=L19,L19&lt;=5.4),"D",IF(L19=0,"F0","F")))))</f>
        <v>D</v>
      </c>
      <c r="FG19" s="10">
        <f t="shared" si="43"/>
        <v>1</v>
      </c>
      <c r="FH19" s="9" t="str">
        <f>IF(AND(8.5&lt;=P19,P19&lt;=10),"A",IF(AND(7&lt;=P19,P19&lt;=8.4),"B",IF(AND(5.5&lt;=P19,P19&lt;=6.9),"C",IF(AND(4&lt;=P19,P19&lt;=5.4),"D",IF(P19=0,"F0","F")))))</f>
        <v>C</v>
      </c>
      <c r="FI19" s="10">
        <f t="shared" si="45"/>
        <v>2</v>
      </c>
      <c r="FJ19" s="9" t="str">
        <f>IF(AND(8.5&lt;=T19,T19&lt;=10),"A",IF(AND(7&lt;=T19,T19&lt;=8.4),"B",IF(AND(5.5&lt;=T19,T19&lt;=6.9),"C",IF(AND(4&lt;=T19,T19&lt;=5.4),"D",IF(T19=0,"F0","F")))))</f>
        <v>C</v>
      </c>
      <c r="FK19" s="10">
        <f t="shared" si="47"/>
        <v>2</v>
      </c>
      <c r="FL19" s="219" t="str">
        <f>IF(AND(8.5&lt;=X19,X19&lt;=10),"A",IF(AND(7&lt;=X19,X19&lt;=8.4),"B",IF(AND(5.5&lt;=X19,X19&lt;=6.9),"C",IF(AND(4&lt;=X19,X19&lt;=5.4),"D",IF(X19=0,"F0","F")))))</f>
        <v>F0</v>
      </c>
      <c r="FM19" s="217">
        <f t="shared" si="49"/>
        <v>0</v>
      </c>
      <c r="FN19" s="219" t="str">
        <f>IF(AND(8.5&lt;=AB19,AB19&lt;=10),"A",IF(AND(7&lt;=AB19,AB19&lt;=8.4),"B",IF(AND(5.5&lt;=AB19,AB19&lt;=6.9),"C",IF(AND(4&lt;=AB19,AB19&lt;=5.4),"D",IF(AB19=0,"F0","F")))))</f>
        <v>F0</v>
      </c>
      <c r="FO19" s="217">
        <f t="shared" si="51"/>
        <v>0</v>
      </c>
      <c r="FP19" s="219" t="str">
        <f>IF(AND(8.5&lt;=AF19,AF19&lt;=10),"A",IF(AND(7&lt;=AF19,AF19&lt;=8.4),"B",IF(AND(5.5&lt;=AF19,AF19&lt;=6.9),"C",IF(AND(4&lt;=AF19,AF19&lt;=5.4),"D",IF(AF19=0,"F0","F")))))</f>
        <v>F0</v>
      </c>
      <c r="FQ19" s="217">
        <f t="shared" si="53"/>
        <v>0</v>
      </c>
      <c r="FR19" s="219" t="str">
        <f>IF(AND(8.5&lt;=AJ19,AJ19&lt;=10),"A",IF(AND(7&lt;=AJ19,AJ19&lt;=8.4),"B",IF(AND(5.5&lt;=AJ19,AJ19&lt;=6.9),"C",IF(AND(4&lt;=AJ19,AJ19&lt;=5.4),"D",IF(AJ19=0,"F0","F")))))</f>
        <v>F0</v>
      </c>
      <c r="FS19" s="217">
        <f t="shared" si="55"/>
        <v>0</v>
      </c>
      <c r="FT19" s="219" t="str">
        <f>IF(AND(8.5&lt;=AN19,AN19&lt;=10),"A",IF(AND(7&lt;=AN19,AN19&lt;=8.4),"B",IF(AND(5.5&lt;=AN19,AN19&lt;=6.9),"C",IF(AND(4&lt;=AN19,AN19&lt;=5.4),"D",IF(AN19=0,"F0","F")))))</f>
        <v>F0</v>
      </c>
      <c r="FU19" s="217">
        <f t="shared" si="57"/>
        <v>0</v>
      </c>
      <c r="FV19" s="219" t="str">
        <f>IF(AND(8.5&lt;=AR19,AR19&lt;=10),"A",IF(AND(7&lt;=AR19,AR19&lt;=8.4),"B",IF(AND(5.5&lt;=AR19,AR19&lt;=6.9),"C",IF(AND(4&lt;=AR19,AR19&lt;=5.4),"D",IF(AR19=0,"F0","F")))))</f>
        <v>F0</v>
      </c>
      <c r="FW19" s="217">
        <f t="shared" si="59"/>
        <v>0</v>
      </c>
      <c r="FX19" s="219" t="str">
        <f>IF(AND(8.5&lt;=AV19,AV19&lt;=10),"A",IF(AND(7&lt;=AV19,AV19&lt;=8.4),"B",IF(AND(5.5&lt;=AV19,AV19&lt;=6.9),"C",IF(AND(4&lt;=AV19,AV19&lt;=5.4),"D",IF(AV19=0,"F0","F")))))</f>
        <v>F0</v>
      </c>
      <c r="FY19" s="217">
        <f t="shared" si="61"/>
        <v>0</v>
      </c>
      <c r="FZ19" s="219" t="str">
        <f>IF(AND(8.5&lt;=AZ19,AZ19&lt;=10),"A",IF(AND(7&lt;=AZ19,AZ19&lt;=8.4),"B",IF(AND(5.5&lt;=AZ19,AZ19&lt;=6.9),"C",IF(AND(4&lt;=AZ19,AZ19&lt;=5.4),"D",IF(AZ19=0,"F0","F")))))</f>
        <v>F0</v>
      </c>
      <c r="GA19" s="217">
        <f t="shared" si="63"/>
        <v>0</v>
      </c>
      <c r="GB19" s="9" t="str">
        <f>IF(AND(8.5&lt;=BD19,BD19&lt;=10),"A",IF(AND(7&lt;=BD19,BD19&lt;=8.4),"B",IF(AND(5.5&lt;=BD19,BD19&lt;=6.9),"C",IF(AND(4&lt;=BD19,BD19&lt;=5.4),"D",IF(BD19=0,"F0","F")))))</f>
        <v>F0</v>
      </c>
      <c r="GC19" s="10">
        <f t="shared" si="65"/>
        <v>0</v>
      </c>
      <c r="GD19" s="9" t="str">
        <f>IF(AND(8.5&lt;=BH19,BH19&lt;=10),"A",IF(AND(7&lt;=BH19,BH19&lt;=8.4),"B",IF(AND(5.5&lt;=BH19,BH19&lt;=6.9),"C",IF(AND(4&lt;=BH19,BH19&lt;=5.4),"D",IF(BH19=0,"F0","F")))))</f>
        <v>F0</v>
      </c>
      <c r="GE19" s="10">
        <f t="shared" si="67"/>
        <v>0</v>
      </c>
      <c r="GF19" s="9" t="str">
        <f>IF(AND(8.5&lt;=BL19,BL19&lt;=10),"A",IF(AND(7&lt;=BL19,BL19&lt;=8.4),"B",IF(AND(5.5&lt;=BL19,BL19&lt;=6.9),"C",IF(AND(4&lt;=BL19,BL19&lt;=5.4),"D",IF(BL19=0,"F0","F")))))</f>
        <v>F0</v>
      </c>
      <c r="GG19" s="10">
        <f t="shared" si="69"/>
        <v>0</v>
      </c>
      <c r="GH19" s="9" t="str">
        <f>IF(AND(8.5&lt;=BP19,BP19&lt;=10),"A",IF(AND(7&lt;=BP19,BP19&lt;=8.4),"B",IF(AND(5.5&lt;=BP19,BP19&lt;=6.9),"C",IF(AND(4&lt;=BP19,BP19&lt;=5.4),"D",IF(BP19=0,"F0","F")))))</f>
        <v>F0</v>
      </c>
      <c r="GI19" s="10">
        <f t="shared" si="71"/>
        <v>0</v>
      </c>
      <c r="GJ19" s="9" t="str">
        <f>IF(AND(8.5&lt;=BT19,BT19&lt;=10),"A",IF(AND(7&lt;=BT19,BT19&lt;=8.4),"B",IF(AND(5.5&lt;=BT19,BT19&lt;=6.9),"C",IF(AND(4&lt;=BT19,BT19&lt;=5.4),"D",IF(BT19=0,"F0","F")))))</f>
        <v>F0</v>
      </c>
      <c r="GK19" s="10">
        <f t="shared" si="73"/>
        <v>0</v>
      </c>
      <c r="GL19" s="9" t="str">
        <f>IF(AND(8.5&lt;=BX19,BX19&lt;=10),"A",IF(AND(7&lt;=BX19,BX19&lt;=8.4),"B",IF(AND(5.5&lt;=BX19,BX19&lt;=6.9),"C",IF(AND(4&lt;=BX19,BX19&lt;=5.4),"D",IF(BX19=0,"F0","F")))))</f>
        <v>F0</v>
      </c>
      <c r="GM19" s="10">
        <f t="shared" si="75"/>
        <v>0</v>
      </c>
      <c r="GN19" s="9" t="str">
        <f>IF(AND(8.5&lt;=CB19,CB19&lt;=10),"A",IF(AND(7&lt;=CB19,CB19&lt;=8.4),"B",IF(AND(5.5&lt;=CB19,CB19&lt;=6.9),"C",IF(AND(4&lt;=CB19,CB19&lt;=5.4),"D",IF(CB19=0,"F0","F")))))</f>
        <v>F0</v>
      </c>
      <c r="GO19" s="10">
        <f t="shared" si="77"/>
        <v>0</v>
      </c>
      <c r="GP19" s="9" t="str">
        <f>IF(AND(8.5&lt;=CF19,CF19&lt;=10),"A",IF(AND(7&lt;=CF19,CF19&lt;=8.4),"B",IF(AND(5.5&lt;=CF19,CF19&lt;=6.9),"C",IF(AND(4&lt;=CF19,CF19&lt;=5.4),"D",IF(CF19=0,"F0","F")))))</f>
        <v>F0</v>
      </c>
      <c r="GQ19" s="10">
        <f t="shared" si="79"/>
        <v>0</v>
      </c>
      <c r="GR19" s="9" t="str">
        <f>IF(AND(8.5&lt;=CJ19,CJ19&lt;=10),"A",IF(AND(7&lt;=CJ19,CJ19&lt;=8.4),"B",IF(AND(5.5&lt;=CJ19,CJ19&lt;=6.9),"C",IF(AND(4&lt;=CJ19,CJ19&lt;=5.4),"D",IF(CJ19=0,"F0","F")))))</f>
        <v>F0</v>
      </c>
      <c r="GS19" s="10">
        <f t="shared" si="81"/>
        <v>0</v>
      </c>
      <c r="GT19" s="219" t="str">
        <f>IF(AND(8.5&lt;=CN19,CN19&lt;=10),"A",IF(AND(7&lt;=CN19,CN19&lt;=8.4),"B",IF(AND(5.5&lt;=CN19,CN19&lt;=6.9),"C",IF(AND(4&lt;=CN19,CN19&lt;=5.4),"D",IF(CN19=0,"F0","F")))))</f>
        <v>F0</v>
      </c>
      <c r="GU19" s="217">
        <f t="shared" si="83"/>
        <v>0</v>
      </c>
      <c r="GV19" s="219" t="str">
        <f>IF(AND(8.5&lt;=CR19,CR19&lt;=10),"A",IF(AND(7&lt;=CR19,CR19&lt;=8.4),"B",IF(AND(5.5&lt;=CR19,CR19&lt;=6.9),"C",IF(AND(4&lt;=CR19,CR19&lt;=5.4),"D",IF(CR19=0,"F0","F")))))</f>
        <v>F0</v>
      </c>
      <c r="GW19" s="217">
        <f t="shared" si="85"/>
        <v>0</v>
      </c>
      <c r="GX19" s="219" t="str">
        <f>IF(AND(8.5&lt;=CV19,CV19&lt;=10),"A",IF(AND(7&lt;=CV19,CV19&lt;=8.4),"B",IF(AND(5.5&lt;=CV19,CV19&lt;=6.9),"C",IF(AND(4&lt;=CV19,CV19&lt;=5.4),"D",IF(CV19=0,"F0","F")))))</f>
        <v>F0</v>
      </c>
      <c r="GY19" s="217">
        <f t="shared" si="87"/>
        <v>0</v>
      </c>
      <c r="GZ19" s="219" t="str">
        <f>IF(AND(8.5&lt;=CZ19,CZ19&lt;=10),"A",IF(AND(7&lt;=CZ19,CZ19&lt;=8.4),"B",IF(AND(5.5&lt;=CZ19,CZ19&lt;=6.9),"C",IF(AND(4&lt;=CZ19,CZ19&lt;=5.4),"D",IF(CZ19=0,"F0","F")))))</f>
        <v>F0</v>
      </c>
      <c r="HA19" s="217">
        <f t="shared" si="89"/>
        <v>0</v>
      </c>
      <c r="HB19" s="219" t="str">
        <f>IF(AND(8.5&lt;=DD19,DD19&lt;=10),"A",IF(AND(7&lt;=DD19,DD19&lt;=8.4),"B",IF(AND(5.5&lt;=DD19,DD19&lt;=6.9),"C",IF(AND(4&lt;=DD19,DD19&lt;=5.4),"D",IF(DD19=0,"F0","F")))))</f>
        <v>F0</v>
      </c>
      <c r="HC19" s="217">
        <f t="shared" si="91"/>
        <v>0</v>
      </c>
      <c r="HD19" s="219" t="str">
        <f>IF(AND(8.5&lt;=DH19,DH19&lt;=10),"A",IF(AND(7&lt;=DH19,DH19&lt;=8.4),"B",IF(AND(5.5&lt;=DH19,DH19&lt;=6.9),"C",IF(AND(4&lt;=DH19,DH19&lt;=5.4),"D",IF(DH19=0,"F0","F")))))</f>
        <v>F0</v>
      </c>
      <c r="HE19" s="217">
        <f t="shared" si="93"/>
        <v>0</v>
      </c>
      <c r="HF19" s="219" t="str">
        <f>IF(AND(8.5&lt;=DL19,DL19&lt;=10),"A",IF(AND(7&lt;=DL19,DL19&lt;=8.4),"B",IF(AND(5.5&lt;=DL19,DL19&lt;=6.9),"C",IF(AND(4&lt;=DL19,DL19&lt;=5.4),"D",IF(DL19=0,"F0","F")))))</f>
        <v>F0</v>
      </c>
      <c r="HG19" s="217">
        <f t="shared" si="95"/>
        <v>0</v>
      </c>
      <c r="HH19" s="219" t="str">
        <f>IF(AND(8.5&lt;=DP19,DP19&lt;=10),"A",IF(AND(7&lt;=DP19,DP19&lt;=8.4),"B",IF(AND(5.5&lt;=DP19,DP19&lt;=6.9),"C",IF(AND(4&lt;=DP19,DP19&lt;=5.4),"D",IF(DP19=0,"F0","F")))))</f>
        <v>F0</v>
      </c>
      <c r="HI19" s="217">
        <f t="shared" si="96"/>
        <v>0</v>
      </c>
      <c r="HJ19" s="126" t="str">
        <f t="shared" si="109"/>
        <v>X</v>
      </c>
      <c r="HK19" s="10">
        <f t="shared" si="110"/>
        <v>0</v>
      </c>
      <c r="HL19" s="9" t="str">
        <f>IF(AND(8.5&lt;=DX19,DX19&lt;=10),"A",IF(AND(7&lt;=DX19,DX19&lt;=8.4),"B",IF(AND(5.5&lt;=DX19,DX19&lt;=6.9),"C",IF(AND(4&lt;=DX19,DX19&lt;=5.4),"D",IF(DX19=0,"F0","F")))))</f>
        <v>F0</v>
      </c>
      <c r="HM19" s="10">
        <f t="shared" si="136"/>
        <v>0</v>
      </c>
      <c r="HN19" s="386"/>
      <c r="HO19" s="386"/>
      <c r="HP19" s="386"/>
      <c r="HQ19" s="386"/>
      <c r="HR19" s="386"/>
      <c r="HS19" s="386"/>
      <c r="HT19" s="9" t="str">
        <f>IF(AND(8.5&lt;=EB19,EB19&lt;=10),"A",IF(AND(7&lt;=EB19,EB19&lt;=8.4),"B",IF(AND(5.5&lt;=EB19,EB19&lt;=6.9),"C",IF(AND(4&lt;=EB19,EB19&lt;=5.4),"D",IF(EB19=0,"F0","F")))))</f>
        <v>F0</v>
      </c>
      <c r="HU19" s="10">
        <f>IF(AND(8.5&lt;=EB19,EB19&lt;=10),4,IF(AND(7&lt;=EB19,EB19&lt;=8.4),3,IF(AND(5.5&lt;=EB19,EB19&lt;=6.9),2,IF(AND(4&lt;=EB19,EB19&lt;=5.4),1,0))))</f>
        <v>0</v>
      </c>
      <c r="HV19" s="9" t="str">
        <f>IF(AND(8.5&lt;=EF19,EF19&lt;=10),"A",IF(AND(7&lt;=EF19,EF19&lt;=8.4),"B",IF(AND(5.5&lt;=EF19,EF19&lt;=6.9),"C",IF(AND(4&lt;=EF19,EF19&lt;=5.4),"D",IF(EF19=0,"F0","F")))))</f>
        <v>F0</v>
      </c>
      <c r="HW19" s="10">
        <f>IF(AND(8.5&lt;=EF19,EF19&lt;=10),4,IF(AND(7&lt;=EF19,EF19&lt;=8.4),3,IF(AND(5.5&lt;=EF19,EF19&lt;=6.9),2,IF(AND(4&lt;=EF19,EF19&lt;=5.4),1,0))))</f>
        <v>0</v>
      </c>
      <c r="HX19" s="386"/>
      <c r="HY19" s="386"/>
      <c r="HZ19" s="386"/>
      <c r="IA19" s="386"/>
      <c r="IB19" s="386"/>
      <c r="IC19" s="386"/>
      <c r="ID19" s="126" t="str">
        <f t="shared" si="164"/>
        <v>X</v>
      </c>
      <c r="IE19" s="10">
        <f t="shared" si="165"/>
        <v>0</v>
      </c>
      <c r="IF19" s="9" t="str">
        <f>IF(AND(8.5&lt;=EN19,EN19&lt;=10),"A",IF(AND(7&lt;=EN19,EN19&lt;=8.4),"B",IF(AND(5.5&lt;=EN19,EN19&lt;=6.9),"C",IF(AND(4&lt;=EN19,EN19&lt;=5.4),"D",IF(EN19=0,"F0","F")))))</f>
        <v>F0</v>
      </c>
      <c r="IG19" s="10">
        <f>IF(AND(8.5&lt;=EN19,EN19&lt;=10),4,IF(AND(7&lt;=EN19,EN19&lt;=8.4),3,IF(AND(5.5&lt;=EN19,EN19&lt;=6.9),2,IF(AND(4&lt;=EN19,EN19&lt;=5.4),1,0))))</f>
        <v>0</v>
      </c>
      <c r="IH19" s="9" t="str">
        <f>IF(AND(8.5&lt;=FB19,FB19&lt;=10),"A",IF(AND(7&lt;=FB19,FB19&lt;=8.4),"B",IF(AND(5.5&lt;=FB19,FB19&lt;=6.9),"C",IF(AND(4&lt;=FB19,FB19&lt;=5.4),"D",IF(FB19=0,"F0","F")))))</f>
        <v>F0</v>
      </c>
      <c r="II19" s="10">
        <f t="shared" si="98"/>
        <v>0</v>
      </c>
      <c r="IJ19" s="72">
        <f t="shared" si="99"/>
        <v>1.5</v>
      </c>
      <c r="IK19" s="72">
        <f t="shared" si="100"/>
        <v>0</v>
      </c>
      <c r="IL19" s="72">
        <f t="shared" si="101"/>
        <v>0</v>
      </c>
      <c r="IM19" s="72">
        <f>ROUND((SUMPRODUCT($GT$6:$HG$6,GT19:HG19)/SUM($GT$6:$HG$6)),2)</f>
        <v>0</v>
      </c>
      <c r="IN19" s="72">
        <f t="shared" si="133"/>
        <v>0</v>
      </c>
      <c r="IO19" s="72"/>
      <c r="IP19" s="73">
        <f t="shared" si="135"/>
        <v>21</v>
      </c>
      <c r="IQ19" s="72">
        <f t="shared" si="103"/>
        <v>0.56999999999999995</v>
      </c>
      <c r="IR19" s="4" t="str">
        <f t="shared" si="166"/>
        <v>KÐm</v>
      </c>
      <c r="IV19" s="94"/>
      <c r="IW19" s="94"/>
    </row>
    <row r="20" spans="1:264" ht="19.5" customHeight="1" x14ac:dyDescent="0.25">
      <c r="A20" s="287">
        <v>5</v>
      </c>
      <c r="B20" s="288" t="s">
        <v>156</v>
      </c>
      <c r="C20" s="289" t="s">
        <v>157</v>
      </c>
      <c r="D20" s="290">
        <v>36096</v>
      </c>
      <c r="E20" s="23">
        <v>5.5</v>
      </c>
      <c r="F20" s="24">
        <v>7</v>
      </c>
      <c r="G20" s="25">
        <v>1</v>
      </c>
      <c r="H20" s="7">
        <f t="shared" si="137"/>
        <v>2.5</v>
      </c>
      <c r="I20" s="23">
        <v>3.5</v>
      </c>
      <c r="J20" s="24">
        <v>4</v>
      </c>
      <c r="K20" s="25">
        <v>5.5</v>
      </c>
      <c r="L20" s="7">
        <f t="shared" si="138"/>
        <v>5</v>
      </c>
      <c r="M20" s="23">
        <v>6</v>
      </c>
      <c r="N20" s="24">
        <v>7</v>
      </c>
      <c r="O20" s="25">
        <v>2</v>
      </c>
      <c r="P20" s="7">
        <f t="shared" si="139"/>
        <v>3.3</v>
      </c>
      <c r="Q20" s="23">
        <v>6</v>
      </c>
      <c r="R20" s="24">
        <v>7</v>
      </c>
      <c r="S20" s="25">
        <v>6</v>
      </c>
      <c r="T20" s="7">
        <f t="shared" si="140"/>
        <v>6.1</v>
      </c>
      <c r="U20" s="56"/>
      <c r="V20" s="57"/>
      <c r="W20" s="58"/>
      <c r="X20" s="7">
        <f t="shared" si="141"/>
        <v>0</v>
      </c>
      <c r="Y20" s="56"/>
      <c r="Z20" s="57"/>
      <c r="AA20" s="58"/>
      <c r="AB20" s="7">
        <f t="shared" si="142"/>
        <v>0</v>
      </c>
      <c r="AC20" s="56"/>
      <c r="AD20" s="57"/>
      <c r="AE20" s="58"/>
      <c r="AF20" s="7">
        <f t="shared" si="143"/>
        <v>0</v>
      </c>
      <c r="AG20" s="56"/>
      <c r="AH20" s="57"/>
      <c r="AI20" s="58"/>
      <c r="AJ20" s="7">
        <f t="shared" si="144"/>
        <v>0</v>
      </c>
      <c r="AK20" s="56"/>
      <c r="AL20" s="57"/>
      <c r="AM20" s="58"/>
      <c r="AN20" s="7">
        <f t="shared" si="145"/>
        <v>0</v>
      </c>
      <c r="AO20" s="56"/>
      <c r="AP20" s="57"/>
      <c r="AQ20" s="58"/>
      <c r="AR20" s="7">
        <f t="shared" si="146"/>
        <v>0</v>
      </c>
      <c r="AS20" s="56"/>
      <c r="AT20" s="57"/>
      <c r="AU20" s="58"/>
      <c r="AV20" s="7">
        <f t="shared" si="147"/>
        <v>0</v>
      </c>
      <c r="AW20" s="23"/>
      <c r="AX20" s="24"/>
      <c r="AY20" s="25"/>
      <c r="AZ20" s="7">
        <f t="shared" si="148"/>
        <v>0</v>
      </c>
      <c r="BA20" s="635" t="s">
        <v>300</v>
      </c>
      <c r="BB20" s="636"/>
      <c r="BC20" s="637"/>
      <c r="BD20" s="7">
        <v>0</v>
      </c>
      <c r="BE20" s="56"/>
      <c r="BF20" s="57"/>
      <c r="BG20" s="58"/>
      <c r="BH20" s="7">
        <f t="shared" si="149"/>
        <v>0</v>
      </c>
      <c r="BI20" s="23"/>
      <c r="BJ20" s="24"/>
      <c r="BK20" s="25"/>
      <c r="BL20" s="7">
        <f t="shared" si="150"/>
        <v>0</v>
      </c>
      <c r="BM20" s="56"/>
      <c r="BN20" s="57"/>
      <c r="BO20" s="58"/>
      <c r="BP20" s="7">
        <f t="shared" si="151"/>
        <v>0</v>
      </c>
      <c r="BQ20" s="23"/>
      <c r="BR20" s="24"/>
      <c r="BS20" s="25"/>
      <c r="BT20" s="7">
        <f t="shared" si="152"/>
        <v>0</v>
      </c>
      <c r="BU20" s="23"/>
      <c r="BV20" s="24"/>
      <c r="BW20" s="25"/>
      <c r="BX20" s="7">
        <f t="shared" si="153"/>
        <v>0</v>
      </c>
      <c r="BY20" s="56"/>
      <c r="BZ20" s="57"/>
      <c r="CA20" s="58"/>
      <c r="CB20" s="7">
        <f t="shared" si="154"/>
        <v>0</v>
      </c>
      <c r="CC20" s="23"/>
      <c r="CD20" s="24"/>
      <c r="CE20" s="25"/>
      <c r="CF20" s="7">
        <f t="shared" si="155"/>
        <v>0</v>
      </c>
      <c r="CG20" s="23"/>
      <c r="CH20" s="24"/>
      <c r="CI20" s="25"/>
      <c r="CJ20" s="7">
        <f t="shared" si="156"/>
        <v>0</v>
      </c>
      <c r="CK20" s="23"/>
      <c r="CL20" s="24"/>
      <c r="CM20" s="25"/>
      <c r="CN20" s="7">
        <f>ROUND((CK20*0.2+CL20*0.1+CM20*0.7),1)</f>
        <v>0</v>
      </c>
      <c r="CO20" s="23"/>
      <c r="CP20" s="24"/>
      <c r="CQ20" s="25"/>
      <c r="CR20" s="7">
        <f>ROUND((CO20*0.2+CP20*0.1+CQ20*0.7),1)</f>
        <v>0</v>
      </c>
      <c r="CS20" s="23"/>
      <c r="CT20" s="24"/>
      <c r="CU20" s="25"/>
      <c r="CV20" s="7">
        <f>ROUND((CS20*0.2+CT20*0.1+CU20*0.7),1)</f>
        <v>0</v>
      </c>
      <c r="CW20" s="23"/>
      <c r="CX20" s="24"/>
      <c r="CY20" s="25"/>
      <c r="CZ20" s="7">
        <f>ROUND((CW20*0.2+CX20*0.1+CY20*0.7),1)</f>
        <v>0</v>
      </c>
      <c r="DA20" s="23"/>
      <c r="DB20" s="24"/>
      <c r="DC20" s="25"/>
      <c r="DD20" s="7">
        <f>ROUND((DA20*0.2+DB20*0.1+DC20*0.7),1)</f>
        <v>0</v>
      </c>
      <c r="DE20" s="23"/>
      <c r="DF20" s="24"/>
      <c r="DG20" s="25"/>
      <c r="DH20" s="7">
        <f>ROUND((DE20*0.2+DF20*0.1+DG20*0.7),1)</f>
        <v>0</v>
      </c>
      <c r="DI20" s="23"/>
      <c r="DJ20" s="24"/>
      <c r="DK20" s="25"/>
      <c r="DL20" s="7">
        <f>ROUND((DI20*0.2+DJ20*0.1+DK20*0.7),1)</f>
        <v>0</v>
      </c>
      <c r="DM20" s="23"/>
      <c r="DN20" s="24"/>
      <c r="DO20" s="25"/>
      <c r="DP20" s="7">
        <f>ROUND((DM20*0.2+DN20*0.1+DO20*0.7),1)</f>
        <v>0</v>
      </c>
      <c r="DQ20" s="23"/>
      <c r="DR20" s="24"/>
      <c r="DS20" s="25"/>
      <c r="DT20" s="7">
        <f t="shared" si="157"/>
        <v>0</v>
      </c>
      <c r="DU20" s="23"/>
      <c r="DV20" s="24"/>
      <c r="DW20" s="25"/>
      <c r="DX20" s="7">
        <f t="shared" si="158"/>
        <v>0</v>
      </c>
      <c r="DY20" s="23"/>
      <c r="DZ20" s="24"/>
      <c r="EA20" s="25"/>
      <c r="EB20" s="7">
        <f t="shared" si="159"/>
        <v>0</v>
      </c>
      <c r="EC20" s="23"/>
      <c r="ED20" s="24"/>
      <c r="EE20" s="25"/>
      <c r="EF20" s="7">
        <f t="shared" si="160"/>
        <v>0</v>
      </c>
      <c r="EG20" s="23"/>
      <c r="EH20" s="24"/>
      <c r="EI20" s="25"/>
      <c r="EJ20" s="7">
        <f t="shared" si="161"/>
        <v>0</v>
      </c>
      <c r="EK20" s="23"/>
      <c r="EL20" s="24"/>
      <c r="EM20" s="25"/>
      <c r="EN20" s="7">
        <f t="shared" si="162"/>
        <v>0</v>
      </c>
      <c r="EO20" s="23"/>
      <c r="EP20" s="88"/>
      <c r="EQ20" s="88"/>
      <c r="ER20" s="88"/>
      <c r="ES20" s="88"/>
      <c r="ET20" s="88"/>
      <c r="EU20" s="88"/>
      <c r="EV20" s="88"/>
      <c r="EW20" s="88"/>
      <c r="EX20" s="24"/>
      <c r="EY20" s="25"/>
      <c r="EZ20" s="482"/>
      <c r="FA20" s="482"/>
      <c r="FB20" s="7">
        <f>ROUND((EO20*0.2+EX20*0.1+EY20*0.7),1)</f>
        <v>0</v>
      </c>
      <c r="FC20" s="8">
        <f t="shared" si="39"/>
        <v>0.34</v>
      </c>
      <c r="FD20" s="9" t="str">
        <f>IF(AND(8.5&lt;=H20,H20&lt;=10),"A",IF(AND(7&lt;=H20,H20&lt;=8.4),"B",IF(AND(5.5&lt;=H20,H20&lt;=6.9),"C",IF(AND(4&lt;=H20,H20&lt;=5.4),"D",IF(H20=0,"F0","F")))))</f>
        <v>F</v>
      </c>
      <c r="FE20" s="10">
        <f t="shared" si="41"/>
        <v>0</v>
      </c>
      <c r="FF20" s="9" t="str">
        <f>IF(AND(8.5&lt;=L20,L20&lt;=10),"A",IF(AND(7&lt;=L20,L20&lt;=8.4),"B",IF(AND(5.5&lt;=L20,L20&lt;=6.9),"C",IF(AND(4&lt;=L20,L20&lt;=5.4),"D",IF(L20=0,"F0","F")))))</f>
        <v>D</v>
      </c>
      <c r="FG20" s="10">
        <f t="shared" si="43"/>
        <v>1</v>
      </c>
      <c r="FH20" s="9" t="str">
        <f>IF(AND(8.5&lt;=P20,P20&lt;=10),"A",IF(AND(7&lt;=P20,P20&lt;=8.4),"B",IF(AND(5.5&lt;=P20,P20&lt;=6.9),"C",IF(AND(4&lt;=P20,P20&lt;=5.4),"D",IF(P20=0,"F0","F")))))</f>
        <v>F</v>
      </c>
      <c r="FI20" s="10">
        <f t="shared" si="45"/>
        <v>0</v>
      </c>
      <c r="FJ20" s="9" t="str">
        <f>IF(AND(8.5&lt;=T20,T20&lt;=10),"A",IF(AND(7&lt;=T20,T20&lt;=8.4),"B",IF(AND(5.5&lt;=T20,T20&lt;=6.9),"C",IF(AND(4&lt;=T20,T20&lt;=5.4),"D",IF(T20=0,"F0","F")))))</f>
        <v>C</v>
      </c>
      <c r="FK20" s="10">
        <f t="shared" si="47"/>
        <v>2</v>
      </c>
      <c r="FL20" s="219" t="str">
        <f>IF(AND(8.5&lt;=X20,X20&lt;=10),"A",IF(AND(7&lt;=X20,X20&lt;=8.4),"B",IF(AND(5.5&lt;=X20,X20&lt;=6.9),"C",IF(AND(4&lt;=X20,X20&lt;=5.4),"D",IF(X20=0,"F0","F")))))</f>
        <v>F0</v>
      </c>
      <c r="FM20" s="217">
        <f t="shared" si="49"/>
        <v>0</v>
      </c>
      <c r="FN20" s="219" t="str">
        <f>IF(AND(8.5&lt;=AB20,AB20&lt;=10),"A",IF(AND(7&lt;=AB20,AB20&lt;=8.4),"B",IF(AND(5.5&lt;=AB20,AB20&lt;=6.9),"C",IF(AND(4&lt;=AB20,AB20&lt;=5.4),"D",IF(AB20=0,"F0","F")))))</f>
        <v>F0</v>
      </c>
      <c r="FO20" s="217">
        <f t="shared" si="51"/>
        <v>0</v>
      </c>
      <c r="FP20" s="219" t="str">
        <f>IF(AND(8.5&lt;=AF20,AF20&lt;=10),"A",IF(AND(7&lt;=AF20,AF20&lt;=8.4),"B",IF(AND(5.5&lt;=AF20,AF20&lt;=6.9),"C",IF(AND(4&lt;=AF20,AF20&lt;=5.4),"D",IF(AF20=0,"F0","F")))))</f>
        <v>F0</v>
      </c>
      <c r="FQ20" s="217">
        <f t="shared" si="53"/>
        <v>0</v>
      </c>
      <c r="FR20" s="219" t="str">
        <f>IF(AND(8.5&lt;=AJ20,AJ20&lt;=10),"A",IF(AND(7&lt;=AJ20,AJ20&lt;=8.4),"B",IF(AND(5.5&lt;=AJ20,AJ20&lt;=6.9),"C",IF(AND(4&lt;=AJ20,AJ20&lt;=5.4),"D",IF(AJ20=0,"F0","F")))))</f>
        <v>F0</v>
      </c>
      <c r="FS20" s="217">
        <f t="shared" si="55"/>
        <v>0</v>
      </c>
      <c r="FT20" s="219" t="str">
        <f>IF(AND(8.5&lt;=AN20,AN20&lt;=10),"A",IF(AND(7&lt;=AN20,AN20&lt;=8.4),"B",IF(AND(5.5&lt;=AN20,AN20&lt;=6.9),"C",IF(AND(4&lt;=AN20,AN20&lt;=5.4),"D",IF(AN20=0,"F0","F")))))</f>
        <v>F0</v>
      </c>
      <c r="FU20" s="217">
        <f t="shared" si="57"/>
        <v>0</v>
      </c>
      <c r="FV20" s="219" t="str">
        <f>IF(AND(8.5&lt;=AR20,AR20&lt;=10),"A",IF(AND(7&lt;=AR20,AR20&lt;=8.4),"B",IF(AND(5.5&lt;=AR20,AR20&lt;=6.9),"C",IF(AND(4&lt;=AR20,AR20&lt;=5.4),"D",IF(AR20=0,"F0","F")))))</f>
        <v>F0</v>
      </c>
      <c r="FW20" s="217">
        <f t="shared" si="59"/>
        <v>0</v>
      </c>
      <c r="FX20" s="219" t="str">
        <f>IF(AND(8.5&lt;=AV20,AV20&lt;=10),"A",IF(AND(7&lt;=AV20,AV20&lt;=8.4),"B",IF(AND(5.5&lt;=AV20,AV20&lt;=6.9),"C",IF(AND(4&lt;=AV20,AV20&lt;=5.4),"D",IF(AV20=0,"F0","F")))))</f>
        <v>F0</v>
      </c>
      <c r="FY20" s="217">
        <f t="shared" si="61"/>
        <v>0</v>
      </c>
      <c r="FZ20" s="219" t="str">
        <f>IF(AND(8.5&lt;=AZ20,AZ20&lt;=10),"A",IF(AND(7&lt;=AZ20,AZ20&lt;=8.4),"B",IF(AND(5.5&lt;=AZ20,AZ20&lt;=6.9),"C",IF(AND(4&lt;=AZ20,AZ20&lt;=5.4),"D",IF(AZ20=0,"F0","F")))))</f>
        <v>F0</v>
      </c>
      <c r="GA20" s="217">
        <f t="shared" si="63"/>
        <v>0</v>
      </c>
      <c r="GB20" s="9" t="str">
        <f>IF(AND(8.5&lt;=BD20,BD20&lt;=10),"A",IF(AND(7&lt;=BD20,BD20&lt;=8.4),"B",IF(AND(5.5&lt;=BD20,BD20&lt;=6.9),"C",IF(AND(4&lt;=BD20,BD20&lt;=5.4),"D",IF(BD20=0,"F0","F")))))</f>
        <v>F0</v>
      </c>
      <c r="GC20" s="10">
        <f t="shared" si="65"/>
        <v>0</v>
      </c>
      <c r="GD20" s="9" t="str">
        <f>IF(AND(8.5&lt;=BH20,BH20&lt;=10),"A",IF(AND(7&lt;=BH20,BH20&lt;=8.4),"B",IF(AND(5.5&lt;=BH20,BH20&lt;=6.9),"C",IF(AND(4&lt;=BH20,BH20&lt;=5.4),"D",IF(BH20=0,"F0","F")))))</f>
        <v>F0</v>
      </c>
      <c r="GE20" s="10">
        <f t="shared" si="67"/>
        <v>0</v>
      </c>
      <c r="GF20" s="9" t="str">
        <f>IF(AND(8.5&lt;=BL20,BL20&lt;=10),"A",IF(AND(7&lt;=BL20,BL20&lt;=8.4),"B",IF(AND(5.5&lt;=BL20,BL20&lt;=6.9),"C",IF(AND(4&lt;=BL20,BL20&lt;=5.4),"D",IF(BL20=0,"F0","F")))))</f>
        <v>F0</v>
      </c>
      <c r="GG20" s="10">
        <f t="shared" si="69"/>
        <v>0</v>
      </c>
      <c r="GH20" s="9" t="str">
        <f>IF(AND(8.5&lt;=BP20,BP20&lt;=10),"A",IF(AND(7&lt;=BP20,BP20&lt;=8.4),"B",IF(AND(5.5&lt;=BP20,BP20&lt;=6.9),"C",IF(AND(4&lt;=BP20,BP20&lt;=5.4),"D",IF(BP20=0,"F0","F")))))</f>
        <v>F0</v>
      </c>
      <c r="GI20" s="10">
        <f t="shared" si="71"/>
        <v>0</v>
      </c>
      <c r="GJ20" s="9" t="str">
        <f>IF(AND(8.5&lt;=BT20,BT20&lt;=10),"A",IF(AND(7&lt;=BT20,BT20&lt;=8.4),"B",IF(AND(5.5&lt;=BT20,BT20&lt;=6.9),"C",IF(AND(4&lt;=BT20,BT20&lt;=5.4),"D",IF(BT20=0,"F0","F")))))</f>
        <v>F0</v>
      </c>
      <c r="GK20" s="10">
        <f t="shared" si="73"/>
        <v>0</v>
      </c>
      <c r="GL20" s="9" t="str">
        <f>IF(AND(8.5&lt;=BX20,BX20&lt;=10),"A",IF(AND(7&lt;=BX20,BX20&lt;=8.4),"B",IF(AND(5.5&lt;=BX20,BX20&lt;=6.9),"C",IF(AND(4&lt;=BX20,BX20&lt;=5.4),"D",IF(BX20=0,"F0","F")))))</f>
        <v>F0</v>
      </c>
      <c r="GM20" s="10">
        <f t="shared" si="75"/>
        <v>0</v>
      </c>
      <c r="GN20" s="9" t="str">
        <f>IF(AND(8.5&lt;=CB20,CB20&lt;=10),"A",IF(AND(7&lt;=CB20,CB20&lt;=8.4),"B",IF(AND(5.5&lt;=CB20,CB20&lt;=6.9),"C",IF(AND(4&lt;=CB20,CB20&lt;=5.4),"D",IF(CB20=0,"F0","F")))))</f>
        <v>F0</v>
      </c>
      <c r="GO20" s="10">
        <f t="shared" si="77"/>
        <v>0</v>
      </c>
      <c r="GP20" s="9" t="str">
        <f>IF(AND(8.5&lt;=CF20,CF20&lt;=10),"A",IF(AND(7&lt;=CF20,CF20&lt;=8.4),"B",IF(AND(5.5&lt;=CF20,CF20&lt;=6.9),"C",IF(AND(4&lt;=CF20,CF20&lt;=5.4),"D",IF(CF20=0,"F0","F")))))</f>
        <v>F0</v>
      </c>
      <c r="GQ20" s="10">
        <f t="shared" si="79"/>
        <v>0</v>
      </c>
      <c r="GR20" s="9" t="str">
        <f>IF(AND(8.5&lt;=CJ20,CJ20&lt;=10),"A",IF(AND(7&lt;=CJ20,CJ20&lt;=8.4),"B",IF(AND(5.5&lt;=CJ20,CJ20&lt;=6.9),"C",IF(AND(4&lt;=CJ20,CJ20&lt;=5.4),"D",IF(CJ20=0,"F0","F")))))</f>
        <v>F0</v>
      </c>
      <c r="GS20" s="10">
        <f t="shared" si="81"/>
        <v>0</v>
      </c>
      <c r="GT20" s="219" t="str">
        <f>IF(AND(8.5&lt;=CN20,CN20&lt;=10),"A",IF(AND(7&lt;=CN20,CN20&lt;=8.4),"B",IF(AND(5.5&lt;=CN20,CN20&lt;=6.9),"C",IF(AND(4&lt;=CN20,CN20&lt;=5.4),"D",IF(CN20=0,"F0","F")))))</f>
        <v>F0</v>
      </c>
      <c r="GU20" s="217">
        <f t="shared" si="83"/>
        <v>0</v>
      </c>
      <c r="GV20" s="219" t="str">
        <f>IF(AND(8.5&lt;=CR20,CR20&lt;=10),"A",IF(AND(7&lt;=CR20,CR20&lt;=8.4),"B",IF(AND(5.5&lt;=CR20,CR20&lt;=6.9),"C",IF(AND(4&lt;=CR20,CR20&lt;=5.4),"D",IF(CR20=0,"F0","F")))))</f>
        <v>F0</v>
      </c>
      <c r="GW20" s="217">
        <f t="shared" si="85"/>
        <v>0</v>
      </c>
      <c r="GX20" s="219" t="str">
        <f>IF(AND(8.5&lt;=CV20,CV20&lt;=10),"A",IF(AND(7&lt;=CV20,CV20&lt;=8.4),"B",IF(AND(5.5&lt;=CV20,CV20&lt;=6.9),"C",IF(AND(4&lt;=CV20,CV20&lt;=5.4),"D",IF(CV20=0,"F0","F")))))</f>
        <v>F0</v>
      </c>
      <c r="GY20" s="217">
        <f t="shared" si="87"/>
        <v>0</v>
      </c>
      <c r="GZ20" s="219" t="str">
        <f>IF(AND(8.5&lt;=CZ20,CZ20&lt;=10),"A",IF(AND(7&lt;=CZ20,CZ20&lt;=8.4),"B",IF(AND(5.5&lt;=CZ20,CZ20&lt;=6.9),"C",IF(AND(4&lt;=CZ20,CZ20&lt;=5.4),"D",IF(CZ20=0,"F0","F")))))</f>
        <v>F0</v>
      </c>
      <c r="HA20" s="217">
        <f t="shared" si="89"/>
        <v>0</v>
      </c>
      <c r="HB20" s="219" t="str">
        <f>IF(AND(8.5&lt;=DD20,DD20&lt;=10),"A",IF(AND(7&lt;=DD20,DD20&lt;=8.4),"B",IF(AND(5.5&lt;=DD20,DD20&lt;=6.9),"C",IF(AND(4&lt;=DD20,DD20&lt;=5.4),"D",IF(DD20=0,"F0","F")))))</f>
        <v>F0</v>
      </c>
      <c r="HC20" s="217">
        <f t="shared" si="91"/>
        <v>0</v>
      </c>
      <c r="HD20" s="219" t="str">
        <f>IF(AND(8.5&lt;=DH20,DH20&lt;=10),"A",IF(AND(7&lt;=DH20,DH20&lt;=8.4),"B",IF(AND(5.5&lt;=DH20,DH20&lt;=6.9),"C",IF(AND(4&lt;=DH20,DH20&lt;=5.4),"D",IF(DH20=0,"F0","F")))))</f>
        <v>F0</v>
      </c>
      <c r="HE20" s="217">
        <f t="shared" si="93"/>
        <v>0</v>
      </c>
      <c r="HF20" s="219" t="str">
        <f>IF(AND(8.5&lt;=DL20,DL20&lt;=10),"A",IF(AND(7&lt;=DL20,DL20&lt;=8.4),"B",IF(AND(5.5&lt;=DL20,DL20&lt;=6.9),"C",IF(AND(4&lt;=DL20,DL20&lt;=5.4),"D",IF(DL20=0,"F0","F")))))</f>
        <v>F0</v>
      </c>
      <c r="HG20" s="217">
        <f t="shared" si="95"/>
        <v>0</v>
      </c>
      <c r="HH20" s="219" t="str">
        <f>IF(AND(8.5&lt;=DP20,DP20&lt;=10),"A",IF(AND(7&lt;=DP20,DP20&lt;=8.4),"B",IF(AND(5.5&lt;=DP20,DP20&lt;=6.9),"C",IF(AND(4&lt;=DP20,DP20&lt;=5.4),"D",IF(DP20=0,"F0","F")))))</f>
        <v>F0</v>
      </c>
      <c r="HI20" s="217">
        <f t="shared" si="96"/>
        <v>0</v>
      </c>
      <c r="HJ20" s="126" t="str">
        <f t="shared" si="109"/>
        <v>X</v>
      </c>
      <c r="HK20" s="10">
        <f t="shared" si="110"/>
        <v>0</v>
      </c>
      <c r="HL20" s="9" t="str">
        <f>IF(AND(8.5&lt;=DX20,DX20&lt;=10),"A",IF(AND(7&lt;=DX20,DX20&lt;=8.4),"B",IF(AND(5.5&lt;=DX20,DX20&lt;=6.9),"C",IF(AND(4&lt;=DX20,DX20&lt;=5.4),"D",IF(DX20=0,"F0","F")))))</f>
        <v>F0</v>
      </c>
      <c r="HM20" s="10">
        <f t="shared" si="136"/>
        <v>0</v>
      </c>
      <c r="HN20" s="386"/>
      <c r="HO20" s="386"/>
      <c r="HP20" s="386"/>
      <c r="HQ20" s="386"/>
      <c r="HR20" s="386"/>
      <c r="HS20" s="386"/>
      <c r="HT20" s="9" t="str">
        <f>IF(AND(8.5&lt;=EB20,EB20&lt;=10),"A",IF(AND(7&lt;=EB20,EB20&lt;=8.4),"B",IF(AND(5.5&lt;=EB20,EB20&lt;=6.9),"C",IF(AND(4&lt;=EB20,EB20&lt;=5.4),"D",IF(EB20=0,"F0","F")))))</f>
        <v>F0</v>
      </c>
      <c r="HU20" s="10">
        <f>IF(AND(8.5&lt;=EB20,EB20&lt;=10),4,IF(AND(7&lt;=EB20,EB20&lt;=8.4),3,IF(AND(5.5&lt;=EB20,EB20&lt;=6.9),2,IF(AND(4&lt;=EB20,EB20&lt;=5.4),1,0))))</f>
        <v>0</v>
      </c>
      <c r="HV20" s="9" t="str">
        <f>IF(AND(8.5&lt;=EF20,EF20&lt;=10),"A",IF(AND(7&lt;=EF20,EF20&lt;=8.4),"B",IF(AND(5.5&lt;=EF20,EF20&lt;=6.9),"C",IF(AND(4&lt;=EF20,EF20&lt;=5.4),"D",IF(EF20=0,"F0","F")))))</f>
        <v>F0</v>
      </c>
      <c r="HW20" s="10">
        <f>IF(AND(8.5&lt;=EF20,EF20&lt;=10),4,IF(AND(7&lt;=EF20,EF20&lt;=8.4),3,IF(AND(5.5&lt;=EF20,EF20&lt;=6.9),2,IF(AND(4&lt;=EF20,EF20&lt;=5.4),1,0))))</f>
        <v>0</v>
      </c>
      <c r="HX20" s="386"/>
      <c r="HY20" s="386"/>
      <c r="HZ20" s="386"/>
      <c r="IA20" s="386"/>
      <c r="IB20" s="386"/>
      <c r="IC20" s="386"/>
      <c r="ID20" s="126" t="str">
        <f t="shared" si="164"/>
        <v>X</v>
      </c>
      <c r="IE20" s="10">
        <f t="shared" si="165"/>
        <v>0</v>
      </c>
      <c r="IF20" s="9" t="str">
        <f>IF(AND(8.5&lt;=EN20,EN20&lt;=10),"A",IF(AND(7&lt;=EN20,EN20&lt;=8.4),"B",IF(AND(5.5&lt;=EN20,EN20&lt;=6.9),"C",IF(AND(4&lt;=EN20,EN20&lt;=5.4),"D",IF(EN20=0,"F0","F")))))</f>
        <v>F0</v>
      </c>
      <c r="IG20" s="10">
        <f>IF(AND(8.5&lt;=EN20,EN20&lt;=10),4,IF(AND(7&lt;=EN20,EN20&lt;=8.4),3,IF(AND(5.5&lt;=EN20,EN20&lt;=6.9),2,IF(AND(4&lt;=EN20,EN20&lt;=5.4),1,0))))</f>
        <v>0</v>
      </c>
      <c r="IH20" s="9" t="str">
        <f>IF(AND(8.5&lt;=FB20,FB20&lt;=10),"A",IF(AND(7&lt;=FB20,FB20&lt;=8.4),"B",IF(AND(5.5&lt;=FB20,FB20&lt;=6.9),"C",IF(AND(4&lt;=FB20,FB20&lt;=5.4),"D",IF(FB20=0,"F0","F")))))</f>
        <v>F0</v>
      </c>
      <c r="II20" s="10">
        <f t="shared" si="98"/>
        <v>0</v>
      </c>
      <c r="IJ20" s="72">
        <f>ROUND((SUMPRODUCT($FD$6:$FK$6,FD20:FK20)/SUM($FD$6:$FK$6)),2)</f>
        <v>0.75</v>
      </c>
      <c r="IK20" s="72">
        <f>ROUND((SUMPRODUCT($FL$6:$FY$6,FL20:FY20)/SUM($FL$6:$FY$6)),2)</f>
        <v>0</v>
      </c>
      <c r="IL20" s="72">
        <f>ROUND((SUMPRODUCT($GB$6:$GS$6,GB20:GS20)/SUM($GB$6:$GS$6)),2)</f>
        <v>0</v>
      </c>
      <c r="IM20" s="72">
        <f>ROUND((SUMPRODUCT($GT$6:$HG$6,GT20:HG20)/SUM($GT$6:$HG$6)),2)</f>
        <v>0</v>
      </c>
      <c r="IN20" s="72">
        <f t="shared" si="133"/>
        <v>0</v>
      </c>
      <c r="IO20" s="72"/>
      <c r="IP20" s="73">
        <f t="shared" si="135"/>
        <v>17</v>
      </c>
      <c r="IQ20" s="72">
        <f>ROUND((SUMPRODUCT($FD$6:$II$6,FD20:II20)/IP20),2)</f>
        <v>0.35</v>
      </c>
      <c r="IR20" s="73" t="str">
        <f t="shared" si="166"/>
        <v>KÐm</v>
      </c>
      <c r="IV20" s="94"/>
      <c r="IW20" s="94"/>
    </row>
    <row r="21" spans="1:264" ht="19.5" customHeight="1" x14ac:dyDescent="0.25">
      <c r="A21" s="287">
        <v>6</v>
      </c>
      <c r="B21" s="259" t="s">
        <v>158</v>
      </c>
      <c r="C21" s="291" t="s">
        <v>90</v>
      </c>
      <c r="D21" s="292">
        <v>34395</v>
      </c>
      <c r="E21" s="23">
        <v>5.5</v>
      </c>
      <c r="F21" s="24">
        <v>6</v>
      </c>
      <c r="G21" s="25">
        <v>4</v>
      </c>
      <c r="H21" s="7">
        <f t="shared" si="137"/>
        <v>4.5</v>
      </c>
      <c r="I21" s="23">
        <v>3.5</v>
      </c>
      <c r="J21" s="24">
        <v>4</v>
      </c>
      <c r="K21" s="25">
        <v>7</v>
      </c>
      <c r="L21" s="7">
        <f t="shared" si="138"/>
        <v>6</v>
      </c>
      <c r="M21" s="23">
        <v>5</v>
      </c>
      <c r="N21" s="24">
        <v>5</v>
      </c>
      <c r="O21" s="25">
        <v>4</v>
      </c>
      <c r="P21" s="7">
        <f t="shared" si="139"/>
        <v>4.3</v>
      </c>
      <c r="Q21" s="56"/>
      <c r="R21" s="57"/>
      <c r="S21" s="58"/>
      <c r="T21" s="7">
        <f t="shared" si="140"/>
        <v>0</v>
      </c>
      <c r="U21" s="56"/>
      <c r="V21" s="57"/>
      <c r="W21" s="58"/>
      <c r="X21" s="7">
        <f t="shared" si="141"/>
        <v>0</v>
      </c>
      <c r="Y21" s="56"/>
      <c r="Z21" s="57"/>
      <c r="AA21" s="58"/>
      <c r="AB21" s="7">
        <f t="shared" si="142"/>
        <v>0</v>
      </c>
      <c r="AC21" s="23">
        <v>5.7</v>
      </c>
      <c r="AD21" s="24">
        <v>7</v>
      </c>
      <c r="AE21" s="25">
        <v>0</v>
      </c>
      <c r="AF21" s="7">
        <f t="shared" si="143"/>
        <v>1.8</v>
      </c>
      <c r="AG21" s="56"/>
      <c r="AH21" s="57"/>
      <c r="AI21" s="58"/>
      <c r="AJ21" s="7">
        <f t="shared" si="144"/>
        <v>0</v>
      </c>
      <c r="AK21" s="56"/>
      <c r="AL21" s="57"/>
      <c r="AM21" s="58"/>
      <c r="AN21" s="7">
        <f t="shared" si="145"/>
        <v>0</v>
      </c>
      <c r="AO21" s="56"/>
      <c r="AP21" s="57"/>
      <c r="AQ21" s="58"/>
      <c r="AR21" s="7">
        <f t="shared" si="146"/>
        <v>0</v>
      </c>
      <c r="AS21" s="56"/>
      <c r="AT21" s="57"/>
      <c r="AU21" s="58"/>
      <c r="AV21" s="7">
        <f t="shared" si="147"/>
        <v>0</v>
      </c>
      <c r="AW21" s="23"/>
      <c r="AX21" s="24"/>
      <c r="AY21" s="25"/>
      <c r="AZ21" s="7">
        <f t="shared" si="148"/>
        <v>0</v>
      </c>
      <c r="BA21" s="635" t="s">
        <v>300</v>
      </c>
      <c r="BB21" s="636"/>
      <c r="BC21" s="637"/>
      <c r="BD21" s="7">
        <v>0</v>
      </c>
      <c r="BE21" s="56"/>
      <c r="BF21" s="57"/>
      <c r="BG21" s="58"/>
      <c r="BH21" s="7">
        <f t="shared" si="149"/>
        <v>0</v>
      </c>
      <c r="BI21" s="23"/>
      <c r="BJ21" s="24"/>
      <c r="BK21" s="25"/>
      <c r="BL21" s="7">
        <f t="shared" si="150"/>
        <v>0</v>
      </c>
      <c r="BM21" s="56"/>
      <c r="BN21" s="57"/>
      <c r="BO21" s="58"/>
      <c r="BP21" s="7">
        <f t="shared" si="151"/>
        <v>0</v>
      </c>
      <c r="BQ21" s="23"/>
      <c r="BR21" s="24"/>
      <c r="BS21" s="25"/>
      <c r="BT21" s="7">
        <f t="shared" si="152"/>
        <v>0</v>
      </c>
      <c r="BU21" s="23"/>
      <c r="BV21" s="24"/>
      <c r="BW21" s="25"/>
      <c r="BX21" s="7">
        <f t="shared" si="153"/>
        <v>0</v>
      </c>
      <c r="BY21" s="56"/>
      <c r="BZ21" s="57"/>
      <c r="CA21" s="58"/>
      <c r="CB21" s="7">
        <f t="shared" si="154"/>
        <v>0</v>
      </c>
      <c r="CC21" s="23"/>
      <c r="CD21" s="24"/>
      <c r="CE21" s="25"/>
      <c r="CF21" s="7">
        <f t="shared" si="155"/>
        <v>0</v>
      </c>
      <c r="CG21" s="23"/>
      <c r="CH21" s="24"/>
      <c r="CI21" s="25"/>
      <c r="CJ21" s="7">
        <f t="shared" si="156"/>
        <v>0</v>
      </c>
      <c r="CK21" s="23"/>
      <c r="CL21" s="24"/>
      <c r="CM21" s="25"/>
      <c r="CN21" s="7">
        <f>ROUND((CK21*0.2+CL21*0.1+CM21*0.7),1)</f>
        <v>0</v>
      </c>
      <c r="CO21" s="23"/>
      <c r="CP21" s="24"/>
      <c r="CQ21" s="25"/>
      <c r="CR21" s="7">
        <f>ROUND((CO21*0.2+CP21*0.1+CQ21*0.7),1)</f>
        <v>0</v>
      </c>
      <c r="CS21" s="23"/>
      <c r="CT21" s="24"/>
      <c r="CU21" s="25"/>
      <c r="CV21" s="7">
        <f>ROUND((CS21*0.2+CT21*0.1+CU21*0.7),1)</f>
        <v>0</v>
      </c>
      <c r="CW21" s="23"/>
      <c r="CX21" s="24"/>
      <c r="CY21" s="25"/>
      <c r="CZ21" s="7">
        <f>ROUND((CW21*0.2+CX21*0.1+CY21*0.7),1)</f>
        <v>0</v>
      </c>
      <c r="DA21" s="23"/>
      <c r="DB21" s="24"/>
      <c r="DC21" s="25"/>
      <c r="DD21" s="7">
        <f>ROUND((DA21*0.2+DB21*0.1+DC21*0.7),1)</f>
        <v>0</v>
      </c>
      <c r="DE21" s="23"/>
      <c r="DF21" s="24"/>
      <c r="DG21" s="25"/>
      <c r="DH21" s="7">
        <f>ROUND((DE21*0.2+DF21*0.1+DG21*0.7),1)</f>
        <v>0</v>
      </c>
      <c r="DI21" s="23"/>
      <c r="DJ21" s="24"/>
      <c r="DK21" s="25"/>
      <c r="DL21" s="7">
        <f>ROUND((DI21*0.2+DJ21*0.1+DK21*0.7),1)</f>
        <v>0</v>
      </c>
      <c r="DM21" s="23"/>
      <c r="DN21" s="24"/>
      <c r="DO21" s="25"/>
      <c r="DP21" s="7">
        <f>ROUND((DM21*0.2+DN21*0.1+DO21*0.7),1)</f>
        <v>0</v>
      </c>
      <c r="DQ21" s="23"/>
      <c r="DR21" s="24"/>
      <c r="DS21" s="25"/>
      <c r="DT21" s="7">
        <f t="shared" si="157"/>
        <v>0</v>
      </c>
      <c r="DU21" s="23"/>
      <c r="DV21" s="24"/>
      <c r="DW21" s="25"/>
      <c r="DX21" s="7">
        <f t="shared" si="158"/>
        <v>0</v>
      </c>
      <c r="DY21" s="23"/>
      <c r="DZ21" s="24"/>
      <c r="EA21" s="25"/>
      <c r="EB21" s="7">
        <f t="shared" si="159"/>
        <v>0</v>
      </c>
      <c r="EC21" s="23"/>
      <c r="ED21" s="24"/>
      <c r="EE21" s="25"/>
      <c r="EF21" s="7">
        <f t="shared" si="160"/>
        <v>0</v>
      </c>
      <c r="EG21" s="23"/>
      <c r="EH21" s="24"/>
      <c r="EI21" s="25"/>
      <c r="EJ21" s="7">
        <f t="shared" si="161"/>
        <v>0</v>
      </c>
      <c r="EK21" s="23"/>
      <c r="EL21" s="24"/>
      <c r="EM21" s="25"/>
      <c r="EN21" s="7">
        <f t="shared" si="162"/>
        <v>0</v>
      </c>
      <c r="EO21" s="23"/>
      <c r="EP21" s="88"/>
      <c r="EQ21" s="88"/>
      <c r="ER21" s="88"/>
      <c r="ES21" s="88"/>
      <c r="ET21" s="88"/>
      <c r="EU21" s="88"/>
      <c r="EV21" s="88"/>
      <c r="EW21" s="88"/>
      <c r="EX21" s="24"/>
      <c r="EY21" s="25"/>
      <c r="EZ21" s="482"/>
      <c r="FA21" s="482"/>
      <c r="FB21" s="7">
        <f>ROUND((EO21*0.2+EX21*0.1+EY21*0.7),1)</f>
        <v>0</v>
      </c>
      <c r="FC21" s="8">
        <f t="shared" si="39"/>
        <v>0.36</v>
      </c>
      <c r="FD21" s="9" t="str">
        <f>IF(AND(8.5&lt;=H21,H21&lt;=10),"A",IF(AND(7&lt;=H21,H21&lt;=8.4),"B",IF(AND(5.5&lt;=H21,H21&lt;=6.9),"C",IF(AND(4&lt;=H21,H21&lt;=5.4),"D",IF(H21=0,"F0","F")))))</f>
        <v>D</v>
      </c>
      <c r="FE21" s="10">
        <f t="shared" si="41"/>
        <v>1</v>
      </c>
      <c r="FF21" s="9" t="str">
        <f>IF(AND(8.5&lt;=L21,L21&lt;=10),"A",IF(AND(7&lt;=L21,L21&lt;=8.4),"B",IF(AND(5.5&lt;=L21,L21&lt;=6.9),"C",IF(AND(4&lt;=L21,L21&lt;=5.4),"D",IF(L21=0,"F0","F")))))</f>
        <v>C</v>
      </c>
      <c r="FG21" s="10">
        <f t="shared" si="43"/>
        <v>2</v>
      </c>
      <c r="FH21" s="9" t="str">
        <f>IF(AND(8.5&lt;=P21,P21&lt;=10),"A",IF(AND(7&lt;=P21,P21&lt;=8.4),"B",IF(AND(5.5&lt;=P21,P21&lt;=6.9),"C",IF(AND(4&lt;=P21,P21&lt;=5.4),"D",IF(P21=0,"F0","F")))))</f>
        <v>D</v>
      </c>
      <c r="FI21" s="10">
        <f t="shared" si="45"/>
        <v>1</v>
      </c>
      <c r="FJ21" s="9" t="str">
        <f>IF(AND(8.5&lt;=T21,T21&lt;=10),"A",IF(AND(7&lt;=T21,T21&lt;=8.4),"B",IF(AND(5.5&lt;=T21,T21&lt;=6.9),"C",IF(AND(4&lt;=T21,T21&lt;=5.4),"D",IF(T21=0,"F0","F")))))</f>
        <v>F0</v>
      </c>
      <c r="FK21" s="10">
        <f t="shared" si="47"/>
        <v>0</v>
      </c>
      <c r="FL21" s="219" t="str">
        <f>IF(AND(8.5&lt;=X21,X21&lt;=10),"A",IF(AND(7&lt;=X21,X21&lt;=8.4),"B",IF(AND(5.5&lt;=X21,X21&lt;=6.9),"C",IF(AND(4&lt;=X21,X21&lt;=5.4),"D",IF(X21=0,"F0","F")))))</f>
        <v>F0</v>
      </c>
      <c r="FM21" s="217">
        <f t="shared" si="49"/>
        <v>0</v>
      </c>
      <c r="FN21" s="219" t="str">
        <f>IF(AND(8.5&lt;=AB21,AB21&lt;=10),"A",IF(AND(7&lt;=AB21,AB21&lt;=8.4),"B",IF(AND(5.5&lt;=AB21,AB21&lt;=6.9),"C",IF(AND(4&lt;=AB21,AB21&lt;=5.4),"D",IF(AB21=0,"F0","F")))))</f>
        <v>F0</v>
      </c>
      <c r="FO21" s="217">
        <f t="shared" si="51"/>
        <v>0</v>
      </c>
      <c r="FP21" s="219" t="str">
        <f>IF(AND(8.5&lt;=AF21,AF21&lt;=10),"A",IF(AND(7&lt;=AF21,AF21&lt;=8.4),"B",IF(AND(5.5&lt;=AF21,AF21&lt;=6.9),"C",IF(AND(4&lt;=AF21,AF21&lt;=5.4),"D",IF(AF21=0,"F0","F")))))</f>
        <v>F</v>
      </c>
      <c r="FQ21" s="217">
        <f t="shared" si="53"/>
        <v>0</v>
      </c>
      <c r="FR21" s="219" t="str">
        <f>IF(AND(8.5&lt;=AJ21,AJ21&lt;=10),"A",IF(AND(7&lt;=AJ21,AJ21&lt;=8.4),"B",IF(AND(5.5&lt;=AJ21,AJ21&lt;=6.9),"C",IF(AND(4&lt;=AJ21,AJ21&lt;=5.4),"D",IF(AJ21=0,"F0","F")))))</f>
        <v>F0</v>
      </c>
      <c r="FS21" s="217">
        <f t="shared" si="55"/>
        <v>0</v>
      </c>
      <c r="FT21" s="219" t="str">
        <f>IF(AND(8.5&lt;=AN21,AN21&lt;=10),"A",IF(AND(7&lt;=AN21,AN21&lt;=8.4),"B",IF(AND(5.5&lt;=AN21,AN21&lt;=6.9),"C",IF(AND(4&lt;=AN21,AN21&lt;=5.4),"D",IF(AN21=0,"F0","F")))))</f>
        <v>F0</v>
      </c>
      <c r="FU21" s="217">
        <f t="shared" si="57"/>
        <v>0</v>
      </c>
      <c r="FV21" s="219" t="str">
        <f>IF(AND(8.5&lt;=AR21,AR21&lt;=10),"A",IF(AND(7&lt;=AR21,AR21&lt;=8.4),"B",IF(AND(5.5&lt;=AR21,AR21&lt;=6.9),"C",IF(AND(4&lt;=AR21,AR21&lt;=5.4),"D",IF(AR21=0,"F0","F")))))</f>
        <v>F0</v>
      </c>
      <c r="FW21" s="217">
        <f t="shared" si="59"/>
        <v>0</v>
      </c>
      <c r="FX21" s="219" t="str">
        <f>IF(AND(8.5&lt;=AV21,AV21&lt;=10),"A",IF(AND(7&lt;=AV21,AV21&lt;=8.4),"B",IF(AND(5.5&lt;=AV21,AV21&lt;=6.9),"C",IF(AND(4&lt;=AV21,AV21&lt;=5.4),"D",IF(AV21=0,"F0","F")))))</f>
        <v>F0</v>
      </c>
      <c r="FY21" s="217">
        <f t="shared" si="61"/>
        <v>0</v>
      </c>
      <c r="FZ21" s="219" t="str">
        <f>IF(AND(8.5&lt;=AZ21,AZ21&lt;=10),"A",IF(AND(7&lt;=AZ21,AZ21&lt;=8.4),"B",IF(AND(5.5&lt;=AZ21,AZ21&lt;=6.9),"C",IF(AND(4&lt;=AZ21,AZ21&lt;=5.4),"D",IF(AZ21=0,"F0","F")))))</f>
        <v>F0</v>
      </c>
      <c r="GA21" s="217">
        <f t="shared" si="63"/>
        <v>0</v>
      </c>
      <c r="GB21" s="9" t="str">
        <f>IF(AND(8.5&lt;=BD21,BD21&lt;=10),"A",IF(AND(7&lt;=BD21,BD21&lt;=8.4),"B",IF(AND(5.5&lt;=BD21,BD21&lt;=6.9),"C",IF(AND(4&lt;=BD21,BD21&lt;=5.4),"D",IF(BD21=0,"F0","F")))))</f>
        <v>F0</v>
      </c>
      <c r="GC21" s="10">
        <f t="shared" si="65"/>
        <v>0</v>
      </c>
      <c r="GD21" s="9" t="str">
        <f>IF(AND(8.5&lt;=BH21,BH21&lt;=10),"A",IF(AND(7&lt;=BH21,BH21&lt;=8.4),"B",IF(AND(5.5&lt;=BH21,BH21&lt;=6.9),"C",IF(AND(4&lt;=BH21,BH21&lt;=5.4),"D",IF(BH21=0,"F0","F")))))</f>
        <v>F0</v>
      </c>
      <c r="GE21" s="10">
        <f t="shared" si="67"/>
        <v>0</v>
      </c>
      <c r="GF21" s="9" t="str">
        <f>IF(AND(8.5&lt;=BL21,BL21&lt;=10),"A",IF(AND(7&lt;=BL21,BL21&lt;=8.4),"B",IF(AND(5.5&lt;=BL21,BL21&lt;=6.9),"C",IF(AND(4&lt;=BL21,BL21&lt;=5.4),"D",IF(BL21=0,"F0","F")))))</f>
        <v>F0</v>
      </c>
      <c r="GG21" s="10">
        <f t="shared" si="69"/>
        <v>0</v>
      </c>
      <c r="GH21" s="9" t="str">
        <f>IF(AND(8.5&lt;=BP21,BP21&lt;=10),"A",IF(AND(7&lt;=BP21,BP21&lt;=8.4),"B",IF(AND(5.5&lt;=BP21,BP21&lt;=6.9),"C",IF(AND(4&lt;=BP21,BP21&lt;=5.4),"D",IF(BP21=0,"F0","F")))))</f>
        <v>F0</v>
      </c>
      <c r="GI21" s="10">
        <f t="shared" si="71"/>
        <v>0</v>
      </c>
      <c r="GJ21" s="9" t="str">
        <f>IF(AND(8.5&lt;=BT21,BT21&lt;=10),"A",IF(AND(7&lt;=BT21,BT21&lt;=8.4),"B",IF(AND(5.5&lt;=BT21,BT21&lt;=6.9),"C",IF(AND(4&lt;=BT21,BT21&lt;=5.4),"D",IF(BT21=0,"F0","F")))))</f>
        <v>F0</v>
      </c>
      <c r="GK21" s="10">
        <f t="shared" si="73"/>
        <v>0</v>
      </c>
      <c r="GL21" s="9" t="str">
        <f>IF(AND(8.5&lt;=BX21,BX21&lt;=10),"A",IF(AND(7&lt;=BX21,BX21&lt;=8.4),"B",IF(AND(5.5&lt;=BX21,BX21&lt;=6.9),"C",IF(AND(4&lt;=BX21,BX21&lt;=5.4),"D",IF(BX21=0,"F0","F")))))</f>
        <v>F0</v>
      </c>
      <c r="GM21" s="10">
        <f t="shared" si="75"/>
        <v>0</v>
      </c>
      <c r="GN21" s="9" t="str">
        <f>IF(AND(8.5&lt;=CB21,CB21&lt;=10),"A",IF(AND(7&lt;=CB21,CB21&lt;=8.4),"B",IF(AND(5.5&lt;=CB21,CB21&lt;=6.9),"C",IF(AND(4&lt;=CB21,CB21&lt;=5.4),"D",IF(CB21=0,"F0","F")))))</f>
        <v>F0</v>
      </c>
      <c r="GO21" s="10">
        <f t="shared" si="77"/>
        <v>0</v>
      </c>
      <c r="GP21" s="9" t="str">
        <f>IF(AND(8.5&lt;=CF21,CF21&lt;=10),"A",IF(AND(7&lt;=CF21,CF21&lt;=8.4),"B",IF(AND(5.5&lt;=CF21,CF21&lt;=6.9),"C",IF(AND(4&lt;=CF21,CF21&lt;=5.4),"D",IF(CF21=0,"F0","F")))))</f>
        <v>F0</v>
      </c>
      <c r="GQ21" s="10">
        <f t="shared" si="79"/>
        <v>0</v>
      </c>
      <c r="GR21" s="9" t="str">
        <f>IF(AND(8.5&lt;=CJ21,CJ21&lt;=10),"A",IF(AND(7&lt;=CJ21,CJ21&lt;=8.4),"B",IF(AND(5.5&lt;=CJ21,CJ21&lt;=6.9),"C",IF(AND(4&lt;=CJ21,CJ21&lt;=5.4),"D",IF(CJ21=0,"F0","F")))))</f>
        <v>F0</v>
      </c>
      <c r="GS21" s="10">
        <f t="shared" si="81"/>
        <v>0</v>
      </c>
      <c r="GT21" s="219" t="str">
        <f>IF(AND(8.5&lt;=CN21,CN21&lt;=10),"A",IF(AND(7&lt;=CN21,CN21&lt;=8.4),"B",IF(AND(5.5&lt;=CN21,CN21&lt;=6.9),"C",IF(AND(4&lt;=CN21,CN21&lt;=5.4),"D",IF(CN21=0,"F0","F")))))</f>
        <v>F0</v>
      </c>
      <c r="GU21" s="217">
        <f t="shared" si="83"/>
        <v>0</v>
      </c>
      <c r="GV21" s="219" t="str">
        <f>IF(AND(8.5&lt;=CR21,CR21&lt;=10),"A",IF(AND(7&lt;=CR21,CR21&lt;=8.4),"B",IF(AND(5.5&lt;=CR21,CR21&lt;=6.9),"C",IF(AND(4&lt;=CR21,CR21&lt;=5.4),"D",IF(CR21=0,"F0","F")))))</f>
        <v>F0</v>
      </c>
      <c r="GW21" s="217">
        <f t="shared" si="85"/>
        <v>0</v>
      </c>
      <c r="GX21" s="219" t="str">
        <f>IF(AND(8.5&lt;=CV21,CV21&lt;=10),"A",IF(AND(7&lt;=CV21,CV21&lt;=8.4),"B",IF(AND(5.5&lt;=CV21,CV21&lt;=6.9),"C",IF(AND(4&lt;=CV21,CV21&lt;=5.4),"D",IF(CV21=0,"F0","F")))))</f>
        <v>F0</v>
      </c>
      <c r="GY21" s="217">
        <f t="shared" si="87"/>
        <v>0</v>
      </c>
      <c r="GZ21" s="219" t="str">
        <f>IF(AND(8.5&lt;=CZ21,CZ21&lt;=10),"A",IF(AND(7&lt;=CZ21,CZ21&lt;=8.4),"B",IF(AND(5.5&lt;=CZ21,CZ21&lt;=6.9),"C",IF(AND(4&lt;=CZ21,CZ21&lt;=5.4),"D",IF(CZ21=0,"F0","F")))))</f>
        <v>F0</v>
      </c>
      <c r="HA21" s="217">
        <f t="shared" si="89"/>
        <v>0</v>
      </c>
      <c r="HB21" s="219" t="str">
        <f>IF(AND(8.5&lt;=DD21,DD21&lt;=10),"A",IF(AND(7&lt;=DD21,DD21&lt;=8.4),"B",IF(AND(5.5&lt;=DD21,DD21&lt;=6.9),"C",IF(AND(4&lt;=DD21,DD21&lt;=5.4),"D",IF(DD21=0,"F0","F")))))</f>
        <v>F0</v>
      </c>
      <c r="HC21" s="217">
        <f t="shared" si="91"/>
        <v>0</v>
      </c>
      <c r="HD21" s="219" t="str">
        <f>IF(AND(8.5&lt;=DH21,DH21&lt;=10),"A",IF(AND(7&lt;=DH21,DH21&lt;=8.4),"B",IF(AND(5.5&lt;=DH21,DH21&lt;=6.9),"C",IF(AND(4&lt;=DH21,DH21&lt;=5.4),"D",IF(DH21=0,"F0","F")))))</f>
        <v>F0</v>
      </c>
      <c r="HE21" s="217">
        <f t="shared" si="93"/>
        <v>0</v>
      </c>
      <c r="HF21" s="219" t="str">
        <f>IF(AND(8.5&lt;=DL21,DL21&lt;=10),"A",IF(AND(7&lt;=DL21,DL21&lt;=8.4),"B",IF(AND(5.5&lt;=DL21,DL21&lt;=6.9),"C",IF(AND(4&lt;=DL21,DL21&lt;=5.4),"D",IF(DL21=0,"F0","F")))))</f>
        <v>F0</v>
      </c>
      <c r="HG21" s="217">
        <f t="shared" si="95"/>
        <v>0</v>
      </c>
      <c r="HH21" s="219" t="str">
        <f>IF(AND(8.5&lt;=DP21,DP21&lt;=10),"A",IF(AND(7&lt;=DP21,DP21&lt;=8.4),"B",IF(AND(5.5&lt;=DP21,DP21&lt;=6.9),"C",IF(AND(4&lt;=DP21,DP21&lt;=5.4),"D",IF(DP21=0,"F0","F")))))</f>
        <v>F0</v>
      </c>
      <c r="HI21" s="217">
        <f t="shared" si="96"/>
        <v>0</v>
      </c>
      <c r="HJ21" s="126" t="str">
        <f t="shared" si="109"/>
        <v>X</v>
      </c>
      <c r="HK21" s="10">
        <f t="shared" si="110"/>
        <v>0</v>
      </c>
      <c r="HL21" s="9" t="str">
        <f>IF(AND(8.5&lt;=DX21,DX21&lt;=10),"A",IF(AND(7&lt;=DX21,DX21&lt;=8.4),"B",IF(AND(5.5&lt;=DX21,DX21&lt;=6.9),"C",IF(AND(4&lt;=DX21,DX21&lt;=5.4),"D",IF(DX21=0,"F0","F")))))</f>
        <v>F0</v>
      </c>
      <c r="HM21" s="10">
        <f t="shared" si="136"/>
        <v>0</v>
      </c>
      <c r="HN21" s="386"/>
      <c r="HO21" s="386"/>
      <c r="HP21" s="386"/>
      <c r="HQ21" s="386"/>
      <c r="HR21" s="386"/>
      <c r="HS21" s="386"/>
      <c r="HT21" s="9" t="str">
        <f>IF(AND(8.5&lt;=EB21,EB21&lt;=10),"A",IF(AND(7&lt;=EB21,EB21&lt;=8.4),"B",IF(AND(5.5&lt;=EB21,EB21&lt;=6.9),"C",IF(AND(4&lt;=EB21,EB21&lt;=5.4),"D",IF(EB21=0,"F0","F")))))</f>
        <v>F0</v>
      </c>
      <c r="HU21" s="10">
        <f>IF(AND(8.5&lt;=EB21,EB21&lt;=10),4,IF(AND(7&lt;=EB21,EB21&lt;=8.4),3,IF(AND(5.5&lt;=EB21,EB21&lt;=6.9),2,IF(AND(4&lt;=EB21,EB21&lt;=5.4),1,0))))</f>
        <v>0</v>
      </c>
      <c r="HV21" s="9" t="str">
        <f>IF(AND(8.5&lt;=EF21,EF21&lt;=10),"A",IF(AND(7&lt;=EF21,EF21&lt;=8.4),"B",IF(AND(5.5&lt;=EF21,EF21&lt;=6.9),"C",IF(AND(4&lt;=EF21,EF21&lt;=5.4),"D",IF(EF21=0,"F0","F")))))</f>
        <v>F0</v>
      </c>
      <c r="HW21" s="10">
        <f>IF(AND(8.5&lt;=EF21,EF21&lt;=10),4,IF(AND(7&lt;=EF21,EF21&lt;=8.4),3,IF(AND(5.5&lt;=EF21,EF21&lt;=6.9),2,IF(AND(4&lt;=EF21,EF21&lt;=5.4),1,0))))</f>
        <v>0</v>
      </c>
      <c r="HX21" s="386"/>
      <c r="HY21" s="386"/>
      <c r="HZ21" s="386"/>
      <c r="IA21" s="386"/>
      <c r="IB21" s="386"/>
      <c r="IC21" s="386"/>
      <c r="ID21" s="126" t="str">
        <f t="shared" si="164"/>
        <v>X</v>
      </c>
      <c r="IE21" s="10">
        <f t="shared" si="165"/>
        <v>0</v>
      </c>
      <c r="IF21" s="9" t="str">
        <f>IF(AND(8.5&lt;=EN21,EN21&lt;=10),"A",IF(AND(7&lt;=EN21,EN21&lt;=8.4),"B",IF(AND(5.5&lt;=EN21,EN21&lt;=6.9),"C",IF(AND(4&lt;=EN21,EN21&lt;=5.4),"D",IF(EN21=0,"F0","F")))))</f>
        <v>F0</v>
      </c>
      <c r="IG21" s="10">
        <f>IF(AND(8.5&lt;=EN21,EN21&lt;=10),4,IF(AND(7&lt;=EN21,EN21&lt;=8.4),3,IF(AND(5.5&lt;=EN21,EN21&lt;=6.9),2,IF(AND(4&lt;=EN21,EN21&lt;=5.4),1,0))))</f>
        <v>0</v>
      </c>
      <c r="IH21" s="9" t="str">
        <f>IF(AND(8.5&lt;=FB21,FB21&lt;=10),"A",IF(AND(7&lt;=FB21,FB21&lt;=8.4),"B",IF(AND(5.5&lt;=FB21,FB21&lt;=6.9),"C",IF(AND(4&lt;=FB21,FB21&lt;=5.4),"D",IF(FB21=0,"F0","F")))))</f>
        <v>F0</v>
      </c>
      <c r="II21" s="10">
        <f t="shared" si="98"/>
        <v>0</v>
      </c>
      <c r="IJ21" s="72">
        <f>ROUND((SUMPRODUCT($FD$6:$FK$6,FD21:FK21)/SUM($FD$6:$FK$6)),2)</f>
        <v>1</v>
      </c>
      <c r="IK21" s="72">
        <f>ROUND((SUMPRODUCT($FL$6:$FY$6,FL21:FY21)/SUM($FL$6:$FY$6)),2)</f>
        <v>0</v>
      </c>
      <c r="IL21" s="72">
        <f>ROUND((SUMPRODUCT($GB$6:$GS$6,GB21:GS21)/SUM($GB$6:$GS$6)),2)</f>
        <v>0</v>
      </c>
      <c r="IM21" s="72">
        <f>ROUND((SUMPRODUCT($GT$6:$HG$6,GT21:HG21)/SUM($GT$6:$HG$6)),2)</f>
        <v>0</v>
      </c>
      <c r="IN21" s="72">
        <f t="shared" si="133"/>
        <v>0</v>
      </c>
      <c r="IO21" s="72"/>
      <c r="IP21" s="73">
        <f t="shared" si="135"/>
        <v>19</v>
      </c>
      <c r="IQ21" s="72">
        <f>ROUND((SUMPRODUCT($FD$6:$II$6,FD21:II21)/IP21),2)</f>
        <v>0.42</v>
      </c>
      <c r="IR21" s="4" t="str">
        <f t="shared" si="166"/>
        <v>KÐm</v>
      </c>
      <c r="IV21" s="94"/>
      <c r="IW21" s="94"/>
    </row>
    <row r="22" spans="1:264" ht="19.5" customHeight="1" x14ac:dyDescent="0.25">
      <c r="A22" s="287">
        <v>8</v>
      </c>
      <c r="B22" s="293" t="s">
        <v>172</v>
      </c>
      <c r="C22" s="291" t="s">
        <v>73</v>
      </c>
      <c r="D22" s="292">
        <v>36093</v>
      </c>
      <c r="E22" s="23">
        <v>5.5</v>
      </c>
      <c r="F22" s="24">
        <v>7</v>
      </c>
      <c r="G22" s="25">
        <v>7</v>
      </c>
      <c r="H22" s="7">
        <f t="shared" si="137"/>
        <v>6.7</v>
      </c>
      <c r="I22" s="23">
        <v>3.5</v>
      </c>
      <c r="J22" s="24">
        <v>4</v>
      </c>
      <c r="K22" s="25">
        <v>7</v>
      </c>
      <c r="L22" s="7">
        <f t="shared" si="138"/>
        <v>6</v>
      </c>
      <c r="M22" s="23">
        <v>5.5</v>
      </c>
      <c r="N22" s="24">
        <v>6</v>
      </c>
      <c r="O22" s="25">
        <v>5</v>
      </c>
      <c r="P22" s="7">
        <f t="shared" si="139"/>
        <v>5.2</v>
      </c>
      <c r="Q22" s="23">
        <v>7</v>
      </c>
      <c r="R22" s="24">
        <v>7</v>
      </c>
      <c r="S22" s="25">
        <v>6.5</v>
      </c>
      <c r="T22" s="7">
        <f t="shared" si="140"/>
        <v>6.7</v>
      </c>
      <c r="U22" s="56"/>
      <c r="V22" s="57"/>
      <c r="W22" s="58"/>
      <c r="X22" s="7">
        <f t="shared" si="141"/>
        <v>0</v>
      </c>
      <c r="Y22" s="56"/>
      <c r="Z22" s="57"/>
      <c r="AA22" s="58"/>
      <c r="AB22" s="7">
        <f t="shared" si="142"/>
        <v>0</v>
      </c>
      <c r="AC22" s="56"/>
      <c r="AD22" s="57"/>
      <c r="AE22" s="58"/>
      <c r="AF22" s="7">
        <f t="shared" si="143"/>
        <v>0</v>
      </c>
      <c r="AG22" s="56"/>
      <c r="AH22" s="57"/>
      <c r="AI22" s="58"/>
      <c r="AJ22" s="7">
        <f t="shared" si="144"/>
        <v>0</v>
      </c>
      <c r="AK22" s="56"/>
      <c r="AL22" s="57"/>
      <c r="AM22" s="58"/>
      <c r="AN22" s="7">
        <f t="shared" si="145"/>
        <v>0</v>
      </c>
      <c r="AO22" s="56"/>
      <c r="AP22" s="57"/>
      <c r="AQ22" s="58"/>
      <c r="AR22" s="7">
        <f t="shared" si="146"/>
        <v>0</v>
      </c>
      <c r="AS22" s="56"/>
      <c r="AT22" s="57"/>
      <c r="AU22" s="58"/>
      <c r="AV22" s="7">
        <f t="shared" si="147"/>
        <v>0</v>
      </c>
      <c r="AW22" s="23"/>
      <c r="AX22" s="24"/>
      <c r="AY22" s="25"/>
      <c r="AZ22" s="7">
        <f t="shared" si="148"/>
        <v>0</v>
      </c>
      <c r="BA22" s="635" t="s">
        <v>300</v>
      </c>
      <c r="BB22" s="636"/>
      <c r="BC22" s="637"/>
      <c r="BD22" s="7">
        <v>0</v>
      </c>
      <c r="BE22" s="56"/>
      <c r="BF22" s="57"/>
      <c r="BG22" s="58"/>
      <c r="BH22" s="7">
        <f t="shared" si="149"/>
        <v>0</v>
      </c>
      <c r="BI22" s="23"/>
      <c r="BJ22" s="24"/>
      <c r="BK22" s="25"/>
      <c r="BL22" s="7">
        <f t="shared" si="150"/>
        <v>0</v>
      </c>
      <c r="BM22" s="56"/>
      <c r="BN22" s="57"/>
      <c r="BO22" s="58"/>
      <c r="BP22" s="7">
        <f t="shared" si="151"/>
        <v>0</v>
      </c>
      <c r="BQ22" s="23"/>
      <c r="BR22" s="24"/>
      <c r="BS22" s="25"/>
      <c r="BT22" s="7">
        <f t="shared" si="152"/>
        <v>0</v>
      </c>
      <c r="BU22" s="23"/>
      <c r="BV22" s="24"/>
      <c r="BW22" s="25"/>
      <c r="BX22" s="7">
        <f t="shared" si="153"/>
        <v>0</v>
      </c>
      <c r="BY22" s="56"/>
      <c r="BZ22" s="57"/>
      <c r="CA22" s="58"/>
      <c r="CB22" s="7">
        <f t="shared" si="154"/>
        <v>0</v>
      </c>
      <c r="CC22" s="23"/>
      <c r="CD22" s="24"/>
      <c r="CE22" s="25"/>
      <c r="CF22" s="7">
        <f t="shared" si="155"/>
        <v>0</v>
      </c>
      <c r="CG22" s="23"/>
      <c r="CH22" s="24"/>
      <c r="CI22" s="25"/>
      <c r="CJ22" s="7">
        <f t="shared" si="156"/>
        <v>0</v>
      </c>
      <c r="CK22" s="23"/>
      <c r="CL22" s="24"/>
      <c r="CM22" s="25"/>
      <c r="CN22" s="7">
        <f>ROUND((CK22*0.2+CL22*0.1+CM22*0.7),1)</f>
        <v>0</v>
      </c>
      <c r="CO22" s="23"/>
      <c r="CP22" s="24"/>
      <c r="CQ22" s="25"/>
      <c r="CR22" s="7">
        <f>ROUND((CO22*0.2+CP22*0.1+CQ22*0.7),1)</f>
        <v>0</v>
      </c>
      <c r="CS22" s="23"/>
      <c r="CT22" s="24"/>
      <c r="CU22" s="25"/>
      <c r="CV22" s="7">
        <f>ROUND((CS22*0.2+CT22*0.1+CU22*0.7),1)</f>
        <v>0</v>
      </c>
      <c r="CW22" s="23"/>
      <c r="CX22" s="24"/>
      <c r="CY22" s="25"/>
      <c r="CZ22" s="7">
        <f>ROUND((CW22*0.2+CX22*0.1+CY22*0.7),1)</f>
        <v>0</v>
      </c>
      <c r="DA22" s="23"/>
      <c r="DB22" s="24"/>
      <c r="DC22" s="25"/>
      <c r="DD22" s="7">
        <f>ROUND((DA22*0.2+DB22*0.1+DC22*0.7),1)</f>
        <v>0</v>
      </c>
      <c r="DE22" s="23"/>
      <c r="DF22" s="24"/>
      <c r="DG22" s="25"/>
      <c r="DH22" s="7">
        <f>ROUND((DE22*0.2+DF22*0.1+DG22*0.7),1)</f>
        <v>0</v>
      </c>
      <c r="DI22" s="23"/>
      <c r="DJ22" s="24"/>
      <c r="DK22" s="25"/>
      <c r="DL22" s="7">
        <f>ROUND((DI22*0.2+DJ22*0.1+DK22*0.7),1)</f>
        <v>0</v>
      </c>
      <c r="DM22" s="23"/>
      <c r="DN22" s="24"/>
      <c r="DO22" s="25"/>
      <c r="DP22" s="7">
        <f>ROUND((DM22*0.2+DN22*0.1+DO22*0.7),1)</f>
        <v>0</v>
      </c>
      <c r="DQ22" s="23"/>
      <c r="DR22" s="24"/>
      <c r="DS22" s="25"/>
      <c r="DT22" s="7">
        <f t="shared" si="157"/>
        <v>0</v>
      </c>
      <c r="DU22" s="23"/>
      <c r="DV22" s="24"/>
      <c r="DW22" s="25"/>
      <c r="DX22" s="7">
        <f t="shared" si="158"/>
        <v>0</v>
      </c>
      <c r="DY22" s="23"/>
      <c r="DZ22" s="24"/>
      <c r="EA22" s="25"/>
      <c r="EB22" s="7">
        <f t="shared" si="159"/>
        <v>0</v>
      </c>
      <c r="EC22" s="23"/>
      <c r="ED22" s="24"/>
      <c r="EE22" s="25"/>
      <c r="EF22" s="7">
        <f t="shared" si="160"/>
        <v>0</v>
      </c>
      <c r="EG22" s="23"/>
      <c r="EH22" s="24"/>
      <c r="EI22" s="25"/>
      <c r="EJ22" s="7">
        <f t="shared" si="161"/>
        <v>0</v>
      </c>
      <c r="EK22" s="23"/>
      <c r="EL22" s="24"/>
      <c r="EM22" s="25"/>
      <c r="EN22" s="7">
        <f t="shared" si="162"/>
        <v>0</v>
      </c>
      <c r="EO22" s="23"/>
      <c r="EP22" s="88"/>
      <c r="EQ22" s="88"/>
      <c r="ER22" s="88"/>
      <c r="ES22" s="88"/>
      <c r="ET22" s="88"/>
      <c r="EU22" s="88"/>
      <c r="EV22" s="88"/>
      <c r="EW22" s="88"/>
      <c r="EX22" s="24"/>
      <c r="EY22" s="25"/>
      <c r="EZ22" s="482"/>
      <c r="FA22" s="482"/>
      <c r="FB22" s="7">
        <f>ROUND((EO22*0.2+EX22*0.1+EY22*0.7),1)</f>
        <v>0</v>
      </c>
      <c r="FC22" s="8">
        <f t="shared" si="39"/>
        <v>0.5</v>
      </c>
      <c r="FD22" s="9" t="str">
        <f>IF(AND(8.5&lt;=H22,H22&lt;=10),"A",IF(AND(7&lt;=H22,H22&lt;=8.4),"B",IF(AND(5.5&lt;=H22,H22&lt;=6.9),"C",IF(AND(4&lt;=H22,H22&lt;=5.4),"D",IF(H22=0,"F0","F")))))</f>
        <v>C</v>
      </c>
      <c r="FE22" s="10">
        <f t="shared" si="41"/>
        <v>2</v>
      </c>
      <c r="FF22" s="9" t="str">
        <f>IF(AND(8.5&lt;=L22,L22&lt;=10),"A",IF(AND(7&lt;=L22,L22&lt;=8.4),"B",IF(AND(5.5&lt;=L22,L22&lt;=6.9),"C",IF(AND(4&lt;=L22,L22&lt;=5.4),"D",IF(L22=0,"F0","F")))))</f>
        <v>C</v>
      </c>
      <c r="FG22" s="10">
        <f t="shared" si="43"/>
        <v>2</v>
      </c>
      <c r="FH22" s="9" t="str">
        <f>IF(AND(8.5&lt;=P22,P22&lt;=10),"A",IF(AND(7&lt;=P22,P22&lt;=8.4),"B",IF(AND(5.5&lt;=P22,P22&lt;=6.9),"C",IF(AND(4&lt;=P22,P22&lt;=5.4),"D",IF(P22=0,"F0","F")))))</f>
        <v>D</v>
      </c>
      <c r="FI22" s="10">
        <f t="shared" si="45"/>
        <v>1</v>
      </c>
      <c r="FJ22" s="9" t="str">
        <f>IF(AND(8.5&lt;=T22,T22&lt;=10),"A",IF(AND(7&lt;=T22,T22&lt;=8.4),"B",IF(AND(5.5&lt;=T22,T22&lt;=6.9),"C",IF(AND(4&lt;=T22,T22&lt;=5.4),"D",IF(T22=0,"F0","F")))))</f>
        <v>C</v>
      </c>
      <c r="FK22" s="10">
        <f t="shared" si="47"/>
        <v>2</v>
      </c>
      <c r="FL22" s="219" t="str">
        <f>IF(AND(8.5&lt;=X22,X22&lt;=10),"A",IF(AND(7&lt;=X22,X22&lt;=8.4),"B",IF(AND(5.5&lt;=X22,X22&lt;=6.9),"C",IF(AND(4&lt;=X22,X22&lt;=5.4),"D",IF(X22=0,"F0","F")))))</f>
        <v>F0</v>
      </c>
      <c r="FM22" s="217">
        <f t="shared" si="49"/>
        <v>0</v>
      </c>
      <c r="FN22" s="219" t="str">
        <f>IF(AND(8.5&lt;=AB22,AB22&lt;=10),"A",IF(AND(7&lt;=AB22,AB22&lt;=8.4),"B",IF(AND(5.5&lt;=AB22,AB22&lt;=6.9),"C",IF(AND(4&lt;=AB22,AB22&lt;=5.4),"D",IF(AB22=0,"F0","F")))))</f>
        <v>F0</v>
      </c>
      <c r="FO22" s="217">
        <f t="shared" si="51"/>
        <v>0</v>
      </c>
      <c r="FP22" s="219" t="str">
        <f>IF(AND(8.5&lt;=AF22,AF22&lt;=10),"A",IF(AND(7&lt;=AF22,AF22&lt;=8.4),"B",IF(AND(5.5&lt;=AF22,AF22&lt;=6.9),"C",IF(AND(4&lt;=AF22,AF22&lt;=5.4),"D",IF(AF22=0,"F0","F")))))</f>
        <v>F0</v>
      </c>
      <c r="FQ22" s="217">
        <f t="shared" si="53"/>
        <v>0</v>
      </c>
      <c r="FR22" s="219" t="str">
        <f>IF(AND(8.5&lt;=AJ22,AJ22&lt;=10),"A",IF(AND(7&lt;=AJ22,AJ22&lt;=8.4),"B",IF(AND(5.5&lt;=AJ22,AJ22&lt;=6.9),"C",IF(AND(4&lt;=AJ22,AJ22&lt;=5.4),"D",IF(AJ22=0,"F0","F")))))</f>
        <v>F0</v>
      </c>
      <c r="FS22" s="217">
        <f t="shared" si="55"/>
        <v>0</v>
      </c>
      <c r="FT22" s="219" t="str">
        <f>IF(AND(8.5&lt;=AN22,AN22&lt;=10),"A",IF(AND(7&lt;=AN22,AN22&lt;=8.4),"B",IF(AND(5.5&lt;=AN22,AN22&lt;=6.9),"C",IF(AND(4&lt;=AN22,AN22&lt;=5.4),"D",IF(AN22=0,"F0","F")))))</f>
        <v>F0</v>
      </c>
      <c r="FU22" s="217">
        <f t="shared" si="57"/>
        <v>0</v>
      </c>
      <c r="FV22" s="219" t="str">
        <f>IF(AND(8.5&lt;=AR22,AR22&lt;=10),"A",IF(AND(7&lt;=AR22,AR22&lt;=8.4),"B",IF(AND(5.5&lt;=AR22,AR22&lt;=6.9),"C",IF(AND(4&lt;=AR22,AR22&lt;=5.4),"D",IF(AR22=0,"F0","F")))))</f>
        <v>F0</v>
      </c>
      <c r="FW22" s="217">
        <f t="shared" si="59"/>
        <v>0</v>
      </c>
      <c r="FX22" s="219" t="str">
        <f>IF(AND(8.5&lt;=AV22,AV22&lt;=10),"A",IF(AND(7&lt;=AV22,AV22&lt;=8.4),"B",IF(AND(5.5&lt;=AV22,AV22&lt;=6.9),"C",IF(AND(4&lt;=AV22,AV22&lt;=5.4),"D",IF(AV22=0,"F0","F")))))</f>
        <v>F0</v>
      </c>
      <c r="FY22" s="217">
        <f t="shared" si="61"/>
        <v>0</v>
      </c>
      <c r="FZ22" s="219" t="str">
        <f>IF(AND(8.5&lt;=AZ22,AZ22&lt;=10),"A",IF(AND(7&lt;=AZ22,AZ22&lt;=8.4),"B",IF(AND(5.5&lt;=AZ22,AZ22&lt;=6.9),"C",IF(AND(4&lt;=AZ22,AZ22&lt;=5.4),"D",IF(AZ22=0,"F0","F")))))</f>
        <v>F0</v>
      </c>
      <c r="GA22" s="217">
        <f t="shared" si="63"/>
        <v>0</v>
      </c>
      <c r="GB22" s="9" t="str">
        <f>IF(AND(8.5&lt;=BD22,BD22&lt;=10),"A",IF(AND(7&lt;=BD22,BD22&lt;=8.4),"B",IF(AND(5.5&lt;=BD22,BD22&lt;=6.9),"C",IF(AND(4&lt;=BD22,BD22&lt;=5.4),"D",IF(BD22=0,"F0","F")))))</f>
        <v>F0</v>
      </c>
      <c r="GC22" s="10">
        <f t="shared" si="65"/>
        <v>0</v>
      </c>
      <c r="GD22" s="9" t="str">
        <f>IF(AND(8.5&lt;=BH22,BH22&lt;=10),"A",IF(AND(7&lt;=BH22,BH22&lt;=8.4),"B",IF(AND(5.5&lt;=BH22,BH22&lt;=6.9),"C",IF(AND(4&lt;=BH22,BH22&lt;=5.4),"D",IF(BH22=0,"F0","F")))))</f>
        <v>F0</v>
      </c>
      <c r="GE22" s="10">
        <f t="shared" si="67"/>
        <v>0</v>
      </c>
      <c r="GF22" s="9" t="str">
        <f>IF(AND(8.5&lt;=BL22,BL22&lt;=10),"A",IF(AND(7&lt;=BL22,BL22&lt;=8.4),"B",IF(AND(5.5&lt;=BL22,BL22&lt;=6.9),"C",IF(AND(4&lt;=BL22,BL22&lt;=5.4),"D",IF(BL22=0,"F0","F")))))</f>
        <v>F0</v>
      </c>
      <c r="GG22" s="10">
        <f t="shared" si="69"/>
        <v>0</v>
      </c>
      <c r="GH22" s="9" t="str">
        <f>IF(AND(8.5&lt;=BP22,BP22&lt;=10),"A",IF(AND(7&lt;=BP22,BP22&lt;=8.4),"B",IF(AND(5.5&lt;=BP22,BP22&lt;=6.9),"C",IF(AND(4&lt;=BP22,BP22&lt;=5.4),"D",IF(BP22=0,"F0","F")))))</f>
        <v>F0</v>
      </c>
      <c r="GI22" s="10">
        <f t="shared" si="71"/>
        <v>0</v>
      </c>
      <c r="GJ22" s="9" t="str">
        <f>IF(AND(8.5&lt;=BT22,BT22&lt;=10),"A",IF(AND(7&lt;=BT22,BT22&lt;=8.4),"B",IF(AND(5.5&lt;=BT22,BT22&lt;=6.9),"C",IF(AND(4&lt;=BT22,BT22&lt;=5.4),"D",IF(BT22=0,"F0","F")))))</f>
        <v>F0</v>
      </c>
      <c r="GK22" s="10">
        <f t="shared" si="73"/>
        <v>0</v>
      </c>
      <c r="GL22" s="9" t="str">
        <f>IF(AND(8.5&lt;=BX22,BX22&lt;=10),"A",IF(AND(7&lt;=BX22,BX22&lt;=8.4),"B",IF(AND(5.5&lt;=BX22,BX22&lt;=6.9),"C",IF(AND(4&lt;=BX22,BX22&lt;=5.4),"D",IF(BX22=0,"F0","F")))))</f>
        <v>F0</v>
      </c>
      <c r="GM22" s="10">
        <f t="shared" si="75"/>
        <v>0</v>
      </c>
      <c r="GN22" s="9" t="str">
        <f>IF(AND(8.5&lt;=CB22,CB22&lt;=10),"A",IF(AND(7&lt;=CB22,CB22&lt;=8.4),"B",IF(AND(5.5&lt;=CB22,CB22&lt;=6.9),"C",IF(AND(4&lt;=CB22,CB22&lt;=5.4),"D",IF(CB22=0,"F0","F")))))</f>
        <v>F0</v>
      </c>
      <c r="GO22" s="10">
        <f t="shared" si="77"/>
        <v>0</v>
      </c>
      <c r="GP22" s="9" t="str">
        <f>IF(AND(8.5&lt;=CF22,CF22&lt;=10),"A",IF(AND(7&lt;=CF22,CF22&lt;=8.4),"B",IF(AND(5.5&lt;=CF22,CF22&lt;=6.9),"C",IF(AND(4&lt;=CF22,CF22&lt;=5.4),"D",IF(CF22=0,"F0","F")))))</f>
        <v>F0</v>
      </c>
      <c r="GQ22" s="10">
        <f t="shared" si="79"/>
        <v>0</v>
      </c>
      <c r="GR22" s="9" t="str">
        <f>IF(AND(8.5&lt;=CJ22,CJ22&lt;=10),"A",IF(AND(7&lt;=CJ22,CJ22&lt;=8.4),"B",IF(AND(5.5&lt;=CJ22,CJ22&lt;=6.9),"C",IF(AND(4&lt;=CJ22,CJ22&lt;=5.4),"D",IF(CJ22=0,"F0","F")))))</f>
        <v>F0</v>
      </c>
      <c r="GS22" s="10">
        <f t="shared" si="81"/>
        <v>0</v>
      </c>
      <c r="GT22" s="219" t="str">
        <f>IF(AND(8.5&lt;=CN22,CN22&lt;=10),"A",IF(AND(7&lt;=CN22,CN22&lt;=8.4),"B",IF(AND(5.5&lt;=CN22,CN22&lt;=6.9),"C",IF(AND(4&lt;=CN22,CN22&lt;=5.4),"D",IF(CN22=0,"F0","F")))))</f>
        <v>F0</v>
      </c>
      <c r="GU22" s="217">
        <f t="shared" si="83"/>
        <v>0</v>
      </c>
      <c r="GV22" s="219" t="str">
        <f>IF(AND(8.5&lt;=CR22,CR22&lt;=10),"A",IF(AND(7&lt;=CR22,CR22&lt;=8.4),"B",IF(AND(5.5&lt;=CR22,CR22&lt;=6.9),"C",IF(AND(4&lt;=CR22,CR22&lt;=5.4),"D",IF(CR22=0,"F0","F")))))</f>
        <v>F0</v>
      </c>
      <c r="GW22" s="217">
        <f t="shared" si="85"/>
        <v>0</v>
      </c>
      <c r="GX22" s="219" t="str">
        <f>IF(AND(8.5&lt;=CV22,CV22&lt;=10),"A",IF(AND(7&lt;=CV22,CV22&lt;=8.4),"B",IF(AND(5.5&lt;=CV22,CV22&lt;=6.9),"C",IF(AND(4&lt;=CV22,CV22&lt;=5.4),"D",IF(CV22=0,"F0","F")))))</f>
        <v>F0</v>
      </c>
      <c r="GY22" s="217">
        <f t="shared" si="87"/>
        <v>0</v>
      </c>
      <c r="GZ22" s="219" t="str">
        <f>IF(AND(8.5&lt;=CZ22,CZ22&lt;=10),"A",IF(AND(7&lt;=CZ22,CZ22&lt;=8.4),"B",IF(AND(5.5&lt;=CZ22,CZ22&lt;=6.9),"C",IF(AND(4&lt;=CZ22,CZ22&lt;=5.4),"D",IF(CZ22=0,"F0","F")))))</f>
        <v>F0</v>
      </c>
      <c r="HA22" s="217">
        <f t="shared" si="89"/>
        <v>0</v>
      </c>
      <c r="HB22" s="219" t="str">
        <f>IF(AND(8.5&lt;=DD22,DD22&lt;=10),"A",IF(AND(7&lt;=DD22,DD22&lt;=8.4),"B",IF(AND(5.5&lt;=DD22,DD22&lt;=6.9),"C",IF(AND(4&lt;=DD22,DD22&lt;=5.4),"D",IF(DD22=0,"F0","F")))))</f>
        <v>F0</v>
      </c>
      <c r="HC22" s="217">
        <f t="shared" si="91"/>
        <v>0</v>
      </c>
      <c r="HD22" s="219" t="str">
        <f>IF(AND(8.5&lt;=DH22,DH22&lt;=10),"A",IF(AND(7&lt;=DH22,DH22&lt;=8.4),"B",IF(AND(5.5&lt;=DH22,DH22&lt;=6.9),"C",IF(AND(4&lt;=DH22,DH22&lt;=5.4),"D",IF(DH22=0,"F0","F")))))</f>
        <v>F0</v>
      </c>
      <c r="HE22" s="217">
        <f t="shared" si="93"/>
        <v>0</v>
      </c>
      <c r="HF22" s="219" t="str">
        <f>IF(AND(8.5&lt;=DL22,DL22&lt;=10),"A",IF(AND(7&lt;=DL22,DL22&lt;=8.4),"B",IF(AND(5.5&lt;=DL22,DL22&lt;=6.9),"C",IF(AND(4&lt;=DL22,DL22&lt;=5.4),"D",IF(DL22=0,"F0","F")))))</f>
        <v>F0</v>
      </c>
      <c r="HG22" s="217">
        <f t="shared" si="95"/>
        <v>0</v>
      </c>
      <c r="HH22" s="219" t="str">
        <f>IF(AND(8.5&lt;=DP22,DP22&lt;=10),"A",IF(AND(7&lt;=DP22,DP22&lt;=8.4),"B",IF(AND(5.5&lt;=DP22,DP22&lt;=6.9),"C",IF(AND(4&lt;=DP22,DP22&lt;=5.4),"D",IF(DP22=0,"F0","F")))))</f>
        <v>F0</v>
      </c>
      <c r="HI22" s="217">
        <f t="shared" si="96"/>
        <v>0</v>
      </c>
      <c r="HJ22" s="126" t="str">
        <f t="shared" si="109"/>
        <v>X</v>
      </c>
      <c r="HK22" s="10">
        <f t="shared" si="110"/>
        <v>0</v>
      </c>
      <c r="HL22" s="9" t="str">
        <f>IF(AND(8.5&lt;=DX22,DX22&lt;=10),"A",IF(AND(7&lt;=DX22,DX22&lt;=8.4),"B",IF(AND(5.5&lt;=DX22,DX22&lt;=6.9),"C",IF(AND(4&lt;=DX22,DX22&lt;=5.4),"D",IF(DX22=0,"F0","F")))))</f>
        <v>F0</v>
      </c>
      <c r="HM22" s="10">
        <f t="shared" si="136"/>
        <v>0</v>
      </c>
      <c r="HN22" s="386"/>
      <c r="HO22" s="386"/>
      <c r="HP22" s="386"/>
      <c r="HQ22" s="386"/>
      <c r="HR22" s="386"/>
      <c r="HS22" s="386"/>
      <c r="HT22" s="9" t="str">
        <f>IF(AND(8.5&lt;=EB22,EB22&lt;=10),"A",IF(AND(7&lt;=EB22,EB22&lt;=8.4),"B",IF(AND(5.5&lt;=EB22,EB22&lt;=6.9),"C",IF(AND(4&lt;=EB22,EB22&lt;=5.4),"D",IF(EB22=0,"F0","F")))))</f>
        <v>F0</v>
      </c>
      <c r="HU22" s="10">
        <f>IF(AND(8.5&lt;=EB22,EB22&lt;=10),4,IF(AND(7&lt;=EB22,EB22&lt;=8.4),3,IF(AND(5.5&lt;=EB22,EB22&lt;=6.9),2,IF(AND(4&lt;=EB22,EB22&lt;=5.4),1,0))))</f>
        <v>0</v>
      </c>
      <c r="HV22" s="9" t="str">
        <f>IF(AND(8.5&lt;=EF22,EF22&lt;=10),"A",IF(AND(7&lt;=EF22,EF22&lt;=8.4),"B",IF(AND(5.5&lt;=EF22,EF22&lt;=6.9),"C",IF(AND(4&lt;=EF22,EF22&lt;=5.4),"D",IF(EF22=0,"F0","F")))))</f>
        <v>F0</v>
      </c>
      <c r="HW22" s="10">
        <f>IF(AND(8.5&lt;=EF22,EF22&lt;=10),4,IF(AND(7&lt;=EF22,EF22&lt;=8.4),3,IF(AND(5.5&lt;=EF22,EF22&lt;=6.9),2,IF(AND(4&lt;=EF22,EF22&lt;=5.4),1,0))))</f>
        <v>0</v>
      </c>
      <c r="HX22" s="386"/>
      <c r="HY22" s="386"/>
      <c r="HZ22" s="386"/>
      <c r="IA22" s="386"/>
      <c r="IB22" s="386"/>
      <c r="IC22" s="386"/>
      <c r="ID22" s="126" t="str">
        <f t="shared" si="164"/>
        <v>X</v>
      </c>
      <c r="IE22" s="10">
        <f t="shared" si="165"/>
        <v>0</v>
      </c>
      <c r="IF22" s="9" t="str">
        <f>IF(AND(8.5&lt;=EN22,EN22&lt;=10),"A",IF(AND(7&lt;=EN22,EN22&lt;=8.4),"B",IF(AND(5.5&lt;=EN22,EN22&lt;=6.9),"C",IF(AND(4&lt;=EN22,EN22&lt;=5.4),"D",IF(EN22=0,"F0","F")))))</f>
        <v>F0</v>
      </c>
      <c r="IG22" s="10">
        <f>IF(AND(8.5&lt;=EN22,EN22&lt;=10),4,IF(AND(7&lt;=EN22,EN22&lt;=8.4),3,IF(AND(5.5&lt;=EN22,EN22&lt;=6.9),2,IF(AND(4&lt;=EN22,EN22&lt;=5.4),1,0))))</f>
        <v>0</v>
      </c>
      <c r="IH22" s="9" t="str">
        <f>IF(AND(8.5&lt;=FB22,FB22&lt;=10),"A",IF(AND(7&lt;=FB22,FB22&lt;=8.4),"B",IF(AND(5.5&lt;=FB22,FB22&lt;=6.9),"C",IF(AND(4&lt;=FB22,FB22&lt;=5.4),"D",IF(FB22=0,"F0","F")))))</f>
        <v>F0</v>
      </c>
      <c r="II22" s="10">
        <f t="shared" si="98"/>
        <v>0</v>
      </c>
      <c r="IJ22" s="72">
        <f>ROUND((SUMPRODUCT($FD$6:$FK$6,FD22:FK22)/SUM($FD$6:$FK$6)),2)</f>
        <v>1.75</v>
      </c>
      <c r="IK22" s="72">
        <f>ROUND((SUMPRODUCT($FL$6:$FY$6,FL22:FY22)/SUM($FL$6:$FY$6)),2)</f>
        <v>0</v>
      </c>
      <c r="IL22" s="72">
        <f>ROUND((SUMPRODUCT($GB$6:$GS$6,GB22:GS22)/SUM($GB$6:$GS$6)),2)</f>
        <v>0</v>
      </c>
      <c r="IM22" s="72">
        <f>ROUND((SUMPRODUCT($GT$6:$HG$6,GT22:HG22)/SUM($GT$6:$HG$6)),2)</f>
        <v>0</v>
      </c>
      <c r="IN22" s="72">
        <f t="shared" si="133"/>
        <v>0</v>
      </c>
      <c r="IO22" s="72"/>
      <c r="IP22" s="73">
        <f t="shared" si="135"/>
        <v>21</v>
      </c>
      <c r="IQ22" s="72">
        <f>ROUND((SUMPRODUCT($FD$6:$II$6,FD22:II22)/IP22),2)</f>
        <v>0.67</v>
      </c>
      <c r="IR22" s="4" t="str">
        <f t="shared" si="166"/>
        <v>KÐm</v>
      </c>
      <c r="IV22" s="94"/>
      <c r="IW22" s="94"/>
    </row>
    <row r="23" spans="1:264" ht="19.5" customHeight="1" x14ac:dyDescent="0.25">
      <c r="A23" s="287">
        <v>9</v>
      </c>
      <c r="B23" s="293" t="s">
        <v>163</v>
      </c>
      <c r="C23" s="291" t="s">
        <v>73</v>
      </c>
      <c r="D23" s="292">
        <v>36131</v>
      </c>
      <c r="E23" s="23">
        <v>6.5</v>
      </c>
      <c r="F23" s="24">
        <v>7</v>
      </c>
      <c r="G23" s="25">
        <v>4</v>
      </c>
      <c r="H23" s="7">
        <f t="shared" si="137"/>
        <v>4.8</v>
      </c>
      <c r="I23" s="23">
        <v>5</v>
      </c>
      <c r="J23" s="24">
        <v>6</v>
      </c>
      <c r="K23" s="25">
        <v>6</v>
      </c>
      <c r="L23" s="7">
        <f t="shared" si="138"/>
        <v>5.8</v>
      </c>
      <c r="M23" s="23">
        <v>5.5</v>
      </c>
      <c r="N23" s="24">
        <v>8</v>
      </c>
      <c r="O23" s="25">
        <v>3</v>
      </c>
      <c r="P23" s="7">
        <f t="shared" si="139"/>
        <v>4</v>
      </c>
      <c r="Q23" s="23">
        <v>5.5</v>
      </c>
      <c r="R23" s="24">
        <v>7</v>
      </c>
      <c r="S23" s="25">
        <v>6</v>
      </c>
      <c r="T23" s="7">
        <f t="shared" si="140"/>
        <v>6</v>
      </c>
      <c r="U23" s="56"/>
      <c r="V23" s="57"/>
      <c r="W23" s="58"/>
      <c r="X23" s="7">
        <f t="shared" si="141"/>
        <v>0</v>
      </c>
      <c r="Y23" s="56"/>
      <c r="Z23" s="57"/>
      <c r="AA23" s="58"/>
      <c r="AB23" s="7">
        <f t="shared" si="142"/>
        <v>0</v>
      </c>
      <c r="AC23" s="56"/>
      <c r="AD23" s="57"/>
      <c r="AE23" s="58"/>
      <c r="AF23" s="7">
        <f t="shared" si="143"/>
        <v>0</v>
      </c>
      <c r="AG23" s="56"/>
      <c r="AH23" s="57"/>
      <c r="AI23" s="58"/>
      <c r="AJ23" s="7">
        <f t="shared" si="144"/>
        <v>0</v>
      </c>
      <c r="AK23" s="56"/>
      <c r="AL23" s="57"/>
      <c r="AM23" s="58"/>
      <c r="AN23" s="7">
        <f t="shared" si="145"/>
        <v>0</v>
      </c>
      <c r="AO23" s="56"/>
      <c r="AP23" s="57"/>
      <c r="AQ23" s="58"/>
      <c r="AR23" s="7">
        <f t="shared" si="146"/>
        <v>0</v>
      </c>
      <c r="AS23" s="56"/>
      <c r="AT23" s="57"/>
      <c r="AU23" s="58"/>
      <c r="AV23" s="7">
        <f t="shared" si="147"/>
        <v>0</v>
      </c>
      <c r="AW23" s="23"/>
      <c r="AX23" s="24"/>
      <c r="AY23" s="25"/>
      <c r="AZ23" s="7">
        <f t="shared" si="148"/>
        <v>0</v>
      </c>
      <c r="BA23" s="635" t="s">
        <v>300</v>
      </c>
      <c r="BB23" s="636"/>
      <c r="BC23" s="637"/>
      <c r="BD23" s="7">
        <v>0</v>
      </c>
      <c r="BE23" s="56"/>
      <c r="BF23" s="57"/>
      <c r="BG23" s="58"/>
      <c r="BH23" s="7">
        <f t="shared" si="149"/>
        <v>0</v>
      </c>
      <c r="BI23" s="23"/>
      <c r="BJ23" s="24"/>
      <c r="BK23" s="25"/>
      <c r="BL23" s="7">
        <f t="shared" si="150"/>
        <v>0</v>
      </c>
      <c r="BM23" s="56"/>
      <c r="BN23" s="57"/>
      <c r="BO23" s="58"/>
      <c r="BP23" s="7">
        <f t="shared" si="151"/>
        <v>0</v>
      </c>
      <c r="BQ23" s="23"/>
      <c r="BR23" s="24"/>
      <c r="BS23" s="25"/>
      <c r="BT23" s="7">
        <f t="shared" si="152"/>
        <v>0</v>
      </c>
      <c r="BU23" s="23"/>
      <c r="BV23" s="24"/>
      <c r="BW23" s="25"/>
      <c r="BX23" s="7">
        <f t="shared" si="153"/>
        <v>0</v>
      </c>
      <c r="BY23" s="56"/>
      <c r="BZ23" s="57"/>
      <c r="CA23" s="58"/>
      <c r="CB23" s="7">
        <f t="shared" si="154"/>
        <v>0</v>
      </c>
      <c r="CC23" s="23"/>
      <c r="CD23" s="24"/>
      <c r="CE23" s="25"/>
      <c r="CF23" s="7">
        <f t="shared" si="155"/>
        <v>0</v>
      </c>
      <c r="CG23" s="23"/>
      <c r="CH23" s="24"/>
      <c r="CI23" s="25"/>
      <c r="CJ23" s="7">
        <f t="shared" si="156"/>
        <v>0</v>
      </c>
      <c r="CK23" s="23"/>
      <c r="CL23" s="24"/>
      <c r="CM23" s="25"/>
      <c r="CN23" s="7">
        <f>ROUND((CK23*0.2+CL23*0.1+CM23*0.7),1)</f>
        <v>0</v>
      </c>
      <c r="CO23" s="23"/>
      <c r="CP23" s="24"/>
      <c r="CQ23" s="25"/>
      <c r="CR23" s="7">
        <f>ROUND((CO23*0.2+CP23*0.1+CQ23*0.7),1)</f>
        <v>0</v>
      </c>
      <c r="CS23" s="23"/>
      <c r="CT23" s="24"/>
      <c r="CU23" s="25"/>
      <c r="CV23" s="7">
        <f>ROUND((CS23*0.2+CT23*0.1+CU23*0.7),1)</f>
        <v>0</v>
      </c>
      <c r="CW23" s="23"/>
      <c r="CX23" s="24"/>
      <c r="CY23" s="25"/>
      <c r="CZ23" s="7">
        <f>ROUND((CW23*0.2+CX23*0.1+CY23*0.7),1)</f>
        <v>0</v>
      </c>
      <c r="DA23" s="23"/>
      <c r="DB23" s="24"/>
      <c r="DC23" s="25"/>
      <c r="DD23" s="7">
        <f>ROUND((DA23*0.2+DB23*0.1+DC23*0.7),1)</f>
        <v>0</v>
      </c>
      <c r="DE23" s="23"/>
      <c r="DF23" s="24"/>
      <c r="DG23" s="25"/>
      <c r="DH23" s="7">
        <f>ROUND((DE23*0.2+DF23*0.1+DG23*0.7),1)</f>
        <v>0</v>
      </c>
      <c r="DI23" s="23"/>
      <c r="DJ23" s="24"/>
      <c r="DK23" s="25"/>
      <c r="DL23" s="7">
        <f>ROUND((DI23*0.2+DJ23*0.1+DK23*0.7),1)</f>
        <v>0</v>
      </c>
      <c r="DM23" s="23"/>
      <c r="DN23" s="24"/>
      <c r="DO23" s="25"/>
      <c r="DP23" s="7">
        <f>ROUND((DM23*0.2+DN23*0.1+DO23*0.7),1)</f>
        <v>0</v>
      </c>
      <c r="DQ23" s="23"/>
      <c r="DR23" s="24"/>
      <c r="DS23" s="25"/>
      <c r="DT23" s="7">
        <f t="shared" si="157"/>
        <v>0</v>
      </c>
      <c r="DU23" s="23"/>
      <c r="DV23" s="24"/>
      <c r="DW23" s="25"/>
      <c r="DX23" s="7">
        <f t="shared" si="158"/>
        <v>0</v>
      </c>
      <c r="DY23" s="23"/>
      <c r="DZ23" s="24"/>
      <c r="EA23" s="25"/>
      <c r="EB23" s="7">
        <f t="shared" si="159"/>
        <v>0</v>
      </c>
      <c r="EC23" s="23"/>
      <c r="ED23" s="24"/>
      <c r="EE23" s="25"/>
      <c r="EF23" s="7">
        <f t="shared" si="160"/>
        <v>0</v>
      </c>
      <c r="EG23" s="23"/>
      <c r="EH23" s="24"/>
      <c r="EI23" s="25"/>
      <c r="EJ23" s="7">
        <f t="shared" si="161"/>
        <v>0</v>
      </c>
      <c r="EK23" s="23"/>
      <c r="EL23" s="24"/>
      <c r="EM23" s="25"/>
      <c r="EN23" s="7">
        <f t="shared" si="162"/>
        <v>0</v>
      </c>
      <c r="EO23" s="23"/>
      <c r="EP23" s="88"/>
      <c r="EQ23" s="88"/>
      <c r="ER23" s="88"/>
      <c r="ES23" s="88"/>
      <c r="ET23" s="88"/>
      <c r="EU23" s="88"/>
      <c r="EV23" s="88"/>
      <c r="EW23" s="88"/>
      <c r="EX23" s="24"/>
      <c r="EY23" s="25"/>
      <c r="EZ23" s="482"/>
      <c r="FA23" s="482"/>
      <c r="FB23" s="7">
        <f>ROUND((EO23*0.2+EX23*0.1+EY23*0.7),1)</f>
        <v>0</v>
      </c>
      <c r="FC23" s="8">
        <f t="shared" si="39"/>
        <v>0.42</v>
      </c>
      <c r="FD23" s="9" t="str">
        <f>IF(AND(8.5&lt;=H23,H23&lt;=10),"A",IF(AND(7&lt;=H23,H23&lt;=8.4),"B",IF(AND(5.5&lt;=H23,H23&lt;=6.9),"C",IF(AND(4&lt;=H23,H23&lt;=5.4),"D",IF(H23=0,"F0","F")))))</f>
        <v>D</v>
      </c>
      <c r="FE23" s="10">
        <f t="shared" si="41"/>
        <v>1</v>
      </c>
      <c r="FF23" s="9" t="str">
        <f>IF(AND(8.5&lt;=L23,L23&lt;=10),"A",IF(AND(7&lt;=L23,L23&lt;=8.4),"B",IF(AND(5.5&lt;=L23,L23&lt;=6.9),"C",IF(AND(4&lt;=L23,L23&lt;=5.4),"D",IF(L23=0,"F0","F")))))</f>
        <v>C</v>
      </c>
      <c r="FG23" s="10">
        <f t="shared" si="43"/>
        <v>2</v>
      </c>
      <c r="FH23" s="9" t="str">
        <f>IF(AND(8.5&lt;=P23,P23&lt;=10),"A",IF(AND(7&lt;=P23,P23&lt;=8.4),"B",IF(AND(5.5&lt;=P23,P23&lt;=6.9),"C",IF(AND(4&lt;=P23,P23&lt;=5.4),"D",IF(P23=0,"F0","F")))))</f>
        <v>D</v>
      </c>
      <c r="FI23" s="10">
        <f t="shared" si="45"/>
        <v>1</v>
      </c>
      <c r="FJ23" s="9" t="str">
        <f>IF(AND(8.5&lt;=T23,T23&lt;=10),"A",IF(AND(7&lt;=T23,T23&lt;=8.4),"B",IF(AND(5.5&lt;=T23,T23&lt;=6.9),"C",IF(AND(4&lt;=T23,T23&lt;=5.4),"D",IF(T23=0,"F0","F")))))</f>
        <v>C</v>
      </c>
      <c r="FK23" s="10">
        <f t="shared" si="47"/>
        <v>2</v>
      </c>
      <c r="FL23" s="219" t="str">
        <f>IF(AND(8.5&lt;=X23,X23&lt;=10),"A",IF(AND(7&lt;=X23,X23&lt;=8.4),"B",IF(AND(5.5&lt;=X23,X23&lt;=6.9),"C",IF(AND(4&lt;=X23,X23&lt;=5.4),"D",IF(X23=0,"F0","F")))))</f>
        <v>F0</v>
      </c>
      <c r="FM23" s="217">
        <f t="shared" si="49"/>
        <v>0</v>
      </c>
      <c r="FN23" s="219" t="str">
        <f>IF(AND(8.5&lt;=AB23,AB23&lt;=10),"A",IF(AND(7&lt;=AB23,AB23&lt;=8.4),"B",IF(AND(5.5&lt;=AB23,AB23&lt;=6.9),"C",IF(AND(4&lt;=AB23,AB23&lt;=5.4),"D",IF(AB23=0,"F0","F")))))</f>
        <v>F0</v>
      </c>
      <c r="FO23" s="217">
        <f t="shared" si="51"/>
        <v>0</v>
      </c>
      <c r="FP23" s="219" t="str">
        <f>IF(AND(8.5&lt;=AF23,AF23&lt;=10),"A",IF(AND(7&lt;=AF23,AF23&lt;=8.4),"B",IF(AND(5.5&lt;=AF23,AF23&lt;=6.9),"C",IF(AND(4&lt;=AF23,AF23&lt;=5.4),"D",IF(AF23=0,"F0","F")))))</f>
        <v>F0</v>
      </c>
      <c r="FQ23" s="217">
        <f t="shared" si="53"/>
        <v>0</v>
      </c>
      <c r="FR23" s="219" t="str">
        <f>IF(AND(8.5&lt;=AJ23,AJ23&lt;=10),"A",IF(AND(7&lt;=AJ23,AJ23&lt;=8.4),"B",IF(AND(5.5&lt;=AJ23,AJ23&lt;=6.9),"C",IF(AND(4&lt;=AJ23,AJ23&lt;=5.4),"D",IF(AJ23=0,"F0","F")))))</f>
        <v>F0</v>
      </c>
      <c r="FS23" s="217">
        <f t="shared" si="55"/>
        <v>0</v>
      </c>
      <c r="FT23" s="219" t="str">
        <f>IF(AND(8.5&lt;=AN23,AN23&lt;=10),"A",IF(AND(7&lt;=AN23,AN23&lt;=8.4),"B",IF(AND(5.5&lt;=AN23,AN23&lt;=6.9),"C",IF(AND(4&lt;=AN23,AN23&lt;=5.4),"D",IF(AN23=0,"F0","F")))))</f>
        <v>F0</v>
      </c>
      <c r="FU23" s="217">
        <f t="shared" si="57"/>
        <v>0</v>
      </c>
      <c r="FV23" s="219" t="str">
        <f>IF(AND(8.5&lt;=AR23,AR23&lt;=10),"A",IF(AND(7&lt;=AR23,AR23&lt;=8.4),"B",IF(AND(5.5&lt;=AR23,AR23&lt;=6.9),"C",IF(AND(4&lt;=AR23,AR23&lt;=5.4),"D",IF(AR23=0,"F0","F")))))</f>
        <v>F0</v>
      </c>
      <c r="FW23" s="217">
        <f t="shared" si="59"/>
        <v>0</v>
      </c>
      <c r="FX23" s="219" t="str">
        <f>IF(AND(8.5&lt;=AV23,AV23&lt;=10),"A",IF(AND(7&lt;=AV23,AV23&lt;=8.4),"B",IF(AND(5.5&lt;=AV23,AV23&lt;=6.9),"C",IF(AND(4&lt;=AV23,AV23&lt;=5.4),"D",IF(AV23=0,"F0","F")))))</f>
        <v>F0</v>
      </c>
      <c r="FY23" s="217">
        <f t="shared" si="61"/>
        <v>0</v>
      </c>
      <c r="FZ23" s="219" t="str">
        <f>IF(AND(8.5&lt;=AZ23,AZ23&lt;=10),"A",IF(AND(7&lt;=AZ23,AZ23&lt;=8.4),"B",IF(AND(5.5&lt;=AZ23,AZ23&lt;=6.9),"C",IF(AND(4&lt;=AZ23,AZ23&lt;=5.4),"D",IF(AZ23=0,"F0","F")))))</f>
        <v>F0</v>
      </c>
      <c r="GA23" s="217">
        <f t="shared" si="63"/>
        <v>0</v>
      </c>
      <c r="GB23" s="9" t="str">
        <f>IF(AND(8.5&lt;=BD23,BD23&lt;=10),"A",IF(AND(7&lt;=BD23,BD23&lt;=8.4),"B",IF(AND(5.5&lt;=BD23,BD23&lt;=6.9),"C",IF(AND(4&lt;=BD23,BD23&lt;=5.4),"D",IF(BD23=0,"F0","F")))))</f>
        <v>F0</v>
      </c>
      <c r="GC23" s="10">
        <f t="shared" si="65"/>
        <v>0</v>
      </c>
      <c r="GD23" s="9" t="str">
        <f>IF(AND(8.5&lt;=BH23,BH23&lt;=10),"A",IF(AND(7&lt;=BH23,BH23&lt;=8.4),"B",IF(AND(5.5&lt;=BH23,BH23&lt;=6.9),"C",IF(AND(4&lt;=BH23,BH23&lt;=5.4),"D",IF(BH23=0,"F0","F")))))</f>
        <v>F0</v>
      </c>
      <c r="GE23" s="10">
        <f t="shared" si="67"/>
        <v>0</v>
      </c>
      <c r="GF23" s="9" t="str">
        <f>IF(AND(8.5&lt;=BL23,BL23&lt;=10),"A",IF(AND(7&lt;=BL23,BL23&lt;=8.4),"B",IF(AND(5.5&lt;=BL23,BL23&lt;=6.9),"C",IF(AND(4&lt;=BL23,BL23&lt;=5.4),"D",IF(BL23=0,"F0","F")))))</f>
        <v>F0</v>
      </c>
      <c r="GG23" s="10">
        <f t="shared" si="69"/>
        <v>0</v>
      </c>
      <c r="GH23" s="9" t="str">
        <f>IF(AND(8.5&lt;=BP23,BP23&lt;=10),"A",IF(AND(7&lt;=BP23,BP23&lt;=8.4),"B",IF(AND(5.5&lt;=BP23,BP23&lt;=6.9),"C",IF(AND(4&lt;=BP23,BP23&lt;=5.4),"D",IF(BP23=0,"F0","F")))))</f>
        <v>F0</v>
      </c>
      <c r="GI23" s="10">
        <f t="shared" si="71"/>
        <v>0</v>
      </c>
      <c r="GJ23" s="9" t="str">
        <f>IF(AND(8.5&lt;=BT23,BT23&lt;=10),"A",IF(AND(7&lt;=BT23,BT23&lt;=8.4),"B",IF(AND(5.5&lt;=BT23,BT23&lt;=6.9),"C",IF(AND(4&lt;=BT23,BT23&lt;=5.4),"D",IF(BT23=0,"F0","F")))))</f>
        <v>F0</v>
      </c>
      <c r="GK23" s="10">
        <f t="shared" si="73"/>
        <v>0</v>
      </c>
      <c r="GL23" s="9" t="str">
        <f>IF(AND(8.5&lt;=BX23,BX23&lt;=10),"A",IF(AND(7&lt;=BX23,BX23&lt;=8.4),"B",IF(AND(5.5&lt;=BX23,BX23&lt;=6.9),"C",IF(AND(4&lt;=BX23,BX23&lt;=5.4),"D",IF(BX23=0,"F0","F")))))</f>
        <v>F0</v>
      </c>
      <c r="GM23" s="10">
        <f t="shared" si="75"/>
        <v>0</v>
      </c>
      <c r="GN23" s="9" t="str">
        <f>IF(AND(8.5&lt;=CB23,CB23&lt;=10),"A",IF(AND(7&lt;=CB23,CB23&lt;=8.4),"B",IF(AND(5.5&lt;=CB23,CB23&lt;=6.9),"C",IF(AND(4&lt;=CB23,CB23&lt;=5.4),"D",IF(CB23=0,"F0","F")))))</f>
        <v>F0</v>
      </c>
      <c r="GO23" s="10">
        <f t="shared" si="77"/>
        <v>0</v>
      </c>
      <c r="GP23" s="9" t="str">
        <f>IF(AND(8.5&lt;=CF23,CF23&lt;=10),"A",IF(AND(7&lt;=CF23,CF23&lt;=8.4),"B",IF(AND(5.5&lt;=CF23,CF23&lt;=6.9),"C",IF(AND(4&lt;=CF23,CF23&lt;=5.4),"D",IF(CF23=0,"F0","F")))))</f>
        <v>F0</v>
      </c>
      <c r="GQ23" s="10">
        <f t="shared" si="79"/>
        <v>0</v>
      </c>
      <c r="GR23" s="9" t="str">
        <f>IF(AND(8.5&lt;=CJ23,CJ23&lt;=10),"A",IF(AND(7&lt;=CJ23,CJ23&lt;=8.4),"B",IF(AND(5.5&lt;=CJ23,CJ23&lt;=6.9),"C",IF(AND(4&lt;=CJ23,CJ23&lt;=5.4),"D",IF(CJ23=0,"F0","F")))))</f>
        <v>F0</v>
      </c>
      <c r="GS23" s="10">
        <f t="shared" si="81"/>
        <v>0</v>
      </c>
      <c r="GT23" s="219" t="str">
        <f>IF(AND(8.5&lt;=CN23,CN23&lt;=10),"A",IF(AND(7&lt;=CN23,CN23&lt;=8.4),"B",IF(AND(5.5&lt;=CN23,CN23&lt;=6.9),"C",IF(AND(4&lt;=CN23,CN23&lt;=5.4),"D",IF(CN23=0,"F0","F")))))</f>
        <v>F0</v>
      </c>
      <c r="GU23" s="217">
        <f t="shared" si="83"/>
        <v>0</v>
      </c>
      <c r="GV23" s="219" t="str">
        <f>IF(AND(8.5&lt;=CR23,CR23&lt;=10),"A",IF(AND(7&lt;=CR23,CR23&lt;=8.4),"B",IF(AND(5.5&lt;=CR23,CR23&lt;=6.9),"C",IF(AND(4&lt;=CR23,CR23&lt;=5.4),"D",IF(CR23=0,"F0","F")))))</f>
        <v>F0</v>
      </c>
      <c r="GW23" s="217">
        <f t="shared" si="85"/>
        <v>0</v>
      </c>
      <c r="GX23" s="219" t="str">
        <f>IF(AND(8.5&lt;=CV23,CV23&lt;=10),"A",IF(AND(7&lt;=CV23,CV23&lt;=8.4),"B",IF(AND(5.5&lt;=CV23,CV23&lt;=6.9),"C",IF(AND(4&lt;=CV23,CV23&lt;=5.4),"D",IF(CV23=0,"F0","F")))))</f>
        <v>F0</v>
      </c>
      <c r="GY23" s="217">
        <f t="shared" si="87"/>
        <v>0</v>
      </c>
      <c r="GZ23" s="219" t="str">
        <f>IF(AND(8.5&lt;=CZ23,CZ23&lt;=10),"A",IF(AND(7&lt;=CZ23,CZ23&lt;=8.4),"B",IF(AND(5.5&lt;=CZ23,CZ23&lt;=6.9),"C",IF(AND(4&lt;=CZ23,CZ23&lt;=5.4),"D",IF(CZ23=0,"F0","F")))))</f>
        <v>F0</v>
      </c>
      <c r="HA23" s="217">
        <f t="shared" si="89"/>
        <v>0</v>
      </c>
      <c r="HB23" s="219" t="str">
        <f>IF(AND(8.5&lt;=DD23,DD23&lt;=10),"A",IF(AND(7&lt;=DD23,DD23&lt;=8.4),"B",IF(AND(5.5&lt;=DD23,DD23&lt;=6.9),"C",IF(AND(4&lt;=DD23,DD23&lt;=5.4),"D",IF(DD23=0,"F0","F")))))</f>
        <v>F0</v>
      </c>
      <c r="HC23" s="217">
        <f t="shared" si="91"/>
        <v>0</v>
      </c>
      <c r="HD23" s="219" t="str">
        <f>IF(AND(8.5&lt;=DH23,DH23&lt;=10),"A",IF(AND(7&lt;=DH23,DH23&lt;=8.4),"B",IF(AND(5.5&lt;=DH23,DH23&lt;=6.9),"C",IF(AND(4&lt;=DH23,DH23&lt;=5.4),"D",IF(DH23=0,"F0","F")))))</f>
        <v>F0</v>
      </c>
      <c r="HE23" s="217">
        <f t="shared" si="93"/>
        <v>0</v>
      </c>
      <c r="HF23" s="219" t="str">
        <f>IF(AND(8.5&lt;=DL23,DL23&lt;=10),"A",IF(AND(7&lt;=DL23,DL23&lt;=8.4),"B",IF(AND(5.5&lt;=DL23,DL23&lt;=6.9),"C",IF(AND(4&lt;=DL23,DL23&lt;=5.4),"D",IF(DL23=0,"F0","F")))))</f>
        <v>F0</v>
      </c>
      <c r="HG23" s="217">
        <f t="shared" si="95"/>
        <v>0</v>
      </c>
      <c r="HH23" s="219" t="str">
        <f>IF(AND(8.5&lt;=DP23,DP23&lt;=10),"A",IF(AND(7&lt;=DP23,DP23&lt;=8.4),"B",IF(AND(5.5&lt;=DP23,DP23&lt;=6.9),"C",IF(AND(4&lt;=DP23,DP23&lt;=5.4),"D",IF(DP23=0,"F0","F")))))</f>
        <v>F0</v>
      </c>
      <c r="HI23" s="217">
        <f t="shared" si="96"/>
        <v>0</v>
      </c>
      <c r="HJ23" s="126" t="str">
        <f t="shared" si="109"/>
        <v>X</v>
      </c>
      <c r="HK23" s="10">
        <f t="shared" si="110"/>
        <v>0</v>
      </c>
      <c r="HL23" s="9" t="str">
        <f>IF(AND(8.5&lt;=DX23,DX23&lt;=10),"A",IF(AND(7&lt;=DX23,DX23&lt;=8.4),"B",IF(AND(5.5&lt;=DX23,DX23&lt;=6.9),"C",IF(AND(4&lt;=DX23,DX23&lt;=5.4),"D",IF(DX23=0,"F0","F")))))</f>
        <v>F0</v>
      </c>
      <c r="HM23" s="10">
        <f t="shared" si="136"/>
        <v>0</v>
      </c>
      <c r="HN23" s="386"/>
      <c r="HO23" s="386"/>
      <c r="HP23" s="386"/>
      <c r="HQ23" s="386"/>
      <c r="HR23" s="386"/>
      <c r="HS23" s="386"/>
      <c r="HT23" s="9" t="str">
        <f>IF(AND(8.5&lt;=EB23,EB23&lt;=10),"A",IF(AND(7&lt;=EB23,EB23&lt;=8.4),"B",IF(AND(5.5&lt;=EB23,EB23&lt;=6.9),"C",IF(AND(4&lt;=EB23,EB23&lt;=5.4),"D",IF(EB23=0,"F0","F")))))</f>
        <v>F0</v>
      </c>
      <c r="HU23" s="10">
        <f>IF(AND(8.5&lt;=EB23,EB23&lt;=10),4,IF(AND(7&lt;=EB23,EB23&lt;=8.4),3,IF(AND(5.5&lt;=EB23,EB23&lt;=6.9),2,IF(AND(4&lt;=EB23,EB23&lt;=5.4),1,0))))</f>
        <v>0</v>
      </c>
      <c r="HV23" s="9" t="str">
        <f>IF(AND(8.5&lt;=EF23,EF23&lt;=10),"A",IF(AND(7&lt;=EF23,EF23&lt;=8.4),"B",IF(AND(5.5&lt;=EF23,EF23&lt;=6.9),"C",IF(AND(4&lt;=EF23,EF23&lt;=5.4),"D",IF(EF23=0,"F0","F")))))</f>
        <v>F0</v>
      </c>
      <c r="HW23" s="10">
        <f>IF(AND(8.5&lt;=EF23,EF23&lt;=10),4,IF(AND(7&lt;=EF23,EF23&lt;=8.4),3,IF(AND(5.5&lt;=EF23,EF23&lt;=6.9),2,IF(AND(4&lt;=EF23,EF23&lt;=5.4),1,0))))</f>
        <v>0</v>
      </c>
      <c r="HX23" s="386"/>
      <c r="HY23" s="386"/>
      <c r="HZ23" s="386"/>
      <c r="IA23" s="386"/>
      <c r="IB23" s="386"/>
      <c r="IC23" s="386"/>
      <c r="ID23" s="126" t="str">
        <f t="shared" si="164"/>
        <v>X</v>
      </c>
      <c r="IE23" s="10">
        <f t="shared" si="165"/>
        <v>0</v>
      </c>
      <c r="IF23" s="9" t="str">
        <f>IF(AND(8.5&lt;=EN23,EN23&lt;=10),"A",IF(AND(7&lt;=EN23,EN23&lt;=8.4),"B",IF(AND(5.5&lt;=EN23,EN23&lt;=6.9),"C",IF(AND(4&lt;=EN23,EN23&lt;=5.4),"D",IF(EN23=0,"F0","F")))))</f>
        <v>F0</v>
      </c>
      <c r="IG23" s="10">
        <f>IF(AND(8.5&lt;=EN23,EN23&lt;=10),4,IF(AND(7&lt;=EN23,EN23&lt;=8.4),3,IF(AND(5.5&lt;=EN23,EN23&lt;=6.9),2,IF(AND(4&lt;=EN23,EN23&lt;=5.4),1,0))))</f>
        <v>0</v>
      </c>
      <c r="IH23" s="9" t="str">
        <f>IF(AND(8.5&lt;=FB23,FB23&lt;=10),"A",IF(AND(7&lt;=FB23,FB23&lt;=8.4),"B",IF(AND(5.5&lt;=FB23,FB23&lt;=6.9),"C",IF(AND(4&lt;=FB23,FB23&lt;=5.4),"D",IF(FB23=0,"F0","F")))))</f>
        <v>F0</v>
      </c>
      <c r="II23" s="10">
        <f t="shared" si="98"/>
        <v>0</v>
      </c>
      <c r="IJ23" s="72">
        <f>ROUND((SUMPRODUCT($FD$6:$FK$6,FD23:FK23)/SUM($FD$6:$FK$6)),2)</f>
        <v>1.5</v>
      </c>
      <c r="IK23" s="72">
        <f>ROUND((SUMPRODUCT($FL$6:$FY$6,FL23:FY23)/SUM($FL$6:$FY$6)),2)</f>
        <v>0</v>
      </c>
      <c r="IL23" s="72">
        <f>ROUND((SUMPRODUCT($GB$6:$GS$6,GB23:GS23)/SUM($GB$6:$GS$6)),2)</f>
        <v>0</v>
      </c>
      <c r="IM23" s="72">
        <f>ROUND((SUMPRODUCT($GT$6:$HG$6,GT23:HG23)/SUM($GT$6:$HG$6)),2)</f>
        <v>0</v>
      </c>
      <c r="IN23" s="72">
        <f t="shared" si="133"/>
        <v>0</v>
      </c>
      <c r="IO23" s="72"/>
      <c r="IP23" s="73">
        <f t="shared" si="135"/>
        <v>21</v>
      </c>
      <c r="IQ23" s="72">
        <f>ROUND((SUMPRODUCT($FD$6:$II$6,FD23:II23)/IP23),2)</f>
        <v>0.56999999999999995</v>
      </c>
      <c r="IR23" s="4" t="str">
        <f t="shared" si="166"/>
        <v>KÐm</v>
      </c>
      <c r="IV23" s="94"/>
      <c r="IW23" s="94"/>
    </row>
    <row r="24" spans="1:264" ht="15.75" x14ac:dyDescent="0.25">
      <c r="B24" s="45"/>
      <c r="H24" s="3">
        <f>COUNTIF(H7:H19,"&gt;=7")</f>
        <v>3</v>
      </c>
      <c r="I24" s="3"/>
      <c r="J24" s="3"/>
      <c r="K24" s="3"/>
      <c r="L24" s="3">
        <f>COUNTIF(L7:L19,"&gt;=7")</f>
        <v>3</v>
      </c>
      <c r="N24" s="3"/>
      <c r="O24" s="3"/>
      <c r="P24" s="3">
        <f>COUNTIF(P7:P19,"&gt;=7")</f>
        <v>3</v>
      </c>
      <c r="AX24" s="3"/>
      <c r="AY24" s="3"/>
      <c r="AZ24" s="3">
        <f>COUNTIF(AZ7:AZ19,"&gt;=7")</f>
        <v>4</v>
      </c>
      <c r="CD24" s="3"/>
      <c r="CE24" s="3"/>
      <c r="CF24" s="3">
        <f>COUNTIF(CF7:CF19,"&gt;=7")</f>
        <v>7</v>
      </c>
      <c r="EX24" s="3"/>
      <c r="EY24" s="3"/>
      <c r="EZ24" s="3"/>
      <c r="FA24" s="3"/>
      <c r="FB24" s="3">
        <f>COUNTIF(FB7:FB19,"&gt;=7")</f>
        <v>2</v>
      </c>
    </row>
    <row r="25" spans="1:264" ht="15.75" x14ac:dyDescent="0.25">
      <c r="B25" s="45"/>
    </row>
    <row r="46" spans="3:3" x14ac:dyDescent="0.2">
      <c r="C46" s="3">
        <f>60*6000</f>
        <v>360000</v>
      </c>
    </row>
    <row r="47" spans="3:3" x14ac:dyDescent="0.2">
      <c r="C47" s="3">
        <f>7*26</f>
        <v>182</v>
      </c>
    </row>
    <row r="48" spans="3:3" x14ac:dyDescent="0.2">
      <c r="C48" s="3">
        <f>340+300+300+360+200+650+600+160</f>
        <v>2910</v>
      </c>
    </row>
  </sheetData>
  <sheetProtection password="ED39" sheet="1" objects="1" scenarios="1"/>
  <autoFilter ref="A6:JD24">
    <filterColumn colId="1" showButton="0"/>
  </autoFilter>
  <mergeCells count="117">
    <mergeCell ref="HX5:HY5"/>
    <mergeCell ref="HJ3:HY3"/>
    <mergeCell ref="HZ3:IE3"/>
    <mergeCell ref="HZ5:IA5"/>
    <mergeCell ref="IB5:IC5"/>
    <mergeCell ref="A3:A6"/>
    <mergeCell ref="B3:C6"/>
    <mergeCell ref="D3:D6"/>
    <mergeCell ref="DQ4:DT4"/>
    <mergeCell ref="DI4:DL4"/>
    <mergeCell ref="CS4:CV4"/>
    <mergeCell ref="BQ4:BT4"/>
    <mergeCell ref="BU4:BX4"/>
    <mergeCell ref="GH5:GI5"/>
    <mergeCell ref="FD5:FE5"/>
    <mergeCell ref="EO4:ER4"/>
    <mergeCell ref="ES4:EV4"/>
    <mergeCell ref="CK3:DP3"/>
    <mergeCell ref="AK4:AN4"/>
    <mergeCell ref="AW4:AZ4"/>
    <mergeCell ref="CK4:CN4"/>
    <mergeCell ref="DA4:DD4"/>
    <mergeCell ref="DE4:DH4"/>
    <mergeCell ref="DM4:DP4"/>
    <mergeCell ref="BA3:CJ3"/>
    <mergeCell ref="IR3:IR6"/>
    <mergeCell ref="HJ5:HK5"/>
    <mergeCell ref="HL5:HM5"/>
    <mergeCell ref="HT5:HU5"/>
    <mergeCell ref="HV5:HW5"/>
    <mergeCell ref="IQ3:IQ6"/>
    <mergeCell ref="IK3:IK5"/>
    <mergeCell ref="IM3:IM5"/>
    <mergeCell ref="IP3:IP5"/>
    <mergeCell ref="IO3:IO5"/>
    <mergeCell ref="IJ3:IJ5"/>
    <mergeCell ref="IL3:IL5"/>
    <mergeCell ref="IN3:IN5"/>
    <mergeCell ref="FD4:II4"/>
    <mergeCell ref="IH5:II5"/>
    <mergeCell ref="IF3:II3"/>
    <mergeCell ref="IF5:IG5"/>
    <mergeCell ref="DQ3:EV3"/>
    <mergeCell ref="EW3:FB3"/>
    <mergeCell ref="EW4:EZ4"/>
    <mergeCell ref="GP5:GQ5"/>
    <mergeCell ref="GF5:GG5"/>
    <mergeCell ref="FX5:FY5"/>
    <mergeCell ref="A1:D1"/>
    <mergeCell ref="I4:L4"/>
    <mergeCell ref="M4:P4"/>
    <mergeCell ref="E4:H4"/>
    <mergeCell ref="E1:IQ1"/>
    <mergeCell ref="E2:IQ2"/>
    <mergeCell ref="FC4:FC5"/>
    <mergeCell ref="E3:T3"/>
    <mergeCell ref="Q4:T4"/>
    <mergeCell ref="HR5:HS5"/>
    <mergeCell ref="FD3:FK3"/>
    <mergeCell ref="FL3:GA3"/>
    <mergeCell ref="GT3:HI3"/>
    <mergeCell ref="GB3:GS3"/>
    <mergeCell ref="AS4:AV4"/>
    <mergeCell ref="U4:X4"/>
    <mergeCell ref="BA4:BD4"/>
    <mergeCell ref="BM4:BP4"/>
    <mergeCell ref="FN5:FO5"/>
    <mergeCell ref="EG4:EJ4"/>
    <mergeCell ref="EK4:EN4"/>
    <mergeCell ref="U3:AZ3"/>
    <mergeCell ref="AO4:AR4"/>
    <mergeCell ref="Y4:AB4"/>
    <mergeCell ref="AC4:AF4"/>
    <mergeCell ref="AG4:AJ4"/>
    <mergeCell ref="BA23:BC23"/>
    <mergeCell ref="FT5:FU5"/>
    <mergeCell ref="FV5:FW5"/>
    <mergeCell ref="HF5:HG5"/>
    <mergeCell ref="BA21:BC21"/>
    <mergeCell ref="BA22:BC22"/>
    <mergeCell ref="HD5:HE5"/>
    <mergeCell ref="GX5:GY5"/>
    <mergeCell ref="GZ5:HA5"/>
    <mergeCell ref="HB5:HC5"/>
    <mergeCell ref="GB5:GC5"/>
    <mergeCell ref="FR5:FS5"/>
    <mergeCell ref="FH5:FI5"/>
    <mergeCell ref="FP5:FQ5"/>
    <mergeCell ref="GV5:GW5"/>
    <mergeCell ref="GL5:GM5"/>
    <mergeCell ref="GN5:GO5"/>
    <mergeCell ref="FJ5:FK5"/>
    <mergeCell ref="GD5:GE5"/>
    <mergeCell ref="IV4:IW4"/>
    <mergeCell ref="IY4:IZ4"/>
    <mergeCell ref="BA19:BC19"/>
    <mergeCell ref="BA20:BC20"/>
    <mergeCell ref="HN5:HO5"/>
    <mergeCell ref="HP5:HQ5"/>
    <mergeCell ref="HH5:HI5"/>
    <mergeCell ref="CC4:CF4"/>
    <mergeCell ref="DY4:EB4"/>
    <mergeCell ref="DU4:DX4"/>
    <mergeCell ref="GR5:GS5"/>
    <mergeCell ref="GJ5:GK5"/>
    <mergeCell ref="FZ5:GA5"/>
    <mergeCell ref="FF5:FG5"/>
    <mergeCell ref="FL5:FM5"/>
    <mergeCell ref="BI4:BL4"/>
    <mergeCell ref="CO4:CR4"/>
    <mergeCell ref="BY4:CB4"/>
    <mergeCell ref="BE4:BH4"/>
    <mergeCell ref="CW4:CZ4"/>
    <mergeCell ref="EC4:EF4"/>
    <mergeCell ref="CG4:CJ4"/>
    <mergeCell ref="ID5:IE5"/>
    <mergeCell ref="GT5:GU5"/>
  </mergeCells>
  <phoneticPr fontId="19" type="noConversion"/>
  <conditionalFormatting sqref="FB25:FB65536 L25:L65536 P25:AV65536 CF25:EN65536 I24:FD24 AZ25:CB65536 P4 H4 L4 T4 H24:H65536">
    <cfRule type="cellIs" dxfId="155" priority="33" stopIfTrue="1" operator="lessThan">
      <formula>5</formula>
    </cfRule>
    <cfRule type="cellIs" dxfId="154" priority="34" stopIfTrue="1" operator="between">
      <formula>5</formula>
      <formula>10</formula>
    </cfRule>
  </conditionalFormatting>
  <conditionalFormatting sqref="GZ19:GZ23 GX19:GX23 GV19:GV23 GR19:GR23 GT19:GT23 GP19:GP23 GN19:GN23 GL19:GL23 GJ19:GJ23 GH19:GH23 GF19:GF23 GB19:GB23 GD19:GD23 FZ19:FZ23 HF19:HF23 IH19:IH23 IF19:IF23 HV19:HV23 HT19:HT23 HL19:HL23 HH19:HH23 FX19:FX23 FV19:FV23 FT19:FT23 FR19:FR23 FP19:FP23 FN19:FN23 FL19:FL23 FJ19:FJ23 FH19:FH23 FF19:FF23 FD19:FD23 HD19:HD23 HB19:HB23">
    <cfRule type="cellIs" dxfId="153" priority="35" stopIfTrue="1" operator="equal">
      <formula>"F0"</formula>
    </cfRule>
    <cfRule type="cellIs" dxfId="152" priority="36" stopIfTrue="1" operator="equal">
      <formula>"F"</formula>
    </cfRule>
  </conditionalFormatting>
  <conditionalFormatting sqref="T7:T23 P7:P23 L7:L23 H7:H23 EJ7:EJ23 EN7:EN23 DP7:DP23 DT7:DT23 DX7:DX23 EB7:EB23 EF7:EF23 FB19:FB23 DL7:DL23 AR7:AR23 AV7:AV23 X7:X23 AB7:AB23 AF7:AF23 AJ7:AJ23 AN7:AN23 AZ7:AZ23 BX7:BX23 CB7:CB23 BD7:BD23 BH7:BH23 BL7:BL23 BP7:BP23 BT7:BT23 CF7:CF23 DD7:DD23 DH7:DH23 CJ7:CJ23 CN7:CN23 CR7:CR23 CV7:CV23 CZ7:CZ23">
    <cfRule type="cellIs" dxfId="151" priority="37" stopIfTrue="1" operator="lessThan">
      <formula>4</formula>
    </cfRule>
    <cfRule type="cellIs" dxfId="150" priority="38" stopIfTrue="1" operator="between">
      <formula>5</formula>
      <formula>10</formula>
    </cfRule>
  </conditionalFormatting>
  <conditionalFormatting sqref="H5 L5 P5 T5">
    <cfRule type="cellIs" dxfId="149" priority="39" stopIfTrue="1" operator="lessThan">
      <formula>5</formula>
    </cfRule>
    <cfRule type="cellIs" dxfId="148" priority="40" stopIfTrue="1" operator="between">
      <formula>5</formula>
      <formula>10</formula>
    </cfRule>
  </conditionalFormatting>
  <conditionalFormatting sqref="FD7:HW7 FD8:HI18 HJ8:HJ23 HK18:IC18 ID18:IE23 HK8:HW17 IF7:II18">
    <cfRule type="cellIs" dxfId="147" priority="41" stopIfTrue="1" operator="equal">
      <formula>"X"</formula>
    </cfRule>
    <cfRule type="cellIs" dxfId="146" priority="42" stopIfTrue="1" operator="equal">
      <formula>"F"</formula>
    </cfRule>
  </conditionalFormatting>
  <conditionalFormatting sqref="AN5 AR5 AV5 AZ5">
    <cfRule type="cellIs" dxfId="145" priority="31" stopIfTrue="1" operator="lessThan">
      <formula>5</formula>
    </cfRule>
    <cfRule type="cellIs" dxfId="144" priority="32" stopIfTrue="1" operator="between">
      <formula>5</formula>
      <formula>10</formula>
    </cfRule>
  </conditionalFormatting>
  <conditionalFormatting sqref="X5 AB5 AF5 AJ5">
    <cfRule type="cellIs" dxfId="143" priority="29" stopIfTrue="1" operator="lessThan">
      <formula>5</formula>
    </cfRule>
    <cfRule type="cellIs" dxfId="142" priority="30" stopIfTrue="1" operator="between">
      <formula>5</formula>
      <formula>10</formula>
    </cfRule>
  </conditionalFormatting>
  <conditionalFormatting sqref="DP5 DT5 DX5 EB5">
    <cfRule type="cellIs" dxfId="141" priority="17" stopIfTrue="1" operator="lessThan">
      <formula>5</formula>
    </cfRule>
    <cfRule type="cellIs" dxfId="140" priority="18" stopIfTrue="1" operator="between">
      <formula>5</formula>
      <formula>10</formula>
    </cfRule>
  </conditionalFormatting>
  <conditionalFormatting sqref="BT5 BX5 CB5 CF5">
    <cfRule type="cellIs" dxfId="139" priority="27" stopIfTrue="1" operator="lessThan">
      <formula>5</formula>
    </cfRule>
    <cfRule type="cellIs" dxfId="138" priority="28" stopIfTrue="1" operator="between">
      <formula>5</formula>
      <formula>10</formula>
    </cfRule>
  </conditionalFormatting>
  <conditionalFormatting sqref="BD5 BH5 BL5 BP5">
    <cfRule type="cellIs" dxfId="137" priority="25" stopIfTrue="1" operator="lessThan">
      <formula>5</formula>
    </cfRule>
    <cfRule type="cellIs" dxfId="136" priority="26" stopIfTrue="1" operator="between">
      <formula>5</formula>
      <formula>10</formula>
    </cfRule>
  </conditionalFormatting>
  <conditionalFormatting sqref="EV5">
    <cfRule type="cellIs" dxfId="135" priority="5" stopIfTrue="1" operator="lessThan">
      <formula>5</formula>
    </cfRule>
    <cfRule type="cellIs" dxfId="134" priority="6" stopIfTrue="1" operator="between">
      <formula>5</formula>
      <formula>10</formula>
    </cfRule>
  </conditionalFormatting>
  <conditionalFormatting sqref="CZ5 DD5 DH5 DL5">
    <cfRule type="cellIs" dxfId="133" priority="23" stopIfTrue="1" operator="lessThan">
      <formula>5</formula>
    </cfRule>
    <cfRule type="cellIs" dxfId="132" priority="24" stopIfTrue="1" operator="between">
      <formula>5</formula>
      <formula>10</formula>
    </cfRule>
  </conditionalFormatting>
  <conditionalFormatting sqref="CJ5 CN5 CR5 CV5">
    <cfRule type="cellIs" dxfId="131" priority="21" stopIfTrue="1" operator="lessThan">
      <formula>5</formula>
    </cfRule>
    <cfRule type="cellIs" dxfId="130" priority="22" stopIfTrue="1" operator="between">
      <formula>5</formula>
      <formula>10</formula>
    </cfRule>
  </conditionalFormatting>
  <conditionalFormatting sqref="EF5 EJ5 EN5">
    <cfRule type="cellIs" dxfId="129" priority="19" stopIfTrue="1" operator="lessThan">
      <formula>5</formula>
    </cfRule>
    <cfRule type="cellIs" dxfId="128" priority="20" stopIfTrue="1" operator="between">
      <formula>5</formula>
      <formula>10</formula>
    </cfRule>
  </conditionalFormatting>
  <conditionalFormatting sqref="ER7:ER18">
    <cfRule type="cellIs" dxfId="127" priority="15" stopIfTrue="1" operator="lessThan">
      <formula>4</formula>
    </cfRule>
    <cfRule type="cellIs" dxfId="126" priority="16" stopIfTrue="1" operator="between">
      <formula>5</formula>
      <formula>10</formula>
    </cfRule>
  </conditionalFormatting>
  <conditionalFormatting sqref="ER5">
    <cfRule type="cellIs" dxfId="125" priority="13" stopIfTrue="1" operator="lessThan">
      <formula>5</formula>
    </cfRule>
    <cfRule type="cellIs" dxfId="124" priority="14" stopIfTrue="1" operator="between">
      <formula>5</formula>
      <formula>10</formula>
    </cfRule>
  </conditionalFormatting>
  <conditionalFormatting sqref="FB7:FB18">
    <cfRule type="cellIs" dxfId="123" priority="11" stopIfTrue="1" operator="lessThan">
      <formula>4</formula>
    </cfRule>
    <cfRule type="cellIs" dxfId="122" priority="12" stopIfTrue="1" operator="between">
      <formula>5</formula>
      <formula>10</formula>
    </cfRule>
  </conditionalFormatting>
  <conditionalFormatting sqref="FB5">
    <cfRule type="cellIs" dxfId="121" priority="9" stopIfTrue="1" operator="lessThan">
      <formula>5</formula>
    </cfRule>
    <cfRule type="cellIs" dxfId="120" priority="10" stopIfTrue="1" operator="between">
      <formula>5</formula>
      <formula>10</formula>
    </cfRule>
  </conditionalFormatting>
  <conditionalFormatting sqref="EV7:EV18">
    <cfRule type="cellIs" dxfId="119" priority="7" stopIfTrue="1" operator="lessThan">
      <formula>4</formula>
    </cfRule>
    <cfRule type="cellIs" dxfId="118" priority="8" stopIfTrue="1" operator="between">
      <formula>5</formula>
      <formula>10</formula>
    </cfRule>
  </conditionalFormatting>
  <conditionalFormatting sqref="EZ7:FA17">
    <cfRule type="cellIs" dxfId="117" priority="3" stopIfTrue="1" operator="lessThan">
      <formula>4</formula>
    </cfRule>
    <cfRule type="cellIs" dxfId="116" priority="4" stopIfTrue="1" operator="between">
      <formula>5</formula>
      <formula>10</formula>
    </cfRule>
  </conditionalFormatting>
  <conditionalFormatting sqref="HX7:IE17">
    <cfRule type="cellIs" dxfId="115" priority="1" stopIfTrue="1" operator="equal">
      <formula>"X"</formula>
    </cfRule>
    <cfRule type="cellIs" dxfId="114" priority="2" stopIfTrue="1" operator="equal">
      <formula>"F"</formula>
    </cfRule>
  </conditionalFormatting>
  <pageMargins left="0.2" right="0.18" top="0.26" bottom="0.3" header="0" footer="0"/>
  <pageSetup paperSize="9" scale="90" orientation="landscape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JH25"/>
  <sheetViews>
    <sheetView zoomScaleNormal="100" workbookViewId="0">
      <pane xSplit="4" ySplit="6" topLeftCell="HY7" activePane="bottomRight" state="frozen"/>
      <selection pane="topRight" activeCell="E1" sqref="E1"/>
      <selection pane="bottomLeft" activeCell="A7" sqref="A7"/>
      <selection pane="bottomRight" activeCell="IY7" sqref="IY7"/>
    </sheetView>
  </sheetViews>
  <sheetFormatPr defaultColWidth="8.85546875" defaultRowHeight="15" x14ac:dyDescent="0.2"/>
  <cols>
    <col min="1" max="1" width="5.28515625" style="3" customWidth="1"/>
    <col min="2" max="2" width="17.28515625" style="130" customWidth="1"/>
    <col min="3" max="3" width="7.85546875" style="130" customWidth="1"/>
    <col min="4" max="4" width="11.42578125" style="3" customWidth="1"/>
    <col min="5" max="5" width="3.140625" style="3" hidden="1" customWidth="1"/>
    <col min="6" max="6" width="3.140625" style="14" hidden="1" customWidth="1"/>
    <col min="7" max="7" width="3.140625" style="68" hidden="1" customWidth="1"/>
    <col min="8" max="8" width="3.140625" style="3" hidden="1" customWidth="1"/>
    <col min="9" max="11" width="3.140625" style="14" hidden="1" customWidth="1"/>
    <col min="12" max="13" width="3.140625" style="3" hidden="1" customWidth="1"/>
    <col min="14" max="15" width="3.140625" style="14" hidden="1" customWidth="1"/>
    <col min="16" max="49" width="3.140625" style="3" hidden="1" customWidth="1"/>
    <col min="50" max="51" width="3.140625" style="14" hidden="1" customWidth="1"/>
    <col min="52" max="81" width="3.140625" style="3" hidden="1" customWidth="1"/>
    <col min="82" max="83" width="3.140625" style="14" hidden="1" customWidth="1"/>
    <col min="84" max="157" width="3.140625" style="3" hidden="1" customWidth="1"/>
    <col min="158" max="159" width="3.140625" style="14" hidden="1" customWidth="1"/>
    <col min="160" max="166" width="3.140625" style="3" hidden="1" customWidth="1"/>
    <col min="167" max="167" width="7.7109375" style="2" hidden="1" customWidth="1"/>
    <col min="168" max="168" width="3.42578125" style="2" customWidth="1"/>
    <col min="169" max="175" width="3.42578125" style="1" customWidth="1"/>
    <col min="176" max="193" width="3.42578125" style="220" customWidth="1"/>
    <col min="194" max="211" width="3.42578125" style="1" customWidth="1"/>
    <col min="212" max="229" width="3.42578125" style="220" customWidth="1"/>
    <col min="230" max="251" width="3.42578125" style="1" customWidth="1"/>
    <col min="252" max="256" width="8" style="1" customWidth="1"/>
    <col min="257" max="257" width="11.42578125" style="1" customWidth="1"/>
    <col min="258" max="258" width="7.5703125" style="1" customWidth="1"/>
    <col min="259" max="259" width="8.7109375" style="1" customWidth="1"/>
    <col min="260" max="260" width="14.7109375" style="1" hidden="1" customWidth="1"/>
    <col min="261" max="262" width="0" style="2" hidden="1" customWidth="1"/>
    <col min="263" max="269" width="0" style="3" hidden="1" customWidth="1"/>
    <col min="270" max="16384" width="8.85546875" style="3"/>
  </cols>
  <sheetData>
    <row r="1" spans="1:268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566"/>
      <c r="IC1" s="566"/>
      <c r="ID1" s="566"/>
      <c r="IE1" s="566"/>
      <c r="IF1" s="566"/>
      <c r="IG1" s="566"/>
      <c r="IH1" s="566"/>
      <c r="II1" s="566"/>
      <c r="IJ1" s="566"/>
      <c r="IK1" s="566"/>
      <c r="IL1" s="566"/>
      <c r="IM1" s="566"/>
      <c r="IN1" s="566"/>
      <c r="IO1" s="566"/>
      <c r="IP1" s="566"/>
      <c r="IQ1" s="566"/>
      <c r="IR1" s="566"/>
      <c r="IS1" s="566"/>
      <c r="IT1" s="566"/>
      <c r="IU1" s="566"/>
      <c r="IV1" s="566"/>
      <c r="IW1" s="566"/>
      <c r="IX1" s="566"/>
      <c r="IY1" s="566"/>
      <c r="IZ1" s="43"/>
      <c r="JA1" s="44"/>
      <c r="JB1" s="44"/>
    </row>
    <row r="2" spans="1:268" s="45" customFormat="1" ht="15.75" x14ac:dyDescent="0.25">
      <c r="A2" s="46"/>
      <c r="B2" s="167"/>
      <c r="C2" s="167"/>
      <c r="E2" s="567" t="s">
        <v>204</v>
      </c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  <c r="AQ2" s="567"/>
      <c r="AR2" s="567"/>
      <c r="AS2" s="567"/>
      <c r="AT2" s="567"/>
      <c r="AU2" s="567"/>
      <c r="AV2" s="567"/>
      <c r="AW2" s="567"/>
      <c r="AX2" s="567"/>
      <c r="AY2" s="567"/>
      <c r="AZ2" s="567"/>
      <c r="BA2" s="567"/>
      <c r="BB2" s="567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CX2" s="567"/>
      <c r="CY2" s="567"/>
      <c r="CZ2" s="567"/>
      <c r="DA2" s="567"/>
      <c r="DB2" s="567"/>
      <c r="DC2" s="567"/>
      <c r="DD2" s="567"/>
      <c r="DE2" s="567"/>
      <c r="DF2" s="567"/>
      <c r="DG2" s="567"/>
      <c r="DH2" s="567"/>
      <c r="DI2" s="567"/>
      <c r="DJ2" s="567"/>
      <c r="DK2" s="567"/>
      <c r="DL2" s="567"/>
      <c r="DM2" s="567"/>
      <c r="DN2" s="567"/>
      <c r="DO2" s="567"/>
      <c r="DP2" s="567"/>
      <c r="DQ2" s="567"/>
      <c r="DR2" s="567"/>
      <c r="DS2" s="567"/>
      <c r="DT2" s="567"/>
      <c r="DU2" s="567"/>
      <c r="DV2" s="567"/>
      <c r="DW2" s="567"/>
      <c r="DX2" s="567"/>
      <c r="DY2" s="567"/>
      <c r="DZ2" s="567"/>
      <c r="EA2" s="567"/>
      <c r="EB2" s="567"/>
      <c r="EC2" s="567"/>
      <c r="ED2" s="567"/>
      <c r="EE2" s="567"/>
      <c r="EF2" s="567"/>
      <c r="EG2" s="567"/>
      <c r="EH2" s="567"/>
      <c r="EI2" s="567"/>
      <c r="EJ2" s="567"/>
      <c r="EK2" s="567"/>
      <c r="EL2" s="567"/>
      <c r="EM2" s="567"/>
      <c r="EN2" s="567"/>
      <c r="EO2" s="567"/>
      <c r="EP2" s="567"/>
      <c r="EQ2" s="567"/>
      <c r="ER2" s="567"/>
      <c r="ES2" s="567"/>
      <c r="ET2" s="567"/>
      <c r="EU2" s="567"/>
      <c r="EV2" s="567"/>
      <c r="EW2" s="567"/>
      <c r="EX2" s="567"/>
      <c r="EY2" s="567"/>
      <c r="EZ2" s="567"/>
      <c r="FA2" s="567"/>
      <c r="FB2" s="567"/>
      <c r="FC2" s="567"/>
      <c r="FD2" s="567"/>
      <c r="FE2" s="567"/>
      <c r="FF2" s="567"/>
      <c r="FG2" s="567"/>
      <c r="FH2" s="567"/>
      <c r="FI2" s="567"/>
      <c r="FJ2" s="567"/>
      <c r="FK2" s="567"/>
      <c r="FL2" s="567"/>
      <c r="FM2" s="567"/>
      <c r="FN2" s="567"/>
      <c r="FO2" s="567"/>
      <c r="FP2" s="567"/>
      <c r="FQ2" s="567"/>
      <c r="FR2" s="567"/>
      <c r="FS2" s="567"/>
      <c r="FT2" s="567"/>
      <c r="FU2" s="567"/>
      <c r="FV2" s="567"/>
      <c r="FW2" s="567"/>
      <c r="FX2" s="567"/>
      <c r="FY2" s="567"/>
      <c r="FZ2" s="567"/>
      <c r="GA2" s="567"/>
      <c r="GB2" s="567"/>
      <c r="GC2" s="567"/>
      <c r="GD2" s="567"/>
      <c r="GE2" s="567"/>
      <c r="GF2" s="567"/>
      <c r="GG2" s="567"/>
      <c r="GH2" s="567"/>
      <c r="GI2" s="567"/>
      <c r="GJ2" s="567"/>
      <c r="GK2" s="567"/>
      <c r="GL2" s="567"/>
      <c r="GM2" s="567"/>
      <c r="GN2" s="567"/>
      <c r="GO2" s="567"/>
      <c r="GP2" s="567"/>
      <c r="GQ2" s="567"/>
      <c r="GR2" s="567"/>
      <c r="GS2" s="567"/>
      <c r="GT2" s="567"/>
      <c r="GU2" s="567"/>
      <c r="GV2" s="567"/>
      <c r="GW2" s="567"/>
      <c r="GX2" s="567"/>
      <c r="GY2" s="567"/>
      <c r="GZ2" s="567"/>
      <c r="HA2" s="567"/>
      <c r="HB2" s="567"/>
      <c r="HC2" s="567"/>
      <c r="HD2" s="567"/>
      <c r="HE2" s="567"/>
      <c r="HF2" s="567"/>
      <c r="HG2" s="567"/>
      <c r="HH2" s="567"/>
      <c r="HI2" s="567"/>
      <c r="HJ2" s="567"/>
      <c r="HK2" s="567"/>
      <c r="HL2" s="567"/>
      <c r="HM2" s="567"/>
      <c r="HN2" s="567"/>
      <c r="HO2" s="567"/>
      <c r="HP2" s="567"/>
      <c r="HQ2" s="567"/>
      <c r="HR2" s="567"/>
      <c r="HS2" s="567"/>
      <c r="HT2" s="567"/>
      <c r="HU2" s="567"/>
      <c r="HV2" s="567"/>
      <c r="HW2" s="567"/>
      <c r="HX2" s="567"/>
      <c r="HY2" s="567"/>
      <c r="HZ2" s="567"/>
      <c r="IA2" s="567"/>
      <c r="IB2" s="567"/>
      <c r="IC2" s="567"/>
      <c r="ID2" s="567"/>
      <c r="IE2" s="567"/>
      <c r="IF2" s="567"/>
      <c r="IG2" s="567"/>
      <c r="IH2" s="567"/>
      <c r="II2" s="567"/>
      <c r="IJ2" s="567"/>
      <c r="IK2" s="567"/>
      <c r="IL2" s="567"/>
      <c r="IM2" s="567"/>
      <c r="IN2" s="567"/>
      <c r="IO2" s="567"/>
      <c r="IP2" s="567"/>
      <c r="IQ2" s="567"/>
      <c r="IR2" s="567"/>
      <c r="IS2" s="567"/>
      <c r="IT2" s="567"/>
      <c r="IU2" s="567"/>
      <c r="IV2" s="567"/>
      <c r="IW2" s="567"/>
      <c r="IX2" s="567"/>
      <c r="IY2" s="567"/>
      <c r="IZ2" s="43"/>
      <c r="JA2" s="44"/>
      <c r="JB2" s="44" t="s">
        <v>0</v>
      </c>
    </row>
    <row r="3" spans="1:268" s="45" customFormat="1" ht="15.75" customHeight="1" x14ac:dyDescent="0.25">
      <c r="A3" s="650" t="s">
        <v>1</v>
      </c>
      <c r="B3" s="653" t="s">
        <v>198</v>
      </c>
      <c r="C3" s="654"/>
      <c r="D3" s="650" t="s">
        <v>2</v>
      </c>
      <c r="E3" s="659" t="s">
        <v>234</v>
      </c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 t="s">
        <v>235</v>
      </c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  <c r="AM3" s="659"/>
      <c r="AN3" s="659"/>
      <c r="AO3" s="659"/>
      <c r="AP3" s="659"/>
      <c r="AQ3" s="659"/>
      <c r="AR3" s="659"/>
      <c r="AS3" s="659"/>
      <c r="AT3" s="659"/>
      <c r="AU3" s="659"/>
      <c r="AV3" s="659"/>
      <c r="AW3" s="659"/>
      <c r="AX3" s="659"/>
      <c r="AY3" s="659"/>
      <c r="AZ3" s="659"/>
      <c r="BA3" s="659"/>
      <c r="BB3" s="659"/>
      <c r="BC3" s="659"/>
      <c r="BD3" s="659"/>
      <c r="BE3" s="659" t="s">
        <v>280</v>
      </c>
      <c r="BF3" s="659"/>
      <c r="BG3" s="659"/>
      <c r="BH3" s="659"/>
      <c r="BI3" s="659"/>
      <c r="BJ3" s="659"/>
      <c r="BK3" s="659"/>
      <c r="BL3" s="659"/>
      <c r="BM3" s="659"/>
      <c r="BN3" s="659"/>
      <c r="BO3" s="659"/>
      <c r="BP3" s="659"/>
      <c r="BQ3" s="659"/>
      <c r="BR3" s="659"/>
      <c r="BS3" s="659"/>
      <c r="BT3" s="659"/>
      <c r="BU3" s="659"/>
      <c r="BV3" s="659"/>
      <c r="BW3" s="659"/>
      <c r="BX3" s="659"/>
      <c r="BY3" s="659"/>
      <c r="BZ3" s="659"/>
      <c r="CA3" s="659"/>
      <c r="CB3" s="659"/>
      <c r="CC3" s="659"/>
      <c r="CD3" s="659"/>
      <c r="CE3" s="659"/>
      <c r="CF3" s="659"/>
      <c r="CG3" s="659"/>
      <c r="CH3" s="659"/>
      <c r="CI3" s="659"/>
      <c r="CJ3" s="659"/>
      <c r="CK3" s="659"/>
      <c r="CL3" s="659"/>
      <c r="CM3" s="659"/>
      <c r="CN3" s="659"/>
      <c r="CO3" s="670" t="s">
        <v>311</v>
      </c>
      <c r="CP3" s="671"/>
      <c r="CQ3" s="671"/>
      <c r="CR3" s="671"/>
      <c r="CS3" s="671"/>
      <c r="CT3" s="671"/>
      <c r="CU3" s="671"/>
      <c r="CV3" s="671"/>
      <c r="CW3" s="671"/>
      <c r="CX3" s="671"/>
      <c r="CY3" s="671"/>
      <c r="CZ3" s="671"/>
      <c r="DA3" s="671"/>
      <c r="DB3" s="671"/>
      <c r="DC3" s="671"/>
      <c r="DD3" s="671"/>
      <c r="DE3" s="671"/>
      <c r="DF3" s="671"/>
      <c r="DG3" s="671"/>
      <c r="DH3" s="671"/>
      <c r="DI3" s="671"/>
      <c r="DJ3" s="671"/>
      <c r="DK3" s="671"/>
      <c r="DL3" s="671"/>
      <c r="DM3" s="671"/>
      <c r="DN3" s="671"/>
      <c r="DO3" s="671"/>
      <c r="DP3" s="671"/>
      <c r="DQ3" s="671"/>
      <c r="DR3" s="671"/>
      <c r="DS3" s="671"/>
      <c r="DT3" s="671"/>
      <c r="DU3" s="671"/>
      <c r="DV3" s="671"/>
      <c r="DW3" s="671"/>
      <c r="DX3" s="672"/>
      <c r="DY3" s="670" t="s">
        <v>338</v>
      </c>
      <c r="DZ3" s="671"/>
      <c r="EA3" s="671"/>
      <c r="EB3" s="671"/>
      <c r="EC3" s="671"/>
      <c r="ED3" s="671"/>
      <c r="EE3" s="671"/>
      <c r="EF3" s="671"/>
      <c r="EG3" s="671"/>
      <c r="EH3" s="671"/>
      <c r="EI3" s="671"/>
      <c r="EJ3" s="671"/>
      <c r="EK3" s="671"/>
      <c r="EL3" s="671"/>
      <c r="EM3" s="671"/>
      <c r="EN3" s="671"/>
      <c r="EO3" s="671"/>
      <c r="EP3" s="671"/>
      <c r="EQ3" s="671"/>
      <c r="ER3" s="671"/>
      <c r="ES3" s="671"/>
      <c r="ET3" s="671"/>
      <c r="EU3" s="671"/>
      <c r="EV3" s="671"/>
      <c r="EW3" s="671"/>
      <c r="EX3" s="671"/>
      <c r="EY3" s="671"/>
      <c r="EZ3" s="671"/>
      <c r="FA3" s="671"/>
      <c r="FB3" s="671"/>
      <c r="FC3" s="671"/>
      <c r="FD3" s="672"/>
      <c r="FE3" s="608" t="s">
        <v>351</v>
      </c>
      <c r="FF3" s="609"/>
      <c r="FG3" s="609"/>
      <c r="FH3" s="609"/>
      <c r="FI3" s="609"/>
      <c r="FJ3" s="610"/>
      <c r="FK3" s="568" t="s">
        <v>199</v>
      </c>
      <c r="FL3" s="668" t="s">
        <v>234</v>
      </c>
      <c r="FM3" s="668"/>
      <c r="FN3" s="668"/>
      <c r="FO3" s="668"/>
      <c r="FP3" s="668"/>
      <c r="FQ3" s="668"/>
      <c r="FR3" s="668"/>
      <c r="FS3" s="668"/>
      <c r="FT3" s="673" t="s">
        <v>235</v>
      </c>
      <c r="FU3" s="673"/>
      <c r="FV3" s="673"/>
      <c r="FW3" s="673"/>
      <c r="FX3" s="673"/>
      <c r="FY3" s="673"/>
      <c r="FZ3" s="673"/>
      <c r="GA3" s="673"/>
      <c r="GB3" s="673"/>
      <c r="GC3" s="673"/>
      <c r="GD3" s="673"/>
      <c r="GE3" s="673"/>
      <c r="GF3" s="673"/>
      <c r="GG3" s="673"/>
      <c r="GH3" s="673"/>
      <c r="GI3" s="673"/>
      <c r="GJ3" s="673"/>
      <c r="GK3" s="673"/>
      <c r="GL3" s="668" t="s">
        <v>280</v>
      </c>
      <c r="GM3" s="668"/>
      <c r="GN3" s="668"/>
      <c r="GO3" s="668"/>
      <c r="GP3" s="668"/>
      <c r="GQ3" s="668"/>
      <c r="GR3" s="668"/>
      <c r="GS3" s="668"/>
      <c r="GT3" s="668"/>
      <c r="GU3" s="668"/>
      <c r="GV3" s="668"/>
      <c r="GW3" s="668"/>
      <c r="GX3" s="668"/>
      <c r="GY3" s="668"/>
      <c r="GZ3" s="668"/>
      <c r="HA3" s="668"/>
      <c r="HB3" s="668"/>
      <c r="HC3" s="668"/>
      <c r="HD3" s="674" t="s">
        <v>311</v>
      </c>
      <c r="HE3" s="675"/>
      <c r="HF3" s="675"/>
      <c r="HG3" s="675"/>
      <c r="HH3" s="675"/>
      <c r="HI3" s="675"/>
      <c r="HJ3" s="675"/>
      <c r="HK3" s="675"/>
      <c r="HL3" s="675"/>
      <c r="HM3" s="675"/>
      <c r="HN3" s="675"/>
      <c r="HO3" s="675"/>
      <c r="HP3" s="675"/>
      <c r="HQ3" s="675"/>
      <c r="HR3" s="675"/>
      <c r="HS3" s="675"/>
      <c r="HT3" s="675"/>
      <c r="HU3" s="675"/>
      <c r="HV3" s="665" t="s">
        <v>338</v>
      </c>
      <c r="HW3" s="665"/>
      <c r="HX3" s="665"/>
      <c r="HY3" s="665"/>
      <c r="HZ3" s="665"/>
      <c r="IA3" s="665"/>
      <c r="IB3" s="665"/>
      <c r="IC3" s="665"/>
      <c r="ID3" s="665"/>
      <c r="IE3" s="665"/>
      <c r="IF3" s="665"/>
      <c r="IG3" s="665"/>
      <c r="IH3" s="665"/>
      <c r="II3" s="665"/>
      <c r="IJ3" s="665"/>
      <c r="IK3" s="666"/>
      <c r="IL3" s="664" t="s">
        <v>351</v>
      </c>
      <c r="IM3" s="665"/>
      <c r="IN3" s="665"/>
      <c r="IO3" s="665"/>
      <c r="IP3" s="665"/>
      <c r="IQ3" s="666"/>
      <c r="IR3" s="548" t="s">
        <v>236</v>
      </c>
      <c r="IS3" s="660" t="s">
        <v>237</v>
      </c>
      <c r="IT3" s="548" t="s">
        <v>272</v>
      </c>
      <c r="IU3" s="660" t="s">
        <v>273</v>
      </c>
      <c r="IV3" s="660" t="s">
        <v>274</v>
      </c>
      <c r="IW3" s="660" t="s">
        <v>275</v>
      </c>
      <c r="IX3" s="552" t="s">
        <v>6</v>
      </c>
      <c r="IY3" s="552" t="s">
        <v>7</v>
      </c>
      <c r="IZ3" s="549" t="s">
        <v>200</v>
      </c>
      <c r="JA3" s="44"/>
      <c r="JB3" s="44"/>
    </row>
    <row r="4" spans="1:268" s="343" customFormat="1" ht="15" customHeight="1" x14ac:dyDescent="0.2">
      <c r="A4" s="651"/>
      <c r="B4" s="655"/>
      <c r="C4" s="656"/>
      <c r="D4" s="651"/>
      <c r="E4" s="649" t="s">
        <v>3</v>
      </c>
      <c r="F4" s="649"/>
      <c r="G4" s="649"/>
      <c r="H4" s="649"/>
      <c r="I4" s="649" t="s">
        <v>193</v>
      </c>
      <c r="J4" s="649"/>
      <c r="K4" s="649"/>
      <c r="L4" s="649"/>
      <c r="M4" s="649" t="s">
        <v>4</v>
      </c>
      <c r="N4" s="649"/>
      <c r="O4" s="649"/>
      <c r="P4" s="649"/>
      <c r="Q4" s="649" t="s">
        <v>194</v>
      </c>
      <c r="R4" s="649"/>
      <c r="S4" s="649"/>
      <c r="T4" s="649"/>
      <c r="U4" s="649" t="s">
        <v>226</v>
      </c>
      <c r="V4" s="649"/>
      <c r="W4" s="649"/>
      <c r="X4" s="649"/>
      <c r="Y4" s="649" t="s">
        <v>227</v>
      </c>
      <c r="Z4" s="649"/>
      <c r="AA4" s="649"/>
      <c r="AB4" s="649"/>
      <c r="AC4" s="649" t="s">
        <v>228</v>
      </c>
      <c r="AD4" s="649"/>
      <c r="AE4" s="649"/>
      <c r="AF4" s="649"/>
      <c r="AG4" s="649" t="s">
        <v>229</v>
      </c>
      <c r="AH4" s="649"/>
      <c r="AI4" s="649"/>
      <c r="AJ4" s="649"/>
      <c r="AK4" s="649" t="s">
        <v>230</v>
      </c>
      <c r="AL4" s="649"/>
      <c r="AM4" s="649"/>
      <c r="AN4" s="649"/>
      <c r="AO4" s="649" t="s">
        <v>244</v>
      </c>
      <c r="AP4" s="649"/>
      <c r="AQ4" s="649"/>
      <c r="AR4" s="649"/>
      <c r="AS4" s="649" t="s">
        <v>246</v>
      </c>
      <c r="AT4" s="649"/>
      <c r="AU4" s="649"/>
      <c r="AV4" s="649"/>
      <c r="AW4" s="649" t="s">
        <v>245</v>
      </c>
      <c r="AX4" s="649"/>
      <c r="AY4" s="649"/>
      <c r="AZ4" s="649"/>
      <c r="BA4" s="649" t="s">
        <v>233</v>
      </c>
      <c r="BB4" s="649"/>
      <c r="BC4" s="649"/>
      <c r="BD4" s="649"/>
      <c r="BE4" s="649" t="s">
        <v>248</v>
      </c>
      <c r="BF4" s="649"/>
      <c r="BG4" s="649"/>
      <c r="BH4" s="649"/>
      <c r="BI4" s="649" t="s">
        <v>290</v>
      </c>
      <c r="BJ4" s="649"/>
      <c r="BK4" s="649"/>
      <c r="BL4" s="649"/>
      <c r="BM4" s="649" t="s">
        <v>231</v>
      </c>
      <c r="BN4" s="649"/>
      <c r="BO4" s="649"/>
      <c r="BP4" s="649"/>
      <c r="BQ4" s="649" t="s">
        <v>285</v>
      </c>
      <c r="BR4" s="649"/>
      <c r="BS4" s="649"/>
      <c r="BT4" s="649"/>
      <c r="BU4" s="649" t="s">
        <v>291</v>
      </c>
      <c r="BV4" s="649"/>
      <c r="BW4" s="649"/>
      <c r="BX4" s="649"/>
      <c r="BY4" s="649" t="s">
        <v>292</v>
      </c>
      <c r="BZ4" s="649"/>
      <c r="CA4" s="649"/>
      <c r="CB4" s="649"/>
      <c r="CC4" s="649" t="s">
        <v>249</v>
      </c>
      <c r="CD4" s="649"/>
      <c r="CE4" s="649"/>
      <c r="CF4" s="649"/>
      <c r="CG4" s="649" t="s">
        <v>279</v>
      </c>
      <c r="CH4" s="649"/>
      <c r="CI4" s="649"/>
      <c r="CJ4" s="649"/>
      <c r="CK4" s="649" t="s">
        <v>277</v>
      </c>
      <c r="CL4" s="649"/>
      <c r="CM4" s="649"/>
      <c r="CN4" s="649"/>
      <c r="CO4" s="649" t="s">
        <v>323</v>
      </c>
      <c r="CP4" s="649"/>
      <c r="CQ4" s="649"/>
      <c r="CR4" s="649"/>
      <c r="CS4" s="649" t="s">
        <v>232</v>
      </c>
      <c r="CT4" s="649"/>
      <c r="CU4" s="649"/>
      <c r="CV4" s="649"/>
      <c r="CW4" s="649" t="s">
        <v>324</v>
      </c>
      <c r="CX4" s="649"/>
      <c r="CY4" s="649"/>
      <c r="CZ4" s="649"/>
      <c r="DA4" s="649" t="s">
        <v>325</v>
      </c>
      <c r="DB4" s="649"/>
      <c r="DC4" s="649"/>
      <c r="DD4" s="649"/>
      <c r="DE4" s="649" t="s">
        <v>317</v>
      </c>
      <c r="DF4" s="649"/>
      <c r="DG4" s="649"/>
      <c r="DH4" s="649"/>
      <c r="DI4" s="649" t="s">
        <v>326</v>
      </c>
      <c r="DJ4" s="649"/>
      <c r="DK4" s="649"/>
      <c r="DL4" s="649"/>
      <c r="DM4" s="649" t="s">
        <v>327</v>
      </c>
      <c r="DN4" s="649"/>
      <c r="DO4" s="649"/>
      <c r="DP4" s="649"/>
      <c r="DQ4" s="649" t="s">
        <v>328</v>
      </c>
      <c r="DR4" s="649"/>
      <c r="DS4" s="649"/>
      <c r="DT4" s="649"/>
      <c r="DU4" s="649" t="s">
        <v>333</v>
      </c>
      <c r="DV4" s="649"/>
      <c r="DW4" s="649"/>
      <c r="DX4" s="649"/>
      <c r="DY4" s="649" t="s">
        <v>341</v>
      </c>
      <c r="DZ4" s="649"/>
      <c r="EA4" s="649"/>
      <c r="EB4" s="649"/>
      <c r="EC4" s="649" t="s">
        <v>368</v>
      </c>
      <c r="ED4" s="649"/>
      <c r="EE4" s="649"/>
      <c r="EF4" s="649"/>
      <c r="EG4" s="649" t="s">
        <v>365</v>
      </c>
      <c r="EH4" s="649"/>
      <c r="EI4" s="649"/>
      <c r="EJ4" s="649"/>
      <c r="EK4" s="649" t="s">
        <v>366</v>
      </c>
      <c r="EL4" s="649"/>
      <c r="EM4" s="649"/>
      <c r="EN4" s="649"/>
      <c r="EO4" s="649" t="s">
        <v>367</v>
      </c>
      <c r="EP4" s="649"/>
      <c r="EQ4" s="649"/>
      <c r="ER4" s="649"/>
      <c r="ES4" s="649" t="s">
        <v>369</v>
      </c>
      <c r="ET4" s="649"/>
      <c r="EU4" s="649"/>
      <c r="EV4" s="649"/>
      <c r="EW4" s="649" t="s">
        <v>370</v>
      </c>
      <c r="EX4" s="649"/>
      <c r="EY4" s="649"/>
      <c r="EZ4" s="649"/>
      <c r="FA4" s="649" t="s">
        <v>363</v>
      </c>
      <c r="FB4" s="649"/>
      <c r="FC4" s="649"/>
      <c r="FD4" s="649"/>
      <c r="FE4" s="649" t="s">
        <v>404</v>
      </c>
      <c r="FF4" s="649"/>
      <c r="FG4" s="649"/>
      <c r="FH4" s="649"/>
      <c r="FI4" s="388" t="s">
        <v>395</v>
      </c>
      <c r="FJ4" s="388" t="s">
        <v>398</v>
      </c>
      <c r="FK4" s="569"/>
      <c r="FL4" s="556" t="s">
        <v>5</v>
      </c>
      <c r="FM4" s="557"/>
      <c r="FN4" s="557"/>
      <c r="FO4" s="557"/>
      <c r="FP4" s="557"/>
      <c r="FQ4" s="557"/>
      <c r="FR4" s="557"/>
      <c r="FS4" s="557"/>
      <c r="FT4" s="557"/>
      <c r="FU4" s="557"/>
      <c r="FV4" s="557"/>
      <c r="FW4" s="557"/>
      <c r="FX4" s="557"/>
      <c r="FY4" s="557"/>
      <c r="FZ4" s="557"/>
      <c r="GA4" s="557"/>
      <c r="GB4" s="557"/>
      <c r="GC4" s="557"/>
      <c r="GD4" s="557"/>
      <c r="GE4" s="557"/>
      <c r="GF4" s="557"/>
      <c r="GG4" s="557"/>
      <c r="GH4" s="557"/>
      <c r="GI4" s="557"/>
      <c r="GJ4" s="557"/>
      <c r="GK4" s="557"/>
      <c r="GL4" s="557"/>
      <c r="GM4" s="557"/>
      <c r="GN4" s="557"/>
      <c r="GO4" s="557"/>
      <c r="GP4" s="557"/>
      <c r="GQ4" s="557"/>
      <c r="GR4" s="557"/>
      <c r="GS4" s="557"/>
      <c r="GT4" s="557"/>
      <c r="GU4" s="557"/>
      <c r="GV4" s="557"/>
      <c r="GW4" s="557"/>
      <c r="GX4" s="557"/>
      <c r="GY4" s="557"/>
      <c r="GZ4" s="557"/>
      <c r="HA4" s="557"/>
      <c r="HB4" s="557"/>
      <c r="HC4" s="557"/>
      <c r="HD4" s="557"/>
      <c r="HE4" s="557"/>
      <c r="HF4" s="557"/>
      <c r="HG4" s="557"/>
      <c r="HH4" s="557"/>
      <c r="HI4" s="557"/>
      <c r="HJ4" s="557"/>
      <c r="HK4" s="557"/>
      <c r="HL4" s="557"/>
      <c r="HM4" s="557"/>
      <c r="HN4" s="557"/>
      <c r="HO4" s="557"/>
      <c r="HP4" s="557"/>
      <c r="HQ4" s="557"/>
      <c r="HR4" s="557"/>
      <c r="HS4" s="557"/>
      <c r="HT4" s="557"/>
      <c r="HU4" s="557"/>
      <c r="HV4" s="557"/>
      <c r="HW4" s="557"/>
      <c r="HX4" s="557"/>
      <c r="HY4" s="557"/>
      <c r="HZ4" s="557"/>
      <c r="IA4" s="557"/>
      <c r="IB4" s="557"/>
      <c r="IC4" s="557"/>
      <c r="ID4" s="557"/>
      <c r="IE4" s="557"/>
      <c r="IF4" s="557"/>
      <c r="IG4" s="557"/>
      <c r="IH4" s="557"/>
      <c r="II4" s="557"/>
      <c r="IJ4" s="557"/>
      <c r="IK4" s="557"/>
      <c r="IL4" s="557"/>
      <c r="IM4" s="557"/>
      <c r="IN4" s="557"/>
      <c r="IO4" s="557"/>
      <c r="IP4" s="557"/>
      <c r="IQ4" s="558"/>
      <c r="IR4" s="548"/>
      <c r="IS4" s="660"/>
      <c r="IT4" s="548"/>
      <c r="IU4" s="660"/>
      <c r="IV4" s="660"/>
      <c r="IW4" s="660"/>
      <c r="IX4" s="552"/>
      <c r="IY4" s="552"/>
      <c r="IZ4" s="550"/>
      <c r="JD4" s="543" t="s">
        <v>229</v>
      </c>
      <c r="JE4" s="543"/>
      <c r="JG4" s="343" t="s">
        <v>277</v>
      </c>
    </row>
    <row r="5" spans="1:268" s="46" customFormat="1" ht="15" customHeight="1" x14ac:dyDescent="0.25">
      <c r="A5" s="651"/>
      <c r="B5" s="655"/>
      <c r="C5" s="656"/>
      <c r="D5" s="651"/>
      <c r="E5" s="311" t="s">
        <v>8</v>
      </c>
      <c r="F5" s="312" t="s">
        <v>9</v>
      </c>
      <c r="G5" s="312" t="s">
        <v>10</v>
      </c>
      <c r="H5" s="311" t="s">
        <v>11</v>
      </c>
      <c r="I5" s="312" t="s">
        <v>8</v>
      </c>
      <c r="J5" s="312" t="s">
        <v>9</v>
      </c>
      <c r="K5" s="312" t="s">
        <v>10</v>
      </c>
      <c r="L5" s="311" t="s">
        <v>11</v>
      </c>
      <c r="M5" s="311" t="s">
        <v>8</v>
      </c>
      <c r="N5" s="312" t="s">
        <v>9</v>
      </c>
      <c r="O5" s="312" t="s">
        <v>10</v>
      </c>
      <c r="P5" s="311" t="s">
        <v>11</v>
      </c>
      <c r="Q5" s="311" t="s">
        <v>8</v>
      </c>
      <c r="R5" s="312" t="s">
        <v>9</v>
      </c>
      <c r="S5" s="312" t="s">
        <v>10</v>
      </c>
      <c r="T5" s="311" t="s">
        <v>11</v>
      </c>
      <c r="U5" s="311" t="s">
        <v>8</v>
      </c>
      <c r="V5" s="312" t="s">
        <v>9</v>
      </c>
      <c r="W5" s="312" t="s">
        <v>10</v>
      </c>
      <c r="X5" s="311" t="s">
        <v>11</v>
      </c>
      <c r="Y5" s="312" t="s">
        <v>8</v>
      </c>
      <c r="Z5" s="312" t="s">
        <v>9</v>
      </c>
      <c r="AA5" s="312" t="s">
        <v>10</v>
      </c>
      <c r="AB5" s="311" t="s">
        <v>11</v>
      </c>
      <c r="AC5" s="311" t="s">
        <v>8</v>
      </c>
      <c r="AD5" s="312" t="s">
        <v>9</v>
      </c>
      <c r="AE5" s="312" t="s">
        <v>10</v>
      </c>
      <c r="AF5" s="311" t="s">
        <v>11</v>
      </c>
      <c r="AG5" s="311" t="s">
        <v>8</v>
      </c>
      <c r="AH5" s="312" t="s">
        <v>9</v>
      </c>
      <c r="AI5" s="312" t="s">
        <v>10</v>
      </c>
      <c r="AJ5" s="311" t="s">
        <v>11</v>
      </c>
      <c r="AK5" s="311" t="s">
        <v>8</v>
      </c>
      <c r="AL5" s="312" t="s">
        <v>9</v>
      </c>
      <c r="AM5" s="312" t="s">
        <v>10</v>
      </c>
      <c r="AN5" s="311" t="s">
        <v>11</v>
      </c>
      <c r="AO5" s="312" t="s">
        <v>8</v>
      </c>
      <c r="AP5" s="312" t="s">
        <v>9</v>
      </c>
      <c r="AQ5" s="312" t="s">
        <v>10</v>
      </c>
      <c r="AR5" s="311" t="s">
        <v>11</v>
      </c>
      <c r="AS5" s="311" t="s">
        <v>8</v>
      </c>
      <c r="AT5" s="312" t="s">
        <v>9</v>
      </c>
      <c r="AU5" s="312" t="s">
        <v>10</v>
      </c>
      <c r="AV5" s="311" t="s">
        <v>11</v>
      </c>
      <c r="AW5" s="311" t="s">
        <v>8</v>
      </c>
      <c r="AX5" s="312" t="s">
        <v>9</v>
      </c>
      <c r="AY5" s="312" t="s">
        <v>10</v>
      </c>
      <c r="AZ5" s="311" t="s">
        <v>11</v>
      </c>
      <c r="BA5" s="166"/>
      <c r="BB5" s="166"/>
      <c r="BC5" s="166"/>
      <c r="BD5" s="166"/>
      <c r="BE5" s="311" t="s">
        <v>8</v>
      </c>
      <c r="BF5" s="312" t="s">
        <v>9</v>
      </c>
      <c r="BG5" s="312" t="s">
        <v>10</v>
      </c>
      <c r="BH5" s="311" t="s">
        <v>11</v>
      </c>
      <c r="BI5" s="312" t="s">
        <v>8</v>
      </c>
      <c r="BJ5" s="312" t="s">
        <v>9</v>
      </c>
      <c r="BK5" s="312" t="s">
        <v>10</v>
      </c>
      <c r="BL5" s="311" t="s">
        <v>11</v>
      </c>
      <c r="BM5" s="311" t="s">
        <v>8</v>
      </c>
      <c r="BN5" s="312" t="s">
        <v>9</v>
      </c>
      <c r="BO5" s="312" t="s">
        <v>10</v>
      </c>
      <c r="BP5" s="311" t="s">
        <v>11</v>
      </c>
      <c r="BQ5" s="311" t="s">
        <v>8</v>
      </c>
      <c r="BR5" s="312" t="s">
        <v>9</v>
      </c>
      <c r="BS5" s="312" t="s">
        <v>10</v>
      </c>
      <c r="BT5" s="311" t="s">
        <v>11</v>
      </c>
      <c r="BU5" s="311" t="s">
        <v>8</v>
      </c>
      <c r="BV5" s="312" t="s">
        <v>9</v>
      </c>
      <c r="BW5" s="312" t="s">
        <v>10</v>
      </c>
      <c r="BX5" s="311" t="s">
        <v>11</v>
      </c>
      <c r="BY5" s="312" t="s">
        <v>8</v>
      </c>
      <c r="BZ5" s="312" t="s">
        <v>9</v>
      </c>
      <c r="CA5" s="312" t="s">
        <v>10</v>
      </c>
      <c r="CB5" s="311" t="s">
        <v>11</v>
      </c>
      <c r="CC5" s="311" t="s">
        <v>8</v>
      </c>
      <c r="CD5" s="312" t="s">
        <v>9</v>
      </c>
      <c r="CE5" s="312" t="s">
        <v>10</v>
      </c>
      <c r="CF5" s="311" t="s">
        <v>11</v>
      </c>
      <c r="CG5" s="311" t="s">
        <v>8</v>
      </c>
      <c r="CH5" s="312" t="s">
        <v>9</v>
      </c>
      <c r="CI5" s="312" t="s">
        <v>10</v>
      </c>
      <c r="CJ5" s="311" t="s">
        <v>11</v>
      </c>
      <c r="CK5" s="311" t="s">
        <v>8</v>
      </c>
      <c r="CL5" s="312" t="s">
        <v>9</v>
      </c>
      <c r="CM5" s="312" t="s">
        <v>10</v>
      </c>
      <c r="CN5" s="311" t="s">
        <v>11</v>
      </c>
      <c r="CO5" s="311" t="s">
        <v>8</v>
      </c>
      <c r="CP5" s="312" t="s">
        <v>9</v>
      </c>
      <c r="CQ5" s="312" t="s">
        <v>10</v>
      </c>
      <c r="CR5" s="311" t="s">
        <v>11</v>
      </c>
      <c r="CS5" s="312" t="s">
        <v>8</v>
      </c>
      <c r="CT5" s="312" t="s">
        <v>9</v>
      </c>
      <c r="CU5" s="312" t="s">
        <v>10</v>
      </c>
      <c r="CV5" s="311" t="s">
        <v>11</v>
      </c>
      <c r="CW5" s="311" t="s">
        <v>8</v>
      </c>
      <c r="CX5" s="312" t="s">
        <v>9</v>
      </c>
      <c r="CY5" s="312" t="s">
        <v>10</v>
      </c>
      <c r="CZ5" s="311" t="s">
        <v>11</v>
      </c>
      <c r="DA5" s="311" t="s">
        <v>8</v>
      </c>
      <c r="DB5" s="312" t="s">
        <v>9</v>
      </c>
      <c r="DC5" s="312" t="s">
        <v>10</v>
      </c>
      <c r="DD5" s="311" t="s">
        <v>11</v>
      </c>
      <c r="DE5" s="311" t="s">
        <v>8</v>
      </c>
      <c r="DF5" s="312" t="s">
        <v>9</v>
      </c>
      <c r="DG5" s="312" t="s">
        <v>10</v>
      </c>
      <c r="DH5" s="311" t="s">
        <v>11</v>
      </c>
      <c r="DI5" s="311" t="s">
        <v>8</v>
      </c>
      <c r="DJ5" s="312" t="s">
        <v>9</v>
      </c>
      <c r="DK5" s="312" t="s">
        <v>10</v>
      </c>
      <c r="DL5" s="311" t="s">
        <v>11</v>
      </c>
      <c r="DM5" s="312" t="s">
        <v>8</v>
      </c>
      <c r="DN5" s="312" t="s">
        <v>9</v>
      </c>
      <c r="DO5" s="312" t="s">
        <v>10</v>
      </c>
      <c r="DP5" s="311" t="s">
        <v>11</v>
      </c>
      <c r="DQ5" s="311" t="s">
        <v>8</v>
      </c>
      <c r="DR5" s="312" t="s">
        <v>9</v>
      </c>
      <c r="DS5" s="312" t="s">
        <v>10</v>
      </c>
      <c r="DT5" s="311" t="s">
        <v>11</v>
      </c>
      <c r="DU5" s="311" t="s">
        <v>8</v>
      </c>
      <c r="DV5" s="312" t="s">
        <v>9</v>
      </c>
      <c r="DW5" s="312" t="s">
        <v>10</v>
      </c>
      <c r="DX5" s="311" t="s">
        <v>11</v>
      </c>
      <c r="DY5" s="311" t="s">
        <v>8</v>
      </c>
      <c r="DZ5" s="312" t="s">
        <v>9</v>
      </c>
      <c r="EA5" s="312" t="s">
        <v>10</v>
      </c>
      <c r="EB5" s="311" t="s">
        <v>11</v>
      </c>
      <c r="EC5" s="311" t="s">
        <v>8</v>
      </c>
      <c r="ED5" s="312" t="s">
        <v>9</v>
      </c>
      <c r="EE5" s="312" t="s">
        <v>10</v>
      </c>
      <c r="EF5" s="311" t="s">
        <v>11</v>
      </c>
      <c r="EG5" s="311" t="s">
        <v>8</v>
      </c>
      <c r="EH5" s="312" t="s">
        <v>9</v>
      </c>
      <c r="EI5" s="312" t="s">
        <v>10</v>
      </c>
      <c r="EJ5" s="311" t="s">
        <v>11</v>
      </c>
      <c r="EK5" s="311" t="s">
        <v>8</v>
      </c>
      <c r="EL5" s="312" t="s">
        <v>9</v>
      </c>
      <c r="EM5" s="312" t="s">
        <v>10</v>
      </c>
      <c r="EN5" s="311" t="s">
        <v>11</v>
      </c>
      <c r="EO5" s="311" t="s">
        <v>8</v>
      </c>
      <c r="EP5" s="312" t="s">
        <v>9</v>
      </c>
      <c r="EQ5" s="312" t="s">
        <v>10</v>
      </c>
      <c r="ER5" s="311" t="s">
        <v>11</v>
      </c>
      <c r="ES5" s="311" t="s">
        <v>8</v>
      </c>
      <c r="ET5" s="312" t="s">
        <v>9</v>
      </c>
      <c r="EU5" s="312" t="s">
        <v>10</v>
      </c>
      <c r="EV5" s="311" t="s">
        <v>11</v>
      </c>
      <c r="EW5" s="311" t="s">
        <v>8</v>
      </c>
      <c r="EX5" s="312" t="s">
        <v>9</v>
      </c>
      <c r="EY5" s="312" t="s">
        <v>10</v>
      </c>
      <c r="EZ5" s="311" t="s">
        <v>11</v>
      </c>
      <c r="FA5" s="311" t="s">
        <v>8</v>
      </c>
      <c r="FB5" s="312" t="s">
        <v>9</v>
      </c>
      <c r="FC5" s="312" t="s">
        <v>10</v>
      </c>
      <c r="FD5" s="311" t="s">
        <v>11</v>
      </c>
      <c r="FE5" s="311" t="s">
        <v>8</v>
      </c>
      <c r="FF5" s="312" t="s">
        <v>9</v>
      </c>
      <c r="FG5" s="312" t="s">
        <v>10</v>
      </c>
      <c r="FH5" s="311" t="s">
        <v>11</v>
      </c>
      <c r="FI5" s="461"/>
      <c r="FJ5" s="461"/>
      <c r="FK5" s="669"/>
      <c r="FL5" s="667" t="s">
        <v>3</v>
      </c>
      <c r="FM5" s="667"/>
      <c r="FN5" s="667" t="s">
        <v>193</v>
      </c>
      <c r="FO5" s="667"/>
      <c r="FP5" s="667" t="s">
        <v>4</v>
      </c>
      <c r="FQ5" s="667"/>
      <c r="FR5" s="667" t="s">
        <v>194</v>
      </c>
      <c r="FS5" s="667"/>
      <c r="FT5" s="661" t="s">
        <v>226</v>
      </c>
      <c r="FU5" s="661"/>
      <c r="FV5" s="661" t="s">
        <v>227</v>
      </c>
      <c r="FW5" s="661"/>
      <c r="FX5" s="661" t="s">
        <v>228</v>
      </c>
      <c r="FY5" s="661"/>
      <c r="FZ5" s="661" t="s">
        <v>229</v>
      </c>
      <c r="GA5" s="661"/>
      <c r="GB5" s="661" t="s">
        <v>230</v>
      </c>
      <c r="GC5" s="661"/>
      <c r="GD5" s="661" t="s">
        <v>244</v>
      </c>
      <c r="GE5" s="661"/>
      <c r="GF5" s="661" t="s">
        <v>247</v>
      </c>
      <c r="GG5" s="661"/>
      <c r="GH5" s="661" t="s">
        <v>245</v>
      </c>
      <c r="GI5" s="661"/>
      <c r="GJ5" s="661" t="s">
        <v>233</v>
      </c>
      <c r="GK5" s="661"/>
      <c r="GL5" s="667" t="s">
        <v>248</v>
      </c>
      <c r="GM5" s="667"/>
      <c r="GN5" s="667" t="s">
        <v>293</v>
      </c>
      <c r="GO5" s="667"/>
      <c r="GP5" s="667" t="s">
        <v>231</v>
      </c>
      <c r="GQ5" s="667"/>
      <c r="GR5" s="667" t="s">
        <v>285</v>
      </c>
      <c r="GS5" s="667"/>
      <c r="GT5" s="667" t="s">
        <v>291</v>
      </c>
      <c r="GU5" s="667"/>
      <c r="GV5" s="667" t="s">
        <v>292</v>
      </c>
      <c r="GW5" s="667"/>
      <c r="GX5" s="667" t="s">
        <v>249</v>
      </c>
      <c r="GY5" s="667"/>
      <c r="GZ5" s="667" t="s">
        <v>279</v>
      </c>
      <c r="HA5" s="667"/>
      <c r="HB5" s="667" t="s">
        <v>277</v>
      </c>
      <c r="HC5" s="667"/>
      <c r="HD5" s="661" t="s">
        <v>323</v>
      </c>
      <c r="HE5" s="661"/>
      <c r="HF5" s="661" t="s">
        <v>232</v>
      </c>
      <c r="HG5" s="661"/>
      <c r="HH5" s="661" t="s">
        <v>324</v>
      </c>
      <c r="HI5" s="661"/>
      <c r="HJ5" s="661" t="s">
        <v>325</v>
      </c>
      <c r="HK5" s="661"/>
      <c r="HL5" s="661" t="s">
        <v>317</v>
      </c>
      <c r="HM5" s="661"/>
      <c r="HN5" s="661" t="s">
        <v>326</v>
      </c>
      <c r="HO5" s="661"/>
      <c r="HP5" s="661" t="s">
        <v>327</v>
      </c>
      <c r="HQ5" s="661"/>
      <c r="HR5" s="661" t="s">
        <v>328</v>
      </c>
      <c r="HS5" s="661"/>
      <c r="HT5" s="661" t="s">
        <v>333</v>
      </c>
      <c r="HU5" s="661"/>
      <c r="HV5" s="667" t="s">
        <v>357</v>
      </c>
      <c r="HW5" s="667"/>
      <c r="HX5" s="667" t="s">
        <v>371</v>
      </c>
      <c r="HY5" s="667"/>
      <c r="HZ5" s="662" t="s">
        <v>365</v>
      </c>
      <c r="IA5" s="663"/>
      <c r="IB5" s="662" t="s">
        <v>366</v>
      </c>
      <c r="IC5" s="663"/>
      <c r="ID5" s="662" t="s">
        <v>367</v>
      </c>
      <c r="IE5" s="663"/>
      <c r="IF5" s="662" t="s">
        <v>372</v>
      </c>
      <c r="IG5" s="663"/>
      <c r="IH5" s="662" t="s">
        <v>356</v>
      </c>
      <c r="II5" s="663"/>
      <c r="IJ5" s="662" t="s">
        <v>363</v>
      </c>
      <c r="IK5" s="663"/>
      <c r="IL5" s="662" t="s">
        <v>396</v>
      </c>
      <c r="IM5" s="663"/>
      <c r="IN5" s="662" t="s">
        <v>400</v>
      </c>
      <c r="IO5" s="663"/>
      <c r="IP5" s="662" t="s">
        <v>399</v>
      </c>
      <c r="IQ5" s="663"/>
      <c r="IR5" s="548"/>
      <c r="IS5" s="660"/>
      <c r="IT5" s="548"/>
      <c r="IU5" s="660"/>
      <c r="IV5" s="660"/>
      <c r="IW5" s="660"/>
      <c r="IX5" s="552"/>
      <c r="IY5" s="552"/>
      <c r="IZ5" s="550"/>
      <c r="JA5" s="55"/>
      <c r="JB5" s="55"/>
    </row>
    <row r="6" spans="1:268" s="346" customFormat="1" ht="11.25" x14ac:dyDescent="0.2">
      <c r="A6" s="652"/>
      <c r="B6" s="657"/>
      <c r="C6" s="658"/>
      <c r="D6" s="652"/>
      <c r="E6" s="347"/>
      <c r="F6" s="348"/>
      <c r="G6" s="348"/>
      <c r="H6" s="347">
        <v>2</v>
      </c>
      <c r="I6" s="348"/>
      <c r="J6" s="348"/>
      <c r="K6" s="348"/>
      <c r="L6" s="347">
        <v>2</v>
      </c>
      <c r="M6" s="347"/>
      <c r="N6" s="348"/>
      <c r="O6" s="348"/>
      <c r="P6" s="347">
        <v>2</v>
      </c>
      <c r="Q6" s="347"/>
      <c r="R6" s="348"/>
      <c r="S6" s="348"/>
      <c r="T6" s="347">
        <v>2</v>
      </c>
      <c r="U6" s="347"/>
      <c r="V6" s="347"/>
      <c r="W6" s="347"/>
      <c r="X6" s="347">
        <v>3</v>
      </c>
      <c r="Y6" s="347"/>
      <c r="Z6" s="347"/>
      <c r="AA6" s="347"/>
      <c r="AB6" s="347">
        <v>3</v>
      </c>
      <c r="AC6" s="347"/>
      <c r="AD6" s="347"/>
      <c r="AE6" s="347"/>
      <c r="AF6" s="347">
        <v>3</v>
      </c>
      <c r="AG6" s="347"/>
      <c r="AH6" s="347"/>
      <c r="AI6" s="347"/>
      <c r="AJ6" s="347">
        <v>3</v>
      </c>
      <c r="AK6" s="347"/>
      <c r="AL6" s="347"/>
      <c r="AM6" s="347"/>
      <c r="AN6" s="347">
        <v>2</v>
      </c>
      <c r="AO6" s="347"/>
      <c r="AP6" s="347"/>
      <c r="AQ6" s="347"/>
      <c r="AR6" s="347">
        <v>2</v>
      </c>
      <c r="AS6" s="347"/>
      <c r="AT6" s="347"/>
      <c r="AU6" s="347"/>
      <c r="AV6" s="347">
        <v>2</v>
      </c>
      <c r="AW6" s="347"/>
      <c r="AX6" s="348"/>
      <c r="AY6" s="348"/>
      <c r="AZ6" s="347">
        <v>2</v>
      </c>
      <c r="BA6" s="347"/>
      <c r="BB6" s="347"/>
      <c r="BC6" s="347"/>
      <c r="BD6" s="347"/>
      <c r="BE6" s="347"/>
      <c r="BF6" s="347"/>
      <c r="BG6" s="347"/>
      <c r="BH6" s="347">
        <v>2</v>
      </c>
      <c r="BI6" s="347"/>
      <c r="BJ6" s="347"/>
      <c r="BK6" s="347"/>
      <c r="BL6" s="347">
        <v>2</v>
      </c>
      <c r="BM6" s="347"/>
      <c r="BN6" s="347"/>
      <c r="BO6" s="347"/>
      <c r="BP6" s="347">
        <v>3</v>
      </c>
      <c r="BQ6" s="347"/>
      <c r="BR6" s="347"/>
      <c r="BS6" s="347"/>
      <c r="BT6" s="347">
        <v>2</v>
      </c>
      <c r="BU6" s="347"/>
      <c r="BV6" s="347"/>
      <c r="BW6" s="347"/>
      <c r="BX6" s="347">
        <v>2</v>
      </c>
      <c r="BY6" s="347"/>
      <c r="BZ6" s="347"/>
      <c r="CA6" s="347"/>
      <c r="CB6" s="347">
        <v>2</v>
      </c>
      <c r="CC6" s="347"/>
      <c r="CD6" s="348"/>
      <c r="CE6" s="348"/>
      <c r="CF6" s="347">
        <v>2</v>
      </c>
      <c r="CG6" s="347"/>
      <c r="CH6" s="347"/>
      <c r="CI6" s="347"/>
      <c r="CJ6" s="347">
        <v>2</v>
      </c>
      <c r="CK6" s="347"/>
      <c r="CL6" s="347"/>
      <c r="CM6" s="347"/>
      <c r="CN6" s="347">
        <v>3</v>
      </c>
      <c r="CO6" s="347"/>
      <c r="CP6" s="347"/>
      <c r="CQ6" s="347"/>
      <c r="CR6" s="347">
        <v>2</v>
      </c>
      <c r="CS6" s="347"/>
      <c r="CT6" s="347"/>
      <c r="CU6" s="347"/>
      <c r="CV6" s="347">
        <v>3</v>
      </c>
      <c r="CW6" s="347"/>
      <c r="CX6" s="347"/>
      <c r="CY6" s="347"/>
      <c r="CZ6" s="347">
        <v>2</v>
      </c>
      <c r="DA6" s="347"/>
      <c r="DB6" s="347"/>
      <c r="DC6" s="347"/>
      <c r="DD6" s="347">
        <v>4</v>
      </c>
      <c r="DE6" s="347"/>
      <c r="DF6" s="347"/>
      <c r="DG6" s="347"/>
      <c r="DH6" s="347">
        <v>2</v>
      </c>
      <c r="DI6" s="347"/>
      <c r="DJ6" s="348"/>
      <c r="DK6" s="348"/>
      <c r="DL6" s="347">
        <v>2</v>
      </c>
      <c r="DM6" s="347"/>
      <c r="DN6" s="347"/>
      <c r="DO6" s="347"/>
      <c r="DP6" s="347">
        <v>2</v>
      </c>
      <c r="DQ6" s="347"/>
      <c r="DR6" s="347"/>
      <c r="DS6" s="347"/>
      <c r="DT6" s="347">
        <v>2</v>
      </c>
      <c r="DU6" s="347"/>
      <c r="DV6" s="347"/>
      <c r="DW6" s="347"/>
      <c r="DX6" s="347">
        <v>3</v>
      </c>
      <c r="DY6" s="347"/>
      <c r="DZ6" s="347"/>
      <c r="EA6" s="347"/>
      <c r="EB6" s="347">
        <v>3</v>
      </c>
      <c r="EC6" s="347"/>
      <c r="ED6" s="347"/>
      <c r="EE6" s="347"/>
      <c r="EF6" s="347">
        <v>2</v>
      </c>
      <c r="EG6" s="347"/>
      <c r="EH6" s="347"/>
      <c r="EI6" s="347"/>
      <c r="EJ6" s="347">
        <v>2</v>
      </c>
      <c r="EK6" s="347"/>
      <c r="EL6" s="347"/>
      <c r="EM6" s="347"/>
      <c r="EN6" s="347">
        <v>2</v>
      </c>
      <c r="EO6" s="347"/>
      <c r="EP6" s="347"/>
      <c r="EQ6" s="347"/>
      <c r="ER6" s="347">
        <v>2</v>
      </c>
      <c r="ES6" s="347"/>
      <c r="ET6" s="347"/>
      <c r="EU6" s="347"/>
      <c r="EV6" s="347">
        <v>4</v>
      </c>
      <c r="EW6" s="347"/>
      <c r="EX6" s="347"/>
      <c r="EY6" s="347"/>
      <c r="EZ6" s="347">
        <v>2</v>
      </c>
      <c r="FA6" s="347"/>
      <c r="FB6" s="347"/>
      <c r="FC6" s="347"/>
      <c r="FD6" s="347"/>
      <c r="FE6" s="347"/>
      <c r="FF6" s="347"/>
      <c r="FG6" s="347"/>
      <c r="FH6" s="347">
        <v>3</v>
      </c>
      <c r="FI6" s="347">
        <v>2</v>
      </c>
      <c r="FJ6" s="347">
        <v>5</v>
      </c>
      <c r="FK6" s="347">
        <f>SUM(E6:FD6)</f>
        <v>87</v>
      </c>
      <c r="FL6" s="349"/>
      <c r="FM6" s="350">
        <v>2</v>
      </c>
      <c r="FN6" s="350"/>
      <c r="FO6" s="350">
        <v>2</v>
      </c>
      <c r="FP6" s="350"/>
      <c r="FQ6" s="350">
        <v>2</v>
      </c>
      <c r="FR6" s="350"/>
      <c r="FS6" s="350">
        <v>2</v>
      </c>
      <c r="FT6" s="351"/>
      <c r="FU6" s="351">
        <v>3</v>
      </c>
      <c r="FV6" s="351"/>
      <c r="FW6" s="351">
        <v>3</v>
      </c>
      <c r="FX6" s="351"/>
      <c r="FY6" s="351">
        <v>3</v>
      </c>
      <c r="FZ6" s="351"/>
      <c r="GA6" s="351">
        <v>3</v>
      </c>
      <c r="GB6" s="351"/>
      <c r="GC6" s="351">
        <v>2</v>
      </c>
      <c r="GD6" s="351"/>
      <c r="GE6" s="351">
        <v>2</v>
      </c>
      <c r="GF6" s="351"/>
      <c r="GG6" s="351">
        <v>2</v>
      </c>
      <c r="GH6" s="351"/>
      <c r="GI6" s="351">
        <v>2</v>
      </c>
      <c r="GJ6" s="351"/>
      <c r="GK6" s="351"/>
      <c r="GL6" s="350"/>
      <c r="GM6" s="350">
        <v>2</v>
      </c>
      <c r="GN6" s="350"/>
      <c r="GO6" s="350">
        <v>2</v>
      </c>
      <c r="GP6" s="350"/>
      <c r="GQ6" s="350">
        <v>3</v>
      </c>
      <c r="GR6" s="350"/>
      <c r="GS6" s="350">
        <v>2</v>
      </c>
      <c r="GT6" s="350"/>
      <c r="GU6" s="350">
        <v>2</v>
      </c>
      <c r="GV6" s="350"/>
      <c r="GW6" s="350">
        <v>2</v>
      </c>
      <c r="GX6" s="350"/>
      <c r="GY6" s="350">
        <v>2</v>
      </c>
      <c r="GZ6" s="350"/>
      <c r="HA6" s="350">
        <v>2</v>
      </c>
      <c r="HB6" s="350"/>
      <c r="HC6" s="350">
        <v>3</v>
      </c>
      <c r="HD6" s="351"/>
      <c r="HE6" s="351">
        <v>2</v>
      </c>
      <c r="HF6" s="351"/>
      <c r="HG6" s="351">
        <v>3</v>
      </c>
      <c r="HH6" s="351"/>
      <c r="HI6" s="351">
        <v>2</v>
      </c>
      <c r="HJ6" s="351"/>
      <c r="HK6" s="351">
        <v>4</v>
      </c>
      <c r="HL6" s="351"/>
      <c r="HM6" s="351">
        <v>2</v>
      </c>
      <c r="HN6" s="351"/>
      <c r="HO6" s="351">
        <v>2</v>
      </c>
      <c r="HP6" s="351"/>
      <c r="HQ6" s="351">
        <v>2</v>
      </c>
      <c r="HR6" s="351"/>
      <c r="HS6" s="351">
        <v>2</v>
      </c>
      <c r="HT6" s="351"/>
      <c r="HU6" s="351">
        <v>3</v>
      </c>
      <c r="HV6" s="350"/>
      <c r="HW6" s="350">
        <v>3</v>
      </c>
      <c r="HX6" s="350"/>
      <c r="HY6" s="350">
        <v>2</v>
      </c>
      <c r="HZ6" s="350"/>
      <c r="IA6" s="350">
        <v>2</v>
      </c>
      <c r="IB6" s="350"/>
      <c r="IC6" s="350">
        <v>2</v>
      </c>
      <c r="ID6" s="350"/>
      <c r="IE6" s="350">
        <v>2</v>
      </c>
      <c r="IF6" s="350"/>
      <c r="IG6" s="350">
        <v>4</v>
      </c>
      <c r="IH6" s="350"/>
      <c r="II6" s="350">
        <v>2</v>
      </c>
      <c r="IJ6" s="350"/>
      <c r="IK6" s="350"/>
      <c r="IL6" s="453"/>
      <c r="IM6" s="453">
        <v>3</v>
      </c>
      <c r="IN6" s="479"/>
      <c r="IO6" s="479">
        <v>2</v>
      </c>
      <c r="IP6" s="453"/>
      <c r="IQ6" s="453">
        <v>5</v>
      </c>
      <c r="IR6" s="352">
        <f>SUM(FL6:FS6)</f>
        <v>8</v>
      </c>
      <c r="IS6" s="352">
        <f>SUM(FT6:GI6)</f>
        <v>20</v>
      </c>
      <c r="IT6" s="352">
        <f>SUM(GL6:HC6)</f>
        <v>20</v>
      </c>
      <c r="IU6" s="352">
        <f>SUM(HD6:HU6)</f>
        <v>22</v>
      </c>
      <c r="IV6" s="352">
        <f>SUM(HV6:IK6)</f>
        <v>17</v>
      </c>
      <c r="IW6" s="454">
        <f>SUM(IL6:IQ6)-5</f>
        <v>5</v>
      </c>
      <c r="IX6" s="316">
        <f>SUM(FL6:IQ6)-5</f>
        <v>92</v>
      </c>
      <c r="IY6" s="552"/>
      <c r="IZ6" s="551"/>
      <c r="JD6" s="346" t="s">
        <v>267</v>
      </c>
      <c r="JE6" s="346" t="s">
        <v>268</v>
      </c>
      <c r="JG6" s="346" t="s">
        <v>267</v>
      </c>
      <c r="JH6" s="346" t="s">
        <v>268</v>
      </c>
    </row>
    <row r="7" spans="1:268" ht="19.5" customHeight="1" x14ac:dyDescent="0.25">
      <c r="A7" s="6">
        <v>1</v>
      </c>
      <c r="B7" s="165" t="s">
        <v>178</v>
      </c>
      <c r="C7" s="213" t="s">
        <v>179</v>
      </c>
      <c r="D7" s="38">
        <v>36127</v>
      </c>
      <c r="E7" s="23">
        <v>8</v>
      </c>
      <c r="F7" s="194">
        <v>10</v>
      </c>
      <c r="G7" s="101">
        <v>4</v>
      </c>
      <c r="H7" s="7">
        <f t="shared" ref="H7:H17" si="0">ROUND((E7*0.2+F7*0.1+G7*0.7),1)</f>
        <v>5.4</v>
      </c>
      <c r="I7" s="23">
        <v>8</v>
      </c>
      <c r="J7" s="194">
        <v>9</v>
      </c>
      <c r="K7" s="25">
        <v>8.5</v>
      </c>
      <c r="L7" s="7">
        <f t="shared" ref="L7:L17" si="1">ROUND((I7*0.2+J7*0.1+K7*0.7),1)</f>
        <v>8.5</v>
      </c>
      <c r="M7" s="23">
        <v>7.5</v>
      </c>
      <c r="N7" s="194">
        <v>9</v>
      </c>
      <c r="O7" s="74">
        <v>6</v>
      </c>
      <c r="P7" s="7">
        <f t="shared" ref="P7:P17" si="2">ROUND((M7*0.2+N7*0.1+O7*0.7),1)</f>
        <v>6.6</v>
      </c>
      <c r="Q7" s="23">
        <v>6.5</v>
      </c>
      <c r="R7" s="194">
        <v>9</v>
      </c>
      <c r="S7" s="25">
        <v>7</v>
      </c>
      <c r="T7" s="7">
        <f t="shared" ref="T7:T17" si="3">ROUND((Q7*0.2+R7*0.1+S7*0.7),1)</f>
        <v>7.1</v>
      </c>
      <c r="U7" s="23">
        <v>6</v>
      </c>
      <c r="V7" s="24">
        <v>8</v>
      </c>
      <c r="W7" s="25">
        <v>5</v>
      </c>
      <c r="X7" s="7">
        <f t="shared" ref="X7:X17" si="4">ROUND((U7*0.2+V7*0.1+W7*0.7),1)</f>
        <v>5.5</v>
      </c>
      <c r="Y7" s="23">
        <v>8</v>
      </c>
      <c r="Z7" s="194">
        <v>9</v>
      </c>
      <c r="AA7" s="25">
        <v>5</v>
      </c>
      <c r="AB7" s="7">
        <f t="shared" ref="AB7:AB17" si="5">ROUND((Y7*0.2+Z7*0.1+AA7*0.7),1)</f>
        <v>6</v>
      </c>
      <c r="AC7" s="23">
        <v>7.7</v>
      </c>
      <c r="AD7" s="194">
        <v>9</v>
      </c>
      <c r="AE7" s="25">
        <v>5.5</v>
      </c>
      <c r="AF7" s="7">
        <f t="shared" ref="AF7:AF17" si="6">ROUND((AC7*0.2+AD7*0.1+AE7*0.7),1)</f>
        <v>6.3</v>
      </c>
      <c r="AG7" s="23">
        <v>7.5</v>
      </c>
      <c r="AH7" s="194">
        <v>8</v>
      </c>
      <c r="AI7" s="25">
        <f t="shared" ref="AI7:AI19" si="7">ROUND((JD7+JE7)/2,1)</f>
        <v>6.3</v>
      </c>
      <c r="AJ7" s="7">
        <f t="shared" ref="AJ7:AJ17" si="8">ROUND((AG7*0.2+AH7*0.1+AI7*0.7),1)</f>
        <v>6.7</v>
      </c>
      <c r="AK7" s="23">
        <v>6.3</v>
      </c>
      <c r="AL7" s="194">
        <v>9</v>
      </c>
      <c r="AM7" s="25">
        <v>5</v>
      </c>
      <c r="AN7" s="7">
        <f t="shared" ref="AN7:AN17" si="9">ROUND((AK7*0.2+AL7*0.1+AM7*0.7),1)</f>
        <v>5.7</v>
      </c>
      <c r="AO7" s="23">
        <v>8.6999999999999993</v>
      </c>
      <c r="AP7" s="194">
        <v>9</v>
      </c>
      <c r="AQ7" s="25">
        <v>6.5</v>
      </c>
      <c r="AR7" s="7">
        <f t="shared" ref="AR7:AR17" si="10">ROUND((AO7*0.2+AP7*0.1+AQ7*0.7),1)</f>
        <v>7.2</v>
      </c>
      <c r="AS7" s="23">
        <v>8</v>
      </c>
      <c r="AT7" s="194">
        <v>9</v>
      </c>
      <c r="AU7" s="25">
        <v>6</v>
      </c>
      <c r="AV7" s="7">
        <f t="shared" ref="AV7:AV17" si="11">ROUND((AS7*0.2+AT7*0.1+AU7*0.7),1)</f>
        <v>6.7</v>
      </c>
      <c r="AW7" s="23">
        <v>7.5</v>
      </c>
      <c r="AX7" s="194">
        <v>9</v>
      </c>
      <c r="AY7" s="25">
        <v>8.5</v>
      </c>
      <c r="AZ7" s="7">
        <f t="shared" ref="AZ7:AZ17" si="12">ROUND((AW7*0.2+AX7*0.1+AY7*0.7),1)</f>
        <v>8.4</v>
      </c>
      <c r="BA7" s="23">
        <v>7.3</v>
      </c>
      <c r="BB7" s="194">
        <v>8</v>
      </c>
      <c r="BC7" s="25">
        <v>7</v>
      </c>
      <c r="BD7" s="7">
        <f t="shared" ref="BD7:BD17" si="13">ROUND((BA7*0.2+BB7*0.1+BC7*0.7),1)</f>
        <v>7.2</v>
      </c>
      <c r="BE7" s="23">
        <v>6.5</v>
      </c>
      <c r="BF7" s="194">
        <v>8</v>
      </c>
      <c r="BG7" s="25">
        <v>7</v>
      </c>
      <c r="BH7" s="7">
        <f t="shared" ref="BH7:BH17" si="14">ROUND((BE7*0.2+BF7*0.1+BG7*0.7),1)</f>
        <v>7</v>
      </c>
      <c r="BI7" s="23">
        <v>8.8000000000000007</v>
      </c>
      <c r="BJ7" s="194">
        <v>9</v>
      </c>
      <c r="BK7" s="25">
        <v>7</v>
      </c>
      <c r="BL7" s="7">
        <f t="shared" ref="BL7:BL17" si="15">ROUND((BI7*0.2+BJ7*0.1+BK7*0.7),1)</f>
        <v>7.6</v>
      </c>
      <c r="BM7" s="23">
        <v>6.3</v>
      </c>
      <c r="BN7" s="194">
        <v>7</v>
      </c>
      <c r="BO7" s="25">
        <v>7</v>
      </c>
      <c r="BP7" s="7">
        <f t="shared" ref="BP7:BP17" si="16">ROUND((BM7*0.2+BN7*0.1+BO7*0.7),1)</f>
        <v>6.9</v>
      </c>
      <c r="BQ7" s="23">
        <v>8</v>
      </c>
      <c r="BR7" s="194">
        <v>10</v>
      </c>
      <c r="BS7" s="25">
        <v>8</v>
      </c>
      <c r="BT7" s="7">
        <f t="shared" ref="BT7:BT17" si="17">ROUND((BQ7*0.2+BR7*0.1+BS7*0.7),1)</f>
        <v>8.1999999999999993</v>
      </c>
      <c r="BU7" s="23">
        <v>8.3000000000000007</v>
      </c>
      <c r="BV7" s="194">
        <v>8</v>
      </c>
      <c r="BW7" s="25">
        <v>7</v>
      </c>
      <c r="BX7" s="7">
        <f t="shared" ref="BX7:BX17" si="18">ROUND((BU7*0.2+BV7*0.1+BW7*0.7),1)</f>
        <v>7.4</v>
      </c>
      <c r="BY7" s="23">
        <v>6.7</v>
      </c>
      <c r="BZ7" s="194">
        <v>8</v>
      </c>
      <c r="CA7" s="25">
        <v>5.5</v>
      </c>
      <c r="CB7" s="7">
        <f t="shared" ref="CB7:CB17" si="19">ROUND((BY7*0.2+BZ7*0.1+CA7*0.7),1)</f>
        <v>6</v>
      </c>
      <c r="CC7" s="23">
        <v>7</v>
      </c>
      <c r="CD7" s="194">
        <v>8</v>
      </c>
      <c r="CE7" s="25">
        <v>7</v>
      </c>
      <c r="CF7" s="7">
        <f t="shared" ref="CF7:CF17" si="20">ROUND((CC7*0.2+CD7*0.1+CE7*0.7),1)</f>
        <v>7.1</v>
      </c>
      <c r="CG7" s="23">
        <v>6.7</v>
      </c>
      <c r="CH7" s="194">
        <v>9</v>
      </c>
      <c r="CI7" s="74">
        <v>5</v>
      </c>
      <c r="CJ7" s="7">
        <f t="shared" ref="CJ7:CJ17" si="21">ROUND((CG7*0.2+CH7*0.1+CI7*0.7),1)</f>
        <v>5.7</v>
      </c>
      <c r="CK7" s="23">
        <v>7.5</v>
      </c>
      <c r="CL7" s="194">
        <v>10</v>
      </c>
      <c r="CM7" s="25">
        <f t="shared" ref="CM7:CM18" si="22">ROUND((JG7+JH7)/2,1)</f>
        <v>5.5</v>
      </c>
      <c r="CN7" s="7">
        <f t="shared" ref="CN7:CN17" si="23">ROUND((CK7*0.2+CL7*0.1+CM7*0.7),1)</f>
        <v>6.4</v>
      </c>
      <c r="CO7" s="23">
        <v>8.5</v>
      </c>
      <c r="CP7" s="194">
        <v>9</v>
      </c>
      <c r="CQ7" s="25">
        <v>8.5</v>
      </c>
      <c r="CR7" s="7">
        <f t="shared" ref="CR7:CR17" si="24">ROUND((CO7*0.2+CP7*0.1+CQ7*0.7),1)</f>
        <v>8.6</v>
      </c>
      <c r="CS7" s="23">
        <v>7.7</v>
      </c>
      <c r="CT7" s="194">
        <v>9</v>
      </c>
      <c r="CU7" s="25">
        <v>7.5</v>
      </c>
      <c r="CV7" s="7">
        <f t="shared" ref="CV7:CV17" si="25">ROUND((CS7*0.2+CT7*0.1+CU7*0.7),1)</f>
        <v>7.7</v>
      </c>
      <c r="CW7" s="23">
        <v>7.5</v>
      </c>
      <c r="CX7" s="194">
        <v>9</v>
      </c>
      <c r="CY7" s="25">
        <v>8</v>
      </c>
      <c r="CZ7" s="7">
        <f t="shared" ref="CZ7:CZ17" si="26">ROUND((CW7*0.2+CX7*0.1+CY7*0.7),1)</f>
        <v>8</v>
      </c>
      <c r="DA7" s="23">
        <v>8</v>
      </c>
      <c r="DB7" s="194">
        <v>8</v>
      </c>
      <c r="DC7" s="25">
        <v>7</v>
      </c>
      <c r="DD7" s="7">
        <f t="shared" ref="DD7:DD17" si="27">ROUND((DA7*0.2+DB7*0.1+DC7*0.7),1)</f>
        <v>7.3</v>
      </c>
      <c r="DE7" s="23">
        <v>8.5</v>
      </c>
      <c r="DF7" s="194">
        <v>9</v>
      </c>
      <c r="DG7" s="25">
        <v>6</v>
      </c>
      <c r="DH7" s="7">
        <f t="shared" ref="DH7:DH17" si="28">ROUND((DE7*0.2+DF7*0.1+DG7*0.7),1)</f>
        <v>6.8</v>
      </c>
      <c r="DI7" s="23">
        <v>8</v>
      </c>
      <c r="DJ7" s="194">
        <v>10</v>
      </c>
      <c r="DK7" s="25">
        <v>4.5</v>
      </c>
      <c r="DL7" s="7">
        <f t="shared" ref="DL7:DL17" si="29">ROUND((DI7*0.2+DJ7*0.1+DK7*0.7),1)</f>
        <v>5.8</v>
      </c>
      <c r="DM7" s="23">
        <v>7.3</v>
      </c>
      <c r="DN7" s="194">
        <v>9</v>
      </c>
      <c r="DO7" s="25">
        <v>6.5</v>
      </c>
      <c r="DP7" s="7">
        <f t="shared" ref="DP7:DP17" si="30">ROUND((DM7*0.2+DN7*0.1+DO7*0.7),1)</f>
        <v>6.9</v>
      </c>
      <c r="DQ7" s="23">
        <v>8</v>
      </c>
      <c r="DR7" s="194">
        <v>9</v>
      </c>
      <c r="DS7" s="25">
        <v>6</v>
      </c>
      <c r="DT7" s="7">
        <f t="shared" ref="DT7:DT17" si="31">ROUND((DQ7*0.2+DR7*0.1+DS7*0.7),1)</f>
        <v>6.7</v>
      </c>
      <c r="DU7" s="23">
        <v>7.5</v>
      </c>
      <c r="DV7" s="194">
        <v>9</v>
      </c>
      <c r="DW7" s="25">
        <v>5</v>
      </c>
      <c r="DX7" s="7">
        <f t="shared" ref="DX7:DX17" si="32">ROUND((DU7*0.2+DV7*0.1+DW7*0.7),1)</f>
        <v>5.9</v>
      </c>
      <c r="DY7" s="23">
        <v>8</v>
      </c>
      <c r="DZ7" s="194">
        <v>9</v>
      </c>
      <c r="EA7" s="25">
        <v>6.5</v>
      </c>
      <c r="EB7" s="7">
        <f t="shared" ref="EB7:EB17" si="33">ROUND((DY7*0.2+DZ7*0.1+EA7*0.7),1)</f>
        <v>7.1</v>
      </c>
      <c r="EC7" s="23">
        <v>8</v>
      </c>
      <c r="ED7" s="194">
        <v>8</v>
      </c>
      <c r="EE7" s="25">
        <v>6</v>
      </c>
      <c r="EF7" s="7">
        <f t="shared" ref="EF7:EF17" si="34">ROUND((EC7*0.2+ED7*0.1+EE7*0.7),1)</f>
        <v>6.6</v>
      </c>
      <c r="EG7" s="23">
        <v>8.3000000000000007</v>
      </c>
      <c r="EH7" s="194">
        <v>9</v>
      </c>
      <c r="EI7" s="25">
        <v>8</v>
      </c>
      <c r="EJ7" s="7">
        <f t="shared" ref="EJ7:EJ17" si="35">ROUND((EG7*0.2+EH7*0.1+EI7*0.7),1)</f>
        <v>8.1999999999999993</v>
      </c>
      <c r="EK7" s="23">
        <v>9</v>
      </c>
      <c r="EL7" s="194">
        <v>9</v>
      </c>
      <c r="EM7" s="25">
        <v>9</v>
      </c>
      <c r="EN7" s="7">
        <f t="shared" ref="EN7:EN17" si="36">ROUND((EK7*0.2+EL7*0.1+EM7*0.7),1)</f>
        <v>9</v>
      </c>
      <c r="EO7" s="23">
        <v>6.5</v>
      </c>
      <c r="EP7" s="194">
        <v>9</v>
      </c>
      <c r="EQ7" s="25">
        <v>7.5</v>
      </c>
      <c r="ER7" s="7">
        <f t="shared" ref="ER7:ER18" si="37">ROUND((EO7*0.2+EP7*0.1+EQ7*0.7),1)</f>
        <v>7.5</v>
      </c>
      <c r="ES7" s="23">
        <v>7.3</v>
      </c>
      <c r="ET7" s="194">
        <v>8</v>
      </c>
      <c r="EU7" s="25">
        <v>7</v>
      </c>
      <c r="EV7" s="7">
        <f t="shared" ref="EV7:EV18" si="38">ROUND((ES7*0.2+ET7*0.1+EU7*0.7),1)</f>
        <v>7.2</v>
      </c>
      <c r="EW7" s="23">
        <v>6.3</v>
      </c>
      <c r="EX7" s="194">
        <v>8</v>
      </c>
      <c r="EY7" s="25">
        <v>6</v>
      </c>
      <c r="EZ7" s="7">
        <f t="shared" ref="EZ7:EZ18" si="39">ROUND((EW7*0.2+EX7*0.1+EY7*0.7),1)</f>
        <v>6.3</v>
      </c>
      <c r="FA7" s="23">
        <v>8</v>
      </c>
      <c r="FB7" s="194">
        <v>9</v>
      </c>
      <c r="FC7" s="25">
        <v>6.5</v>
      </c>
      <c r="FD7" s="7">
        <f t="shared" ref="FD7:FD18" si="40">ROUND((FA7*0.2+FB7*0.1+FC7*0.7),1)</f>
        <v>7.1</v>
      </c>
      <c r="FE7" s="23"/>
      <c r="FF7" s="194"/>
      <c r="FG7" s="25"/>
      <c r="FH7" s="7">
        <f t="shared" ref="FH7:FH17" si="41">ROUND((FE7*0.2+FF7*0.1+FG7*0.7),1)</f>
        <v>0</v>
      </c>
      <c r="FI7" s="7"/>
      <c r="FJ7" s="7">
        <v>9</v>
      </c>
      <c r="FK7" s="8">
        <f t="shared" ref="FK7:FK22" si="42">ROUND((SUMPRODUCT($E$6:$FD$6,E7:FD7)/SUM($E$6:$FD$6)),2)</f>
        <v>6.94</v>
      </c>
      <c r="FL7" s="126" t="str">
        <f t="shared" ref="FL7:FL18" si="43">IF(AND(8.5&lt;=H7,H7&lt;=10),"A",IF(AND(7&lt;=H7,H7&lt;=8.4),"B",IF(AND(5.5&lt;=H7,H7&lt;=6.9),"C",IF(AND(4&lt;=H7,H7&lt;=5.4),"D",IF(H7=0,"X","F")))))</f>
        <v>D</v>
      </c>
      <c r="FM7" s="10">
        <f t="shared" ref="FM7:FM22" si="44">IF(AND(8.5&lt;=H7,H7&lt;=10),4,IF(AND(7&lt;=H7,H7&lt;=8.4),3,IF(AND(5.5&lt;=H7,H7&lt;=6.9),2,IF(AND(4&lt;=H7,H7&lt;=5.4),1,0))))</f>
        <v>1</v>
      </c>
      <c r="FN7" s="126" t="str">
        <f t="shared" ref="FN7:FN18" si="45">IF(AND(8.5&lt;=L7,L7&lt;=10),"A",IF(AND(7&lt;=L7,L7&lt;=8.4),"B",IF(AND(5.5&lt;=L7,L7&lt;=6.9),"C",IF(AND(4&lt;=L7,L7&lt;=5.4),"D",IF(L7=0,"X","F")))))</f>
        <v>A</v>
      </c>
      <c r="FO7" s="10">
        <f t="shared" ref="FO7:FO22" si="46">IF(AND(8.5&lt;=L7,L7&lt;=10),4,IF(AND(7&lt;=L7,L7&lt;=8.4),3,IF(AND(5.5&lt;=L7,L7&lt;=6.9),2,IF(AND(4&lt;=L7,L7&lt;=5.4),1,0))))</f>
        <v>4</v>
      </c>
      <c r="FP7" s="126" t="str">
        <f t="shared" ref="FP7:FP18" si="47">IF(AND(8.5&lt;=P7,P7&lt;=10),"A",IF(AND(7&lt;=P7,P7&lt;=8.4),"B",IF(AND(5.5&lt;=P7,P7&lt;=6.9),"C",IF(AND(4&lt;=P7,P7&lt;=5.4),"D",IF(P7=0,"X","F")))))</f>
        <v>C</v>
      </c>
      <c r="FQ7" s="10">
        <f t="shared" ref="FQ7:FQ22" si="48">IF(AND(8.5&lt;=P7,P7&lt;=10),4,IF(AND(7&lt;=P7,P7&lt;=8.4),3,IF(AND(5.5&lt;=P7,P7&lt;=6.9),2,IF(AND(4&lt;=P7,P7&lt;=5.4),1,0))))</f>
        <v>2</v>
      </c>
      <c r="FR7" s="126" t="str">
        <f t="shared" ref="FR7:FR18" si="49">IF(AND(8.5&lt;=T7,T7&lt;=10),"A",IF(AND(7&lt;=T7,T7&lt;=8.4),"B",IF(AND(5.5&lt;=T7,T7&lt;=6.9),"C",IF(AND(4&lt;=T7,T7&lt;=5.4),"D",IF(T7=0,"X","F")))))</f>
        <v>B</v>
      </c>
      <c r="FS7" s="10">
        <f t="shared" ref="FS7:FS22" si="50">IF(AND(8.5&lt;=T7,T7&lt;=10),4,IF(AND(7&lt;=T7,T7&lt;=8.4),3,IF(AND(5.5&lt;=T7,T7&lt;=6.9),2,IF(AND(4&lt;=T7,T7&lt;=5.4),1,0))))</f>
        <v>3</v>
      </c>
      <c r="FT7" s="218" t="str">
        <f t="shared" ref="FT7:FT18" si="51">IF(AND(8.5&lt;=X7,X7&lt;=10),"A",IF(AND(7&lt;=X7,X7&lt;=8.4),"B",IF(AND(5.5&lt;=X7,X7&lt;=6.9),"C",IF(AND(4&lt;=X7,X7&lt;=5.4),"D",IF(X7=0,"X","F")))))</f>
        <v>C</v>
      </c>
      <c r="FU7" s="217">
        <f t="shared" ref="FU7:FU22" si="52">IF(AND(8.5&lt;=X7,X7&lt;=10),4,IF(AND(7&lt;=X7,X7&lt;=8.4),3,IF(AND(5.5&lt;=X7,X7&lt;=6.9),2,IF(AND(4&lt;=X7,X7&lt;=5.4),1,0))))</f>
        <v>2</v>
      </c>
      <c r="FV7" s="218" t="str">
        <f t="shared" ref="FV7:FV18" si="53">IF(AND(8.5&lt;=AB7,AB7&lt;=10),"A",IF(AND(7&lt;=AB7,AB7&lt;=8.4),"B",IF(AND(5.5&lt;=AB7,AB7&lt;=6.9),"C",IF(AND(4&lt;=AB7,AB7&lt;=5.4),"D",IF(AB7=0,"X","F")))))</f>
        <v>C</v>
      </c>
      <c r="FW7" s="217">
        <f t="shared" ref="FW7:FW22" si="54">IF(AND(8.5&lt;=AB7,AB7&lt;=10),4,IF(AND(7&lt;=AB7,AB7&lt;=8.4),3,IF(AND(5.5&lt;=AB7,AB7&lt;=6.9),2,IF(AND(4&lt;=AB7,AB7&lt;=5.4),1,0))))</f>
        <v>2</v>
      </c>
      <c r="FX7" s="218" t="str">
        <f t="shared" ref="FX7:FX18" si="55">IF(AND(8.5&lt;=AF7,AF7&lt;=10),"A",IF(AND(7&lt;=AF7,AF7&lt;=8.4),"B",IF(AND(5.5&lt;=AF7,AF7&lt;=6.9),"C",IF(AND(4&lt;=AF7,AF7&lt;=5.4),"D",IF(AF7=0,"X","F")))))</f>
        <v>C</v>
      </c>
      <c r="FY7" s="217">
        <f t="shared" ref="FY7:FY22" si="56">IF(AND(8.5&lt;=AF7,AF7&lt;=10),4,IF(AND(7&lt;=AF7,AF7&lt;=8.4),3,IF(AND(5.5&lt;=AF7,AF7&lt;=6.9),2,IF(AND(4&lt;=AF7,AF7&lt;=5.4),1,0))))</f>
        <v>2</v>
      </c>
      <c r="FZ7" s="218" t="str">
        <f t="shared" ref="FZ7:FZ18" si="57">IF(AND(8.5&lt;=AJ7,AJ7&lt;=10),"A",IF(AND(7&lt;=AJ7,AJ7&lt;=8.4),"B",IF(AND(5.5&lt;=AJ7,AJ7&lt;=6.9),"C",IF(AND(4&lt;=AJ7,AJ7&lt;=5.4),"D",IF(AJ7=0,"X","F")))))</f>
        <v>C</v>
      </c>
      <c r="GA7" s="217">
        <f t="shared" ref="GA7:GA22" si="58">IF(AND(8.5&lt;=AJ7,AJ7&lt;=10),4,IF(AND(7&lt;=AJ7,AJ7&lt;=8.4),3,IF(AND(5.5&lt;=AJ7,AJ7&lt;=6.9),2,IF(AND(4&lt;=AJ7,AJ7&lt;=5.4),1,0))))</f>
        <v>2</v>
      </c>
      <c r="GB7" s="218" t="str">
        <f t="shared" ref="GB7:GB18" si="59">IF(AND(8.5&lt;=AN7,AN7&lt;=10),"A",IF(AND(7&lt;=AN7,AN7&lt;=8.4),"B",IF(AND(5.5&lt;=AN7,AN7&lt;=6.9),"C",IF(AND(4&lt;=AN7,AN7&lt;=5.4),"D",IF(AN7=0,"X","F")))))</f>
        <v>C</v>
      </c>
      <c r="GC7" s="217">
        <f t="shared" ref="GC7:GC22" si="60">IF(AND(8.5&lt;=AN7,AN7&lt;=10),4,IF(AND(7&lt;=AN7,AN7&lt;=8.4),3,IF(AND(5.5&lt;=AN7,AN7&lt;=6.9),2,IF(AND(4&lt;=AN7,AN7&lt;=5.4),1,0))))</f>
        <v>2</v>
      </c>
      <c r="GD7" s="218" t="str">
        <f t="shared" ref="GD7:GD18" si="61">IF(AND(8.5&lt;=AR7,AR7&lt;=10),"A",IF(AND(7&lt;=AR7,AR7&lt;=8.4),"B",IF(AND(5.5&lt;=AR7,AR7&lt;=6.9),"C",IF(AND(4&lt;=AR7,AR7&lt;=5.4),"D",IF(AR7=0,"X","F")))))</f>
        <v>B</v>
      </c>
      <c r="GE7" s="217">
        <f t="shared" ref="GE7:GE22" si="62">IF(AND(8.5&lt;=AR7,AR7&lt;=10),4,IF(AND(7&lt;=AR7,AR7&lt;=8.4),3,IF(AND(5.5&lt;=AR7,AR7&lt;=6.9),2,IF(AND(4&lt;=AR7,AR7&lt;=5.4),1,0))))</f>
        <v>3</v>
      </c>
      <c r="GF7" s="218" t="str">
        <f t="shared" ref="GF7:GF18" si="63">IF(AND(8.5&lt;=AV7,AV7&lt;=10),"A",IF(AND(7&lt;=AV7,AV7&lt;=8.4),"B",IF(AND(5.5&lt;=AV7,AV7&lt;=6.9),"C",IF(AND(4&lt;=AV7,AV7&lt;=5.4),"D",IF(AV7=0,"X","F")))))</f>
        <v>C</v>
      </c>
      <c r="GG7" s="217">
        <f t="shared" ref="GG7:GG22" si="64">IF(AND(8.5&lt;=AV7,AV7&lt;=10),4,IF(AND(7&lt;=AV7,AV7&lt;=8.4),3,IF(AND(5.5&lt;=AV7,AV7&lt;=6.9),2,IF(AND(4&lt;=AV7,AV7&lt;=5.4),1,0))))</f>
        <v>2</v>
      </c>
      <c r="GH7" s="218" t="str">
        <f t="shared" ref="GH7:GH18" si="65">IF(AND(8.5&lt;=AZ7,AZ7&lt;=10),"A",IF(AND(7&lt;=AZ7,AZ7&lt;=8.4),"B",IF(AND(5.5&lt;=AZ7,AZ7&lt;=6.9),"C",IF(AND(4&lt;=AZ7,AZ7&lt;=5.4),"D",IF(AZ7=0,"X","F")))))</f>
        <v>B</v>
      </c>
      <c r="GI7" s="217">
        <f t="shared" ref="GI7:GI22" si="66">IF(AND(8.5&lt;=AZ7,AZ7&lt;=10),4,IF(AND(7&lt;=AZ7,AZ7&lt;=8.4),3,IF(AND(5.5&lt;=AZ7,AZ7&lt;=6.9),2,IF(AND(4&lt;=AZ7,AZ7&lt;=5.4),1,0))))</f>
        <v>3</v>
      </c>
      <c r="GJ7" s="218" t="str">
        <f t="shared" ref="GJ7:GJ18" si="67">IF(AND(8.5&lt;=BD7,BD7&lt;=10),"A",IF(AND(7&lt;=BD7,BD7&lt;=8.4),"B",IF(AND(5.5&lt;=BD7,BD7&lt;=6.9),"C",IF(AND(4&lt;=BD7,BD7&lt;=5.4),"D",IF(BD7=0,"X","F")))))</f>
        <v>B</v>
      </c>
      <c r="GK7" s="217">
        <f t="shared" ref="GK7:GK22" si="68">IF(AND(8.5&lt;=BD7,BD7&lt;=10),4,IF(AND(7&lt;=BD7,BD7&lt;=8.4),3,IF(AND(5.5&lt;=BD7,BD7&lt;=6.9),2,IF(AND(4&lt;=BD7,BD7&lt;=5.4),1,0))))</f>
        <v>3</v>
      </c>
      <c r="GL7" s="126" t="str">
        <f t="shared" ref="GL7:GL18" si="69">IF(AND(8.5&lt;=BH7,BH7&lt;=10),"A",IF(AND(7&lt;=BH7,BH7&lt;=8.4),"B",IF(AND(5.5&lt;=BH7,BH7&lt;=6.9),"C",IF(AND(4&lt;=BH7,BH7&lt;=5.4),"D",IF(BH7=0,"X","F")))))</f>
        <v>B</v>
      </c>
      <c r="GM7" s="10">
        <f t="shared" ref="GM7:GM22" si="70">IF(AND(8.5&lt;=BH7,BH7&lt;=10),4,IF(AND(7&lt;=BH7,BH7&lt;=8.4),3,IF(AND(5.5&lt;=BH7,BH7&lt;=6.9),2,IF(AND(4&lt;=BH7,BH7&lt;=5.4),1,0))))</f>
        <v>3</v>
      </c>
      <c r="GN7" s="126" t="str">
        <f t="shared" ref="GN7:GN18" si="71">IF(AND(8.5&lt;=BL7,BL7&lt;=10),"A",IF(AND(7&lt;=BL7,BL7&lt;=8.4),"B",IF(AND(5.5&lt;=BL7,BL7&lt;=6.9),"C",IF(AND(4&lt;=BL7,BL7&lt;=5.4),"D",IF(BL7=0,"X","F")))))</f>
        <v>B</v>
      </c>
      <c r="GO7" s="10">
        <f t="shared" ref="GO7:GO22" si="72">IF(AND(8.5&lt;=BL7,BL7&lt;=10),4,IF(AND(7&lt;=BL7,BL7&lt;=8.4),3,IF(AND(5.5&lt;=BL7,BL7&lt;=6.9),2,IF(AND(4&lt;=BL7,BL7&lt;=5.4),1,0))))</f>
        <v>3</v>
      </c>
      <c r="GP7" s="126" t="str">
        <f t="shared" ref="GP7:GP18" si="73">IF(AND(8.5&lt;=BP7,BP7&lt;=10),"A",IF(AND(7&lt;=BP7,BP7&lt;=8.4),"B",IF(AND(5.5&lt;=BP7,BP7&lt;=6.9),"C",IF(AND(4&lt;=BP7,BP7&lt;=5.4),"D",IF(BP7=0,"X","F")))))</f>
        <v>C</v>
      </c>
      <c r="GQ7" s="10">
        <f t="shared" ref="GQ7:GQ22" si="74">IF(AND(8.5&lt;=BP7,BP7&lt;=10),4,IF(AND(7&lt;=BP7,BP7&lt;=8.4),3,IF(AND(5.5&lt;=BP7,BP7&lt;=6.9),2,IF(AND(4&lt;=BP7,BP7&lt;=5.4),1,0))))</f>
        <v>2</v>
      </c>
      <c r="GR7" s="126" t="str">
        <f t="shared" ref="GR7:GR18" si="75">IF(AND(8.5&lt;=BT7,BT7&lt;=10),"A",IF(AND(7&lt;=BT7,BT7&lt;=8.4),"B",IF(AND(5.5&lt;=BT7,BT7&lt;=6.9),"C",IF(AND(4&lt;=BT7,BT7&lt;=5.4),"D",IF(BT7=0,"X","F")))))</f>
        <v>B</v>
      </c>
      <c r="GS7" s="10">
        <f t="shared" ref="GS7:GS22" si="76">IF(AND(8.5&lt;=BT7,BT7&lt;=10),4,IF(AND(7&lt;=BT7,BT7&lt;=8.4),3,IF(AND(5.5&lt;=BT7,BT7&lt;=6.9),2,IF(AND(4&lt;=BT7,BT7&lt;=5.4),1,0))))</f>
        <v>3</v>
      </c>
      <c r="GT7" s="126" t="str">
        <f t="shared" ref="GT7:GT18" si="77">IF(AND(8.5&lt;=BX7,BX7&lt;=10),"A",IF(AND(7&lt;=BX7,BX7&lt;=8.4),"B",IF(AND(5.5&lt;=BX7,BX7&lt;=6.9),"C",IF(AND(4&lt;=BX7,BX7&lt;=5.4),"D",IF(BX7=0,"X","F")))))</f>
        <v>B</v>
      </c>
      <c r="GU7" s="10">
        <f t="shared" ref="GU7:GU22" si="78">IF(AND(8.5&lt;=BX7,BX7&lt;=10),4,IF(AND(7&lt;=BX7,BX7&lt;=8.4),3,IF(AND(5.5&lt;=BX7,BX7&lt;=6.9),2,IF(AND(4&lt;=BX7,BX7&lt;=5.4),1,0))))</f>
        <v>3</v>
      </c>
      <c r="GV7" s="126" t="str">
        <f t="shared" ref="GV7:GV18" si="79">IF(AND(8.5&lt;=CB7,CB7&lt;=10),"A",IF(AND(7&lt;=CB7,CB7&lt;=8.4),"B",IF(AND(5.5&lt;=CB7,CB7&lt;=6.9),"C",IF(AND(4&lt;=CB7,CB7&lt;=5.4),"D",IF(CB7=0,"X","F")))))</f>
        <v>C</v>
      </c>
      <c r="GW7" s="10">
        <f t="shared" ref="GW7:GW22" si="80">IF(AND(8.5&lt;=CB7,CB7&lt;=10),4,IF(AND(7&lt;=CB7,CB7&lt;=8.4),3,IF(AND(5.5&lt;=CB7,CB7&lt;=6.9),2,IF(AND(4&lt;=CB7,CB7&lt;=5.4),1,0))))</f>
        <v>2</v>
      </c>
      <c r="GX7" s="126" t="str">
        <f t="shared" ref="GX7:GX18" si="81">IF(AND(8.5&lt;=CF7,CF7&lt;=10),"A",IF(AND(7&lt;=CF7,CF7&lt;=8.4),"B",IF(AND(5.5&lt;=CF7,CF7&lt;=6.9),"C",IF(AND(4&lt;=CF7,CF7&lt;=5.4),"D",IF(CF7=0,"X","F")))))</f>
        <v>B</v>
      </c>
      <c r="GY7" s="10">
        <f t="shared" ref="GY7:GY22" si="82">IF(AND(8.5&lt;=CF7,CF7&lt;=10),4,IF(AND(7&lt;=CF7,CF7&lt;=8.4),3,IF(AND(5.5&lt;=CF7,CF7&lt;=6.9),2,IF(AND(4&lt;=CF7,CF7&lt;=5.4),1,0))))</f>
        <v>3</v>
      </c>
      <c r="GZ7" s="126" t="str">
        <f t="shared" ref="GZ7:GZ18" si="83">IF(AND(8.5&lt;=CJ7,CJ7&lt;=10),"A",IF(AND(7&lt;=CJ7,CJ7&lt;=8.4),"B",IF(AND(5.5&lt;=CJ7,CJ7&lt;=6.9),"C",IF(AND(4&lt;=CJ7,CJ7&lt;=5.4),"D",IF(CJ7=0,"X","F")))))</f>
        <v>C</v>
      </c>
      <c r="HA7" s="10">
        <f t="shared" ref="HA7:HA22" si="84">IF(AND(8.5&lt;=CJ7,CJ7&lt;=10),4,IF(AND(7&lt;=CJ7,CJ7&lt;=8.4),3,IF(AND(5.5&lt;=CJ7,CJ7&lt;=6.9),2,IF(AND(4&lt;=CJ7,CJ7&lt;=5.4),1,0))))</f>
        <v>2</v>
      </c>
      <c r="HB7" s="126" t="str">
        <f t="shared" ref="HB7:HB18" si="85">IF(AND(8.5&lt;=CN7,CN7&lt;=10),"A",IF(AND(7&lt;=CN7,CN7&lt;=8.4),"B",IF(AND(5.5&lt;=CN7,CN7&lt;=6.9),"C",IF(AND(4&lt;=CN7,CN7&lt;=5.4),"D",IF(CN7=0,"X","F")))))</f>
        <v>C</v>
      </c>
      <c r="HC7" s="10">
        <f t="shared" ref="HC7:HC22" si="86">IF(AND(8.5&lt;=CN7,CN7&lt;=10),4,IF(AND(7&lt;=CN7,CN7&lt;=8.4),3,IF(AND(5.5&lt;=CN7,CN7&lt;=6.9),2,IF(AND(4&lt;=CN7,CN7&lt;=5.4),1,0))))</f>
        <v>2</v>
      </c>
      <c r="HD7" s="218" t="str">
        <f t="shared" ref="HD7:HD18" si="87">IF(AND(8.5&lt;=CR7,CR7&lt;=10),"A",IF(AND(7&lt;=CR7,CR7&lt;=8.4),"B",IF(AND(5.5&lt;=CR7,CR7&lt;=6.9),"C",IF(AND(4&lt;=CR7,CR7&lt;=5.4),"D",IF(CR7=0,"X","F")))))</f>
        <v>A</v>
      </c>
      <c r="HE7" s="217">
        <f t="shared" ref="HE7:HE22" si="88">IF(AND(8.5&lt;=CR7,CR7&lt;=10),4,IF(AND(7&lt;=CR7,CR7&lt;=8.4),3,IF(AND(5.5&lt;=CR7,CR7&lt;=6.9),2,IF(AND(4&lt;=CR7,CR7&lt;=5.4),1,0))))</f>
        <v>4</v>
      </c>
      <c r="HF7" s="218" t="str">
        <f t="shared" ref="HF7:HF18" si="89">IF(AND(8.5&lt;=CV7,CV7&lt;=10),"A",IF(AND(7&lt;=CV7,CV7&lt;=8.4),"B",IF(AND(5.5&lt;=CV7,CV7&lt;=6.9),"C",IF(AND(4&lt;=CV7,CV7&lt;=5.4),"D",IF(CV7=0,"X","F")))))</f>
        <v>B</v>
      </c>
      <c r="HG7" s="217">
        <f t="shared" ref="HG7:HG22" si="90">IF(AND(8.5&lt;=CV7,CV7&lt;=10),4,IF(AND(7&lt;=CV7,CV7&lt;=8.4),3,IF(AND(5.5&lt;=CV7,CV7&lt;=6.9),2,IF(AND(4&lt;=CV7,CV7&lt;=5.4),1,0))))</f>
        <v>3</v>
      </c>
      <c r="HH7" s="218" t="str">
        <f t="shared" ref="HH7:HH18" si="91">IF(AND(8.5&lt;=CZ7,CZ7&lt;=10),"A",IF(AND(7&lt;=CZ7,CZ7&lt;=8.4),"B",IF(AND(5.5&lt;=CZ7,CZ7&lt;=6.9),"C",IF(AND(4&lt;=CZ7,CZ7&lt;=5.4),"D",IF(CZ7=0,"X","F")))))</f>
        <v>B</v>
      </c>
      <c r="HI7" s="217">
        <f t="shared" ref="HI7:HI22" si="92">IF(AND(8.5&lt;=CZ7,CZ7&lt;=10),4,IF(AND(7&lt;=CZ7,CZ7&lt;=8.4),3,IF(AND(5.5&lt;=CZ7,CZ7&lt;=6.9),2,IF(AND(4&lt;=CZ7,CZ7&lt;=5.4),1,0))))</f>
        <v>3</v>
      </c>
      <c r="HJ7" s="218" t="str">
        <f t="shared" ref="HJ7:HJ18" si="93">IF(AND(8.5&lt;=DD7,DD7&lt;=10),"A",IF(AND(7&lt;=DD7,DD7&lt;=8.4),"B",IF(AND(5.5&lt;=DD7,DD7&lt;=6.9),"C",IF(AND(4&lt;=DD7,DD7&lt;=5.4),"D",IF(DD7=0,"X","F")))))</f>
        <v>B</v>
      </c>
      <c r="HK7" s="217">
        <f t="shared" ref="HK7:HK22" si="94">IF(AND(8.5&lt;=DD7,DD7&lt;=10),4,IF(AND(7&lt;=DD7,DD7&lt;=8.4),3,IF(AND(5.5&lt;=DD7,DD7&lt;=6.9),2,IF(AND(4&lt;=DD7,DD7&lt;=5.4),1,0))))</f>
        <v>3</v>
      </c>
      <c r="HL7" s="218" t="str">
        <f t="shared" ref="HL7:HL18" si="95">IF(AND(8.5&lt;=DH7,DH7&lt;=10),"A",IF(AND(7&lt;=DH7,DH7&lt;=8.4),"B",IF(AND(5.5&lt;=DH7,DH7&lt;=6.9),"C",IF(AND(4&lt;=DH7,DH7&lt;=5.4),"D",IF(DH7=0,"X","F")))))</f>
        <v>C</v>
      </c>
      <c r="HM7" s="217">
        <f t="shared" ref="HM7:HM22" si="96">IF(AND(8.5&lt;=DH7,DH7&lt;=10),4,IF(AND(7&lt;=DH7,DH7&lt;=8.4),3,IF(AND(5.5&lt;=DH7,DH7&lt;=6.9),2,IF(AND(4&lt;=DH7,DH7&lt;=5.4),1,0))))</f>
        <v>2</v>
      </c>
      <c r="HN7" s="218" t="str">
        <f t="shared" ref="HN7:HN18" si="97">IF(AND(8.5&lt;=DL7,DL7&lt;=10),"A",IF(AND(7&lt;=DL7,DL7&lt;=8.4),"B",IF(AND(5.5&lt;=DL7,DL7&lt;=6.9),"C",IF(AND(4&lt;=DL7,DL7&lt;=5.4),"D",IF(DL7=0,"X","F")))))</f>
        <v>C</v>
      </c>
      <c r="HO7" s="217">
        <f t="shared" ref="HO7:HO22" si="98">IF(AND(8.5&lt;=DL7,DL7&lt;=10),4,IF(AND(7&lt;=DL7,DL7&lt;=8.4),3,IF(AND(5.5&lt;=DL7,DL7&lt;=6.9),2,IF(AND(4&lt;=DL7,DL7&lt;=5.4),1,0))))</f>
        <v>2</v>
      </c>
      <c r="HP7" s="218" t="str">
        <f t="shared" ref="HP7:HP18" si="99">IF(AND(8.5&lt;=DP7,DP7&lt;=10),"A",IF(AND(7&lt;=DP7,DP7&lt;=8.4),"B",IF(AND(5.5&lt;=DP7,DP7&lt;=6.9),"C",IF(AND(4&lt;=DP7,DP7&lt;=5.4),"D",IF(DP7=0,"X","F")))))</f>
        <v>C</v>
      </c>
      <c r="HQ7" s="217">
        <f t="shared" ref="HQ7:HQ22" si="100">IF(AND(8.5&lt;=DP7,DP7&lt;=10),4,IF(AND(7&lt;=DP7,DP7&lt;=8.4),3,IF(AND(5.5&lt;=DP7,DP7&lt;=6.9),2,IF(AND(4&lt;=DP7,DP7&lt;=5.4),1,0))))</f>
        <v>2</v>
      </c>
      <c r="HR7" s="218" t="str">
        <f t="shared" ref="HR7:HR18" si="101">IF(AND(8.5&lt;=DT7,DT7&lt;=10),"A",IF(AND(7&lt;=DT7,DT7&lt;=8.4),"B",IF(AND(5.5&lt;=DT7,DT7&lt;=6.9),"C",IF(AND(4&lt;=DT7,DT7&lt;=5.4),"D",IF(DT7=0,"X","F")))))</f>
        <v>C</v>
      </c>
      <c r="HS7" s="217">
        <f t="shared" ref="HS7:HS22" si="102">IF(AND(8.5&lt;=DT7,DT7&lt;=10),4,IF(AND(7&lt;=DT7,DT7&lt;=8.4),3,IF(AND(5.5&lt;=DT7,DT7&lt;=6.9),2,IF(AND(4&lt;=DT7,DT7&lt;=5.4),1,0))))</f>
        <v>2</v>
      </c>
      <c r="HT7" s="218" t="str">
        <f t="shared" ref="HT7:HT18" si="103">IF(AND(8.5&lt;=DX7,DX7&lt;=10),"A",IF(AND(7&lt;=DX7,DX7&lt;=8.4),"B",IF(AND(5.5&lt;=DX7,DX7&lt;=6.9),"C",IF(AND(4&lt;=DX7,DX7&lt;=5.4),"D",IF(DX7=0,"X","F")))))</f>
        <v>C</v>
      </c>
      <c r="HU7" s="217">
        <f t="shared" ref="HU7:HU22" si="104">IF(AND(8.5&lt;=DX7,DX7&lt;=10),4,IF(AND(7&lt;=DX7,DX7&lt;=8.4),3,IF(AND(5.5&lt;=DX7,DX7&lt;=6.9),2,IF(AND(4&lt;=DX7,DX7&lt;=5.4),1,0))))</f>
        <v>2</v>
      </c>
      <c r="HV7" s="126" t="str">
        <f t="shared" ref="HV7:HV18" si="105">IF(AND(8.5&lt;=EB7,EB7&lt;=10),"A",IF(AND(7&lt;=EB7,EB7&lt;=8.4),"B",IF(AND(5.5&lt;=EB7,EB7&lt;=6.9),"C",IF(AND(4&lt;=EB7,EB7&lt;=5.4),"D",IF(EB7=0,"X","F")))))</f>
        <v>B</v>
      </c>
      <c r="HW7" s="10">
        <f t="shared" ref="HW7:HW22" si="106">IF(AND(8.5&lt;=EB7,EB7&lt;=10),4,IF(AND(7&lt;=EB7,EB7&lt;=8.4),3,IF(AND(5.5&lt;=EB7,EB7&lt;=6.9),2,IF(AND(4&lt;=EB7,EB7&lt;=5.4),1,0))))</f>
        <v>3</v>
      </c>
      <c r="HX7" s="126" t="str">
        <f t="shared" ref="HX7:HX18" si="107">IF(AND(8.5&lt;=EF7,EF7&lt;=10),"A",IF(AND(7&lt;=EF7,EF7&lt;=8.4),"B",IF(AND(5.5&lt;=EF7,EF7&lt;=6.9),"C",IF(AND(4&lt;=EF7,EF7&lt;=5.4),"D",IF(EF7=0,"X","F")))))</f>
        <v>C</v>
      </c>
      <c r="HY7" s="10">
        <f t="shared" ref="HY7:HY22" si="108">IF(AND(8.5&lt;=EF7,EF7&lt;=10),4,IF(AND(7&lt;=EF7,EF7&lt;=8.4),3,IF(AND(5.5&lt;=EF7,EF7&lt;=6.9),2,IF(AND(4&lt;=EF7,EF7&lt;=5.4),1,0))))</f>
        <v>2</v>
      </c>
      <c r="HZ7" s="126" t="str">
        <f t="shared" ref="HZ7:HZ17" si="109">IF(AND(8.5&lt;=EJ7,EJ7&lt;=10),"A",IF(AND(7&lt;=EJ7,EJ7&lt;=8.4),"B",IF(AND(5.5&lt;=EJ7,EJ7&lt;=6.9),"C",IF(AND(4&lt;=EJ7,EJ7&lt;=5.4),"D",IF(EJ7=0,"X","F")))))</f>
        <v>B</v>
      </c>
      <c r="IA7" s="10">
        <f t="shared" ref="IA7:IA17" si="110">IF(AND(8.5&lt;=EJ7,EJ7&lt;=10),4,IF(AND(7&lt;=EJ7,EJ7&lt;=8.4),3,IF(AND(5.5&lt;=EJ7,EJ7&lt;=6.9),2,IF(AND(4&lt;=EJ7,EJ7&lt;=5.4),1,0))))</f>
        <v>3</v>
      </c>
      <c r="IB7" s="126" t="str">
        <f t="shared" ref="IB7:IB22" si="111">IF(AND(8.5&lt;=EN7,EN7&lt;=10),"A",IF(AND(7&lt;=EN7,EN7&lt;=8.4),"B",IF(AND(5.5&lt;=EN7,EN7&lt;=6.9),"C",IF(AND(4&lt;=EN7,EN7&lt;=5.4),"D",IF(EN7=0,"X","F")))))</f>
        <v>A</v>
      </c>
      <c r="IC7" s="10">
        <f t="shared" ref="IC7:IC22" si="112">IF(AND(8.5&lt;=EN7,EN7&lt;=10),4,IF(AND(7&lt;=EN7,EN7&lt;=8.4),3,IF(AND(5.5&lt;=EN7,EN7&lt;=6.9),2,IF(AND(4&lt;=EN7,EN7&lt;=5.4),1,0))))</f>
        <v>4</v>
      </c>
      <c r="ID7" s="126" t="str">
        <f t="shared" ref="ID7:ID22" si="113">IF(AND(8.5&lt;=ER7,ER7&lt;=10),"A",IF(AND(7&lt;=ER7,ER7&lt;=8.4),"B",IF(AND(5.5&lt;=ER7,ER7&lt;=6.9),"C",IF(AND(4&lt;=ER7,ER7&lt;=5.4),"D",IF(ER7=0,"X","F")))))</f>
        <v>B</v>
      </c>
      <c r="IE7" s="10">
        <f t="shared" ref="IE7:IE22" si="114">IF(AND(8.5&lt;=ER7,ER7&lt;=10),4,IF(AND(7&lt;=ER7,ER7&lt;=8.4),3,IF(AND(5.5&lt;=ER7,ER7&lt;=6.9),2,IF(AND(4&lt;=ER7,ER7&lt;=5.4),1,0))))</f>
        <v>3</v>
      </c>
      <c r="IF7" s="126" t="str">
        <f t="shared" ref="IF7:IF18" si="115">IF(AND(8.5&lt;=EV7,EV7&lt;=10),"A",IF(AND(7&lt;=EV7,EV7&lt;=8.4),"B",IF(AND(5.5&lt;=EV7,EV7&lt;=6.9),"C",IF(AND(4&lt;=EV7,EV7&lt;=5.4),"D",IF(EV7=0,"X","F")))))</f>
        <v>B</v>
      </c>
      <c r="IG7" s="10">
        <f t="shared" ref="IG7:IG18" si="116">IF(AND(8.5&lt;=EV7,EV7&lt;=10),4,IF(AND(7&lt;=EV7,EV7&lt;=8.4),3,IF(AND(5.5&lt;=EV7,EV7&lt;=6.9),2,IF(AND(4&lt;=EV7,EV7&lt;=5.4),1,0))))</f>
        <v>3</v>
      </c>
      <c r="IH7" s="126" t="str">
        <f t="shared" ref="IH7:IH18" si="117">IF(AND(8.5&lt;=EZ7,EZ7&lt;=10),"A",IF(AND(7&lt;=EZ7,EZ7&lt;=8.4),"B",IF(AND(5.5&lt;=EZ7,EZ7&lt;=6.9),"C",IF(AND(4&lt;=EZ7,EZ7&lt;=5.4),"D",IF(EZ7=0,"X","F")))))</f>
        <v>C</v>
      </c>
      <c r="II7" s="10">
        <f t="shared" ref="II7:II18" si="118">IF(AND(8.5&lt;=EZ7,EZ7&lt;=10),4,IF(AND(7&lt;=EZ7,EZ7&lt;=8.4),3,IF(AND(5.5&lt;=EZ7,EZ7&lt;=6.9),2,IF(AND(4&lt;=EZ7,EZ7&lt;=5.4),1,0))))</f>
        <v>2</v>
      </c>
      <c r="IJ7" s="126" t="str">
        <f t="shared" ref="IJ7:IJ18" si="119">IF(AND(8.5&lt;=FD7,FD7&lt;=10),"A",IF(AND(7&lt;=FD7,FD7&lt;=8.4),"B",IF(AND(5.5&lt;=FD7,FD7&lt;=6.9),"C",IF(AND(4&lt;=FD7,FD7&lt;=5.4),"D",IF(FD7=0,"X","F")))))</f>
        <v>B</v>
      </c>
      <c r="IK7" s="10">
        <f t="shared" ref="IK7:IK22" si="120">IF(AND(8.5&lt;=FD7,FD7&lt;=10),4,IF(AND(7&lt;=FD7,FD7&lt;=8.4),3,IF(AND(5.5&lt;=FD7,FD7&lt;=6.9),2,IF(AND(4&lt;=FD7,FD7&lt;=5.4),1,0))))</f>
        <v>3</v>
      </c>
      <c r="IL7" s="126" t="str">
        <f>IF(AND(8.5&lt;=FH7,FH7&lt;=10),"A",IF(AND(7&lt;=FH7,FH7&lt;=8.4),"B",IF(AND(5.5&lt;=FH7,FH7&lt;=6.9),"C",IF(AND(4&lt;=FH7,FH7&lt;=5.4),"D",IF(FH7=0,"X","F")))))</f>
        <v>X</v>
      </c>
      <c r="IM7" s="10">
        <f>IF(AND(8.5&lt;=FH7,FH7&lt;=10),4,IF(AND(7&lt;=FH7,FH7&lt;=8.4),3,IF(AND(5.5&lt;=FH7,FH7&lt;=6.9),2,IF(AND(4&lt;=FH7,FH7&lt;=5.4),1,0))))</f>
        <v>0</v>
      </c>
      <c r="IN7" s="126" t="str">
        <f>IF(AND(8.5&lt;=FI7,FI7&lt;=10),"A",IF(AND(7&lt;=FI7,FI7&lt;=8.4),"B",IF(AND(5.5&lt;=FI7,FI7&lt;=6.9),"C",IF(AND(4&lt;=FI7,FI7&lt;=5.4),"D",IF(FI7=0,"X","F")))))</f>
        <v>X</v>
      </c>
      <c r="IO7" s="10">
        <f>IF(AND(8.5&lt;=FI7,FI7&lt;=10),4,IF(AND(7&lt;=FI7,FI7&lt;=8.4),3,IF(AND(5.5&lt;=FI7,FI7&lt;=6.9),2,IF(AND(4&lt;=FI7,FI7&lt;=5.4),1,0))))</f>
        <v>0</v>
      </c>
      <c r="IP7" s="126" t="str">
        <f>IF(AND(8.5&lt;=FJ7,FJ7&lt;=10),"A",IF(AND(7&lt;=FJ7,FJ7&lt;=8.4),"B",IF(AND(5.5&lt;=FJ7,FJ7&lt;=6.9),"C",IF(AND(4&lt;=FJ7,FJ7&lt;=5.4),"D",IF(FJ7=0,"X","F")))))</f>
        <v>A</v>
      </c>
      <c r="IQ7" s="10">
        <f>IF(AND(8.5&lt;=FJ7,FJ7&lt;=10),4,IF(AND(7&lt;=FJ7,FJ7&lt;=8.4),3,IF(AND(5.5&lt;=FJ7,FJ7&lt;=6.9),2,IF(AND(4&lt;=FJ7,FJ7&lt;=5.4),1,0))))</f>
        <v>4</v>
      </c>
      <c r="IR7" s="72">
        <f t="shared" ref="IR7:IR22" si="121">ROUND((SUMPRODUCT($FL$6:$FS$6,FL7:FS7)/SUM($FL$6:$FS$6)),2)</f>
        <v>2.5</v>
      </c>
      <c r="IS7" s="72">
        <f t="shared" ref="IS7:IS17" si="122">ROUND((SUMPRODUCT($FT$6:$GI$6,FT7:GI7)/SUM($FT$6:$GI$6)),2)</f>
        <v>2.2000000000000002</v>
      </c>
      <c r="IT7" s="72">
        <f t="shared" ref="IT7:IT22" si="123">ROUND((SUMPRODUCT($GL$6:$HC$6,GL7:HC7)/SUM($GL$6:$HC$6)),2)</f>
        <v>2.5</v>
      </c>
      <c r="IU7" s="72">
        <f>ROUND((SUMPRODUCT($HD$6:$HU$6,HD7:HU7)/SUM($HD$6:$HU$6)),2)</f>
        <v>2.59</v>
      </c>
      <c r="IV7" s="72">
        <f>ROUND((SUMPRODUCT($HV$6:$IK$6,HV7:IK7)/SUM($HV$6:$IK$6)),2)</f>
        <v>2.88</v>
      </c>
      <c r="IW7" s="72">
        <f>ROUND((SUMPRODUCT($IL$6:$IQ$6,IL7:IQ7)/(SUM($IL$6:$IQ$6)-5)),2)</f>
        <v>4</v>
      </c>
      <c r="IX7" s="73">
        <f>SUMIF(FL7:IQ7,$JB$2,$FL$6:$IQ$6)</f>
        <v>92</v>
      </c>
      <c r="IY7" s="72">
        <f t="shared" ref="IY7:IY22" si="124">ROUND((SUMPRODUCT($FL$6:$IK$6,FL7:IK7)/IX7),2)</f>
        <v>2.39</v>
      </c>
      <c r="IZ7" s="4" t="str">
        <f t="shared" ref="IZ7:IZ17" si="125">IF(AND(3.6&lt;=IY7,IY7&lt;=4),"XuÊt s¾c",IF(AND(3.2&lt;=IY7,IY7&lt;=3.59),"Giái",IF(AND(2.5&lt;=IY7,IY7&lt;=3.19),"Kh¸",IF(AND(2&lt;=IY7,IY7&lt;=2.49),"Trung b×nh",IF(AND(1&lt;=IY7,IY7&lt;=1.99),"Trung b×nh yÕu","KÐm")))))</f>
        <v>Trung b×nh</v>
      </c>
      <c r="JD7" s="3">
        <v>6.5</v>
      </c>
      <c r="JE7" s="3">
        <v>6</v>
      </c>
      <c r="JG7" s="3">
        <v>6</v>
      </c>
      <c r="JH7" s="3">
        <v>5</v>
      </c>
    </row>
    <row r="8" spans="1:268" ht="19.5" customHeight="1" x14ac:dyDescent="0.25">
      <c r="A8" s="12">
        <v>2</v>
      </c>
      <c r="B8" s="165" t="s">
        <v>163</v>
      </c>
      <c r="C8" s="213" t="s">
        <v>145</v>
      </c>
      <c r="D8" s="38">
        <v>35199</v>
      </c>
      <c r="E8" s="23">
        <v>6.5</v>
      </c>
      <c r="F8" s="194">
        <v>7</v>
      </c>
      <c r="G8" s="25">
        <v>5</v>
      </c>
      <c r="H8" s="7">
        <f t="shared" si="0"/>
        <v>5.5</v>
      </c>
      <c r="I8" s="23">
        <v>6</v>
      </c>
      <c r="J8" s="194">
        <v>6</v>
      </c>
      <c r="K8" s="25">
        <v>7.5</v>
      </c>
      <c r="L8" s="7">
        <f t="shared" si="1"/>
        <v>7.1</v>
      </c>
      <c r="M8" s="23">
        <v>7</v>
      </c>
      <c r="N8" s="194">
        <v>8</v>
      </c>
      <c r="O8" s="25">
        <v>6</v>
      </c>
      <c r="P8" s="7">
        <f t="shared" si="2"/>
        <v>6.4</v>
      </c>
      <c r="Q8" s="23">
        <v>6.5</v>
      </c>
      <c r="R8" s="194">
        <v>8</v>
      </c>
      <c r="S8" s="25">
        <v>5</v>
      </c>
      <c r="T8" s="7">
        <f t="shared" si="3"/>
        <v>5.6</v>
      </c>
      <c r="U8" s="106">
        <v>7.3</v>
      </c>
      <c r="V8" s="107">
        <v>8</v>
      </c>
      <c r="W8" s="101">
        <v>7</v>
      </c>
      <c r="X8" s="7">
        <f t="shared" si="4"/>
        <v>7.2</v>
      </c>
      <c r="Y8" s="23">
        <v>5.7</v>
      </c>
      <c r="Z8" s="194">
        <v>5</v>
      </c>
      <c r="AA8" s="25">
        <v>6</v>
      </c>
      <c r="AB8" s="7">
        <f t="shared" si="5"/>
        <v>5.8</v>
      </c>
      <c r="AC8" s="23">
        <v>6.3</v>
      </c>
      <c r="AD8" s="194">
        <v>7</v>
      </c>
      <c r="AE8" s="25">
        <v>5</v>
      </c>
      <c r="AF8" s="7">
        <f t="shared" si="6"/>
        <v>5.5</v>
      </c>
      <c r="AG8" s="23">
        <v>7.5</v>
      </c>
      <c r="AH8" s="194">
        <v>7</v>
      </c>
      <c r="AI8" s="25">
        <f t="shared" si="7"/>
        <v>6.8</v>
      </c>
      <c r="AJ8" s="7">
        <f t="shared" si="8"/>
        <v>7</v>
      </c>
      <c r="AK8" s="23">
        <v>6</v>
      </c>
      <c r="AL8" s="194">
        <v>6</v>
      </c>
      <c r="AM8" s="25">
        <v>6</v>
      </c>
      <c r="AN8" s="7">
        <f t="shared" si="9"/>
        <v>6</v>
      </c>
      <c r="AO8" s="23">
        <v>6.3</v>
      </c>
      <c r="AP8" s="194">
        <v>6</v>
      </c>
      <c r="AQ8" s="25">
        <v>5</v>
      </c>
      <c r="AR8" s="7">
        <f t="shared" si="10"/>
        <v>5.4</v>
      </c>
      <c r="AS8" s="23">
        <v>5</v>
      </c>
      <c r="AT8" s="194">
        <v>5</v>
      </c>
      <c r="AU8" s="25">
        <v>6</v>
      </c>
      <c r="AV8" s="7">
        <f t="shared" si="11"/>
        <v>5.7</v>
      </c>
      <c r="AW8" s="23">
        <v>6.5</v>
      </c>
      <c r="AX8" s="194">
        <v>7</v>
      </c>
      <c r="AY8" s="25">
        <v>3</v>
      </c>
      <c r="AZ8" s="7">
        <f t="shared" si="12"/>
        <v>4.0999999999999996</v>
      </c>
      <c r="BA8" s="23">
        <v>7.7</v>
      </c>
      <c r="BB8" s="194">
        <v>8</v>
      </c>
      <c r="BC8" s="25">
        <v>8</v>
      </c>
      <c r="BD8" s="7">
        <f t="shared" si="13"/>
        <v>7.9</v>
      </c>
      <c r="BE8" s="23">
        <v>6</v>
      </c>
      <c r="BF8" s="194">
        <v>6</v>
      </c>
      <c r="BG8" s="25">
        <v>7</v>
      </c>
      <c r="BH8" s="7">
        <f t="shared" si="14"/>
        <v>6.7</v>
      </c>
      <c r="BI8" s="23">
        <v>5</v>
      </c>
      <c r="BJ8" s="194">
        <v>7</v>
      </c>
      <c r="BK8" s="25">
        <v>5</v>
      </c>
      <c r="BL8" s="7">
        <f t="shared" si="15"/>
        <v>5.2</v>
      </c>
      <c r="BM8" s="23">
        <v>5.3</v>
      </c>
      <c r="BN8" s="194">
        <v>5</v>
      </c>
      <c r="BO8" s="25">
        <v>7</v>
      </c>
      <c r="BP8" s="7">
        <f t="shared" si="16"/>
        <v>6.5</v>
      </c>
      <c r="BQ8" s="23">
        <v>4</v>
      </c>
      <c r="BR8" s="194">
        <v>6</v>
      </c>
      <c r="BS8" s="25">
        <v>6</v>
      </c>
      <c r="BT8" s="7">
        <f t="shared" si="17"/>
        <v>5.6</v>
      </c>
      <c r="BU8" s="23">
        <v>6.8</v>
      </c>
      <c r="BV8" s="194">
        <v>7</v>
      </c>
      <c r="BW8" s="25">
        <v>6.5</v>
      </c>
      <c r="BX8" s="7">
        <f t="shared" si="18"/>
        <v>6.6</v>
      </c>
      <c r="BY8" s="23">
        <v>5.3</v>
      </c>
      <c r="BZ8" s="194">
        <v>6</v>
      </c>
      <c r="CA8" s="25">
        <v>7</v>
      </c>
      <c r="CB8" s="7">
        <f t="shared" si="19"/>
        <v>6.6</v>
      </c>
      <c r="CC8" s="23">
        <v>4.5</v>
      </c>
      <c r="CD8" s="194">
        <v>7</v>
      </c>
      <c r="CE8" s="25">
        <v>7</v>
      </c>
      <c r="CF8" s="7">
        <f t="shared" si="20"/>
        <v>6.5</v>
      </c>
      <c r="CG8" s="23">
        <v>5.7</v>
      </c>
      <c r="CH8" s="194">
        <v>7</v>
      </c>
      <c r="CI8" s="25">
        <v>5</v>
      </c>
      <c r="CJ8" s="7">
        <f t="shared" si="21"/>
        <v>5.3</v>
      </c>
      <c r="CK8" s="23">
        <v>7.5</v>
      </c>
      <c r="CL8" s="194">
        <v>8</v>
      </c>
      <c r="CM8" s="25">
        <f t="shared" si="22"/>
        <v>6.5</v>
      </c>
      <c r="CN8" s="7">
        <f t="shared" si="23"/>
        <v>6.9</v>
      </c>
      <c r="CO8" s="23">
        <v>7</v>
      </c>
      <c r="CP8" s="194">
        <v>7</v>
      </c>
      <c r="CQ8" s="25">
        <v>6.5</v>
      </c>
      <c r="CR8" s="7">
        <f t="shared" si="24"/>
        <v>6.7</v>
      </c>
      <c r="CS8" s="23">
        <v>6</v>
      </c>
      <c r="CT8" s="194">
        <v>6</v>
      </c>
      <c r="CU8" s="265">
        <v>6.5</v>
      </c>
      <c r="CV8" s="7">
        <f t="shared" si="25"/>
        <v>6.4</v>
      </c>
      <c r="CW8" s="23">
        <v>6</v>
      </c>
      <c r="CX8" s="194">
        <v>5</v>
      </c>
      <c r="CY8" s="25">
        <v>6</v>
      </c>
      <c r="CZ8" s="7">
        <f t="shared" si="26"/>
        <v>5.9</v>
      </c>
      <c r="DA8" s="23">
        <v>7.7</v>
      </c>
      <c r="DB8" s="194">
        <v>7</v>
      </c>
      <c r="DC8" s="25">
        <v>7</v>
      </c>
      <c r="DD8" s="7">
        <f t="shared" si="27"/>
        <v>7.1</v>
      </c>
      <c r="DE8" s="23">
        <v>6.5</v>
      </c>
      <c r="DF8" s="194">
        <v>5</v>
      </c>
      <c r="DG8" s="25">
        <v>6.5</v>
      </c>
      <c r="DH8" s="7">
        <f t="shared" si="28"/>
        <v>6.4</v>
      </c>
      <c r="DI8" s="23">
        <v>5</v>
      </c>
      <c r="DJ8" s="194">
        <v>7</v>
      </c>
      <c r="DK8" s="25">
        <v>5</v>
      </c>
      <c r="DL8" s="7">
        <f t="shared" si="29"/>
        <v>5.2</v>
      </c>
      <c r="DM8" s="23">
        <v>6.3</v>
      </c>
      <c r="DN8" s="194">
        <v>7</v>
      </c>
      <c r="DO8" s="25">
        <v>5</v>
      </c>
      <c r="DP8" s="7">
        <f t="shared" si="30"/>
        <v>5.5</v>
      </c>
      <c r="DQ8" s="23">
        <v>5.5</v>
      </c>
      <c r="DR8" s="194">
        <v>5</v>
      </c>
      <c r="DS8" s="25">
        <v>5</v>
      </c>
      <c r="DT8" s="7">
        <f t="shared" si="31"/>
        <v>5.0999999999999996</v>
      </c>
      <c r="DU8" s="23">
        <v>6.5</v>
      </c>
      <c r="DV8" s="194">
        <v>7</v>
      </c>
      <c r="DW8" s="25">
        <v>5</v>
      </c>
      <c r="DX8" s="7">
        <f t="shared" si="32"/>
        <v>5.5</v>
      </c>
      <c r="DY8" s="23">
        <v>6</v>
      </c>
      <c r="DZ8" s="194">
        <v>6</v>
      </c>
      <c r="EA8" s="25">
        <v>6.5</v>
      </c>
      <c r="EB8" s="7">
        <f t="shared" si="33"/>
        <v>6.4</v>
      </c>
      <c r="EC8" s="23">
        <v>7</v>
      </c>
      <c r="ED8" s="194">
        <v>5</v>
      </c>
      <c r="EE8" s="25">
        <v>4</v>
      </c>
      <c r="EF8" s="7">
        <f t="shared" si="34"/>
        <v>4.7</v>
      </c>
      <c r="EG8" s="23">
        <v>8</v>
      </c>
      <c r="EH8" s="194">
        <v>7</v>
      </c>
      <c r="EI8" s="25">
        <v>6.5</v>
      </c>
      <c r="EJ8" s="7">
        <f t="shared" si="35"/>
        <v>6.9</v>
      </c>
      <c r="EK8" s="23">
        <v>7</v>
      </c>
      <c r="EL8" s="194">
        <v>7</v>
      </c>
      <c r="EM8" s="25">
        <v>7</v>
      </c>
      <c r="EN8" s="7">
        <f t="shared" si="36"/>
        <v>7</v>
      </c>
      <c r="EO8" s="23">
        <v>5.5</v>
      </c>
      <c r="EP8" s="194">
        <v>6</v>
      </c>
      <c r="EQ8" s="25">
        <v>6.5</v>
      </c>
      <c r="ER8" s="7">
        <f t="shared" si="37"/>
        <v>6.3</v>
      </c>
      <c r="ES8" s="23">
        <v>5.4</v>
      </c>
      <c r="ET8" s="194">
        <v>7</v>
      </c>
      <c r="EU8" s="25">
        <v>7</v>
      </c>
      <c r="EV8" s="7">
        <f t="shared" si="38"/>
        <v>6.7</v>
      </c>
      <c r="EW8" s="23">
        <v>4.3</v>
      </c>
      <c r="EX8" s="194">
        <v>5</v>
      </c>
      <c r="EY8" s="25">
        <v>5</v>
      </c>
      <c r="EZ8" s="7">
        <f t="shared" si="39"/>
        <v>4.9000000000000004</v>
      </c>
      <c r="FA8" s="23">
        <v>6.5</v>
      </c>
      <c r="FB8" s="194">
        <v>8</v>
      </c>
      <c r="FC8" s="25">
        <v>7.5</v>
      </c>
      <c r="FD8" s="7">
        <f t="shared" si="40"/>
        <v>7.4</v>
      </c>
      <c r="FE8" s="23">
        <v>8.5</v>
      </c>
      <c r="FF8" s="194">
        <v>7</v>
      </c>
      <c r="FG8" s="25">
        <v>7.5</v>
      </c>
      <c r="FH8" s="7">
        <f t="shared" si="41"/>
        <v>7.7</v>
      </c>
      <c r="FI8" s="7">
        <v>6</v>
      </c>
      <c r="FJ8" s="7"/>
      <c r="FK8" s="8">
        <f t="shared" si="42"/>
        <v>6.12</v>
      </c>
      <c r="FL8" s="126" t="str">
        <f t="shared" si="43"/>
        <v>C</v>
      </c>
      <c r="FM8" s="10">
        <f t="shared" si="44"/>
        <v>2</v>
      </c>
      <c r="FN8" s="126" t="str">
        <f t="shared" si="45"/>
        <v>B</v>
      </c>
      <c r="FO8" s="10">
        <f t="shared" si="46"/>
        <v>3</v>
      </c>
      <c r="FP8" s="126" t="str">
        <f t="shared" si="47"/>
        <v>C</v>
      </c>
      <c r="FQ8" s="10">
        <f t="shared" si="48"/>
        <v>2</v>
      </c>
      <c r="FR8" s="126" t="str">
        <f t="shared" si="49"/>
        <v>C</v>
      </c>
      <c r="FS8" s="10">
        <f t="shared" si="50"/>
        <v>2</v>
      </c>
      <c r="FT8" s="218" t="str">
        <f t="shared" si="51"/>
        <v>B</v>
      </c>
      <c r="FU8" s="217">
        <f t="shared" si="52"/>
        <v>3</v>
      </c>
      <c r="FV8" s="218" t="str">
        <f t="shared" si="53"/>
        <v>C</v>
      </c>
      <c r="FW8" s="217">
        <f t="shared" si="54"/>
        <v>2</v>
      </c>
      <c r="FX8" s="218" t="str">
        <f t="shared" si="55"/>
        <v>C</v>
      </c>
      <c r="FY8" s="217">
        <f t="shared" si="56"/>
        <v>2</v>
      </c>
      <c r="FZ8" s="218" t="str">
        <f t="shared" si="57"/>
        <v>B</v>
      </c>
      <c r="GA8" s="217">
        <f t="shared" si="58"/>
        <v>3</v>
      </c>
      <c r="GB8" s="218" t="str">
        <f t="shared" si="59"/>
        <v>C</v>
      </c>
      <c r="GC8" s="217">
        <f t="shared" si="60"/>
        <v>2</v>
      </c>
      <c r="GD8" s="218" t="str">
        <f t="shared" si="61"/>
        <v>D</v>
      </c>
      <c r="GE8" s="217">
        <f t="shared" si="62"/>
        <v>1</v>
      </c>
      <c r="GF8" s="218" t="str">
        <f t="shared" si="63"/>
        <v>C</v>
      </c>
      <c r="GG8" s="217">
        <f t="shared" si="64"/>
        <v>2</v>
      </c>
      <c r="GH8" s="218" t="str">
        <f t="shared" si="65"/>
        <v>D</v>
      </c>
      <c r="GI8" s="217">
        <f t="shared" si="66"/>
        <v>1</v>
      </c>
      <c r="GJ8" s="218" t="str">
        <f t="shared" si="67"/>
        <v>B</v>
      </c>
      <c r="GK8" s="217">
        <f t="shared" si="68"/>
        <v>3</v>
      </c>
      <c r="GL8" s="126" t="str">
        <f t="shared" si="69"/>
        <v>C</v>
      </c>
      <c r="GM8" s="10">
        <f t="shared" si="70"/>
        <v>2</v>
      </c>
      <c r="GN8" s="126" t="str">
        <f t="shared" si="71"/>
        <v>D</v>
      </c>
      <c r="GO8" s="10">
        <f t="shared" si="72"/>
        <v>1</v>
      </c>
      <c r="GP8" s="126" t="str">
        <f t="shared" si="73"/>
        <v>C</v>
      </c>
      <c r="GQ8" s="10">
        <f t="shared" si="74"/>
        <v>2</v>
      </c>
      <c r="GR8" s="126" t="str">
        <f t="shared" si="75"/>
        <v>C</v>
      </c>
      <c r="GS8" s="10">
        <f t="shared" si="76"/>
        <v>2</v>
      </c>
      <c r="GT8" s="126" t="str">
        <f t="shared" si="77"/>
        <v>C</v>
      </c>
      <c r="GU8" s="10">
        <f t="shared" si="78"/>
        <v>2</v>
      </c>
      <c r="GV8" s="126" t="str">
        <f t="shared" si="79"/>
        <v>C</v>
      </c>
      <c r="GW8" s="10">
        <f t="shared" si="80"/>
        <v>2</v>
      </c>
      <c r="GX8" s="126" t="str">
        <f t="shared" si="81"/>
        <v>C</v>
      </c>
      <c r="GY8" s="10">
        <f t="shared" si="82"/>
        <v>2</v>
      </c>
      <c r="GZ8" s="126" t="str">
        <f t="shared" si="83"/>
        <v>D</v>
      </c>
      <c r="HA8" s="10">
        <f t="shared" si="84"/>
        <v>1</v>
      </c>
      <c r="HB8" s="126" t="str">
        <f t="shared" si="85"/>
        <v>C</v>
      </c>
      <c r="HC8" s="10">
        <f t="shared" si="86"/>
        <v>2</v>
      </c>
      <c r="HD8" s="218" t="str">
        <f t="shared" si="87"/>
        <v>C</v>
      </c>
      <c r="HE8" s="217">
        <f t="shared" si="88"/>
        <v>2</v>
      </c>
      <c r="HF8" s="218" t="str">
        <f t="shared" si="89"/>
        <v>C</v>
      </c>
      <c r="HG8" s="217">
        <f t="shared" si="90"/>
        <v>2</v>
      </c>
      <c r="HH8" s="218" t="str">
        <f t="shared" si="91"/>
        <v>C</v>
      </c>
      <c r="HI8" s="217">
        <f t="shared" si="92"/>
        <v>2</v>
      </c>
      <c r="HJ8" s="218" t="str">
        <f t="shared" si="93"/>
        <v>B</v>
      </c>
      <c r="HK8" s="217">
        <f t="shared" si="94"/>
        <v>3</v>
      </c>
      <c r="HL8" s="218" t="str">
        <f t="shared" si="95"/>
        <v>C</v>
      </c>
      <c r="HM8" s="217">
        <f t="shared" si="96"/>
        <v>2</v>
      </c>
      <c r="HN8" s="218" t="str">
        <f t="shared" si="97"/>
        <v>D</v>
      </c>
      <c r="HO8" s="217">
        <f t="shared" si="98"/>
        <v>1</v>
      </c>
      <c r="HP8" s="218" t="str">
        <f t="shared" si="99"/>
        <v>C</v>
      </c>
      <c r="HQ8" s="217">
        <f t="shared" si="100"/>
        <v>2</v>
      </c>
      <c r="HR8" s="218" t="str">
        <f t="shared" si="101"/>
        <v>D</v>
      </c>
      <c r="HS8" s="217">
        <f t="shared" si="102"/>
        <v>1</v>
      </c>
      <c r="HT8" s="218" t="str">
        <f t="shared" si="103"/>
        <v>C</v>
      </c>
      <c r="HU8" s="217">
        <f t="shared" si="104"/>
        <v>2</v>
      </c>
      <c r="HV8" s="126" t="str">
        <f t="shared" si="105"/>
        <v>C</v>
      </c>
      <c r="HW8" s="10">
        <f t="shared" si="106"/>
        <v>2</v>
      </c>
      <c r="HX8" s="126" t="str">
        <f t="shared" si="107"/>
        <v>D</v>
      </c>
      <c r="HY8" s="10">
        <f t="shared" si="108"/>
        <v>1</v>
      </c>
      <c r="HZ8" s="126" t="str">
        <f t="shared" si="109"/>
        <v>C</v>
      </c>
      <c r="IA8" s="10">
        <f t="shared" si="110"/>
        <v>2</v>
      </c>
      <c r="IB8" s="126" t="str">
        <f t="shared" si="111"/>
        <v>B</v>
      </c>
      <c r="IC8" s="10">
        <f t="shared" si="112"/>
        <v>3</v>
      </c>
      <c r="ID8" s="126" t="str">
        <f t="shared" si="113"/>
        <v>C</v>
      </c>
      <c r="IE8" s="10">
        <f t="shared" si="114"/>
        <v>2</v>
      </c>
      <c r="IF8" s="126" t="str">
        <f t="shared" si="115"/>
        <v>C</v>
      </c>
      <c r="IG8" s="10">
        <f t="shared" si="116"/>
        <v>2</v>
      </c>
      <c r="IH8" s="126" t="str">
        <f t="shared" si="117"/>
        <v>D</v>
      </c>
      <c r="II8" s="10">
        <f t="shared" si="118"/>
        <v>1</v>
      </c>
      <c r="IJ8" s="126" t="str">
        <f t="shared" si="119"/>
        <v>B</v>
      </c>
      <c r="IK8" s="10">
        <f t="shared" si="120"/>
        <v>3</v>
      </c>
      <c r="IL8" s="126" t="str">
        <f t="shared" ref="IL8:IL17" si="126">IF(AND(8.5&lt;=FH8,FH8&lt;=10),"A",IF(AND(7&lt;=FH8,FH8&lt;=8.4),"B",IF(AND(5.5&lt;=FH8,FH8&lt;=6.9),"C",IF(AND(4&lt;=FH8,FH8&lt;=5.4),"D",IF(FH8=0,"X","F")))))</f>
        <v>B</v>
      </c>
      <c r="IM8" s="10">
        <f t="shared" ref="IM8:IM17" si="127">IF(AND(8.5&lt;=FH8,FH8&lt;=10),4,IF(AND(7&lt;=FH8,FH8&lt;=8.4),3,IF(AND(5.5&lt;=FH8,FH8&lt;=6.9),2,IF(AND(4&lt;=FH8,FH8&lt;=5.4),1,0))))</f>
        <v>3</v>
      </c>
      <c r="IN8" s="126" t="str">
        <f t="shared" ref="IN8:IN17" si="128">IF(AND(8.5&lt;=FI8,FI8&lt;=10),"A",IF(AND(7&lt;=FI8,FI8&lt;=8.4),"B",IF(AND(5.5&lt;=FI8,FI8&lt;=6.9),"C",IF(AND(4&lt;=FI8,FI8&lt;=5.4),"D",IF(FI8=0,"X","F")))))</f>
        <v>C</v>
      </c>
      <c r="IO8" s="10">
        <f t="shared" ref="IO8:IO17" si="129">IF(AND(8.5&lt;=FI8,FI8&lt;=10),4,IF(AND(7&lt;=FI8,FI8&lt;=8.4),3,IF(AND(5.5&lt;=FI8,FI8&lt;=6.9),2,IF(AND(4&lt;=FI8,FI8&lt;=5.4),1,0))))</f>
        <v>2</v>
      </c>
      <c r="IP8" s="126" t="str">
        <f t="shared" ref="IP8:IP17" si="130">IF(AND(8.5&lt;=FJ8,FJ8&lt;=10),"A",IF(AND(7&lt;=FJ8,FJ8&lt;=8.4),"B",IF(AND(5.5&lt;=FJ8,FJ8&lt;=6.9),"C",IF(AND(4&lt;=FJ8,FJ8&lt;=5.4),"D",IF(FJ8=0,"X","F")))))</f>
        <v>X</v>
      </c>
      <c r="IQ8" s="10">
        <f t="shared" ref="IQ8:IQ17" si="131">IF(AND(8.5&lt;=FJ8,FJ8&lt;=10),4,IF(AND(7&lt;=FJ8,FJ8&lt;=8.4),3,IF(AND(5.5&lt;=FJ8,FJ8&lt;=6.9),2,IF(AND(4&lt;=FJ8,FJ8&lt;=5.4),1,0))))</f>
        <v>0</v>
      </c>
      <c r="IR8" s="72">
        <f t="shared" si="121"/>
        <v>2.25</v>
      </c>
      <c r="IS8" s="72">
        <f t="shared" si="122"/>
        <v>2.1</v>
      </c>
      <c r="IT8" s="72">
        <f t="shared" si="123"/>
        <v>1.8</v>
      </c>
      <c r="IU8" s="72">
        <f t="shared" ref="IU8:IU17" si="132">ROUND((SUMPRODUCT($HD$6:$HU$6,HD8:HU8)/SUM($HD$6:$HU$6)),2)</f>
        <v>2</v>
      </c>
      <c r="IV8" s="72">
        <f t="shared" ref="IV8:IV22" si="133">ROUND((SUMPRODUCT($HV$6:$IK$6,HV8:IK8)/SUM($HV$6:$IK$6)),2)</f>
        <v>1.88</v>
      </c>
      <c r="IW8" s="72">
        <f t="shared" ref="IW8:IW17" si="134">ROUND((SUMPRODUCT($IL$6:$IQ$6,IL8:IQ8)/(SUM($IL$6:$IQ$6)-5)),2)</f>
        <v>2.6</v>
      </c>
      <c r="IX8" s="73">
        <f t="shared" ref="IX8:IX17" si="135">SUMIF(FL8:IQ8,$JB$2,$FL$6:$IQ$6)</f>
        <v>92</v>
      </c>
      <c r="IY8" s="72">
        <f t="shared" si="124"/>
        <v>1.87</v>
      </c>
      <c r="IZ8" s="4" t="str">
        <f t="shared" si="125"/>
        <v>Trung b×nh yÕu</v>
      </c>
      <c r="JD8" s="3">
        <v>7.5</v>
      </c>
      <c r="JE8" s="3">
        <v>6</v>
      </c>
      <c r="JG8" s="3">
        <v>7</v>
      </c>
      <c r="JH8" s="3">
        <v>6</v>
      </c>
    </row>
    <row r="9" spans="1:268" ht="19.5" customHeight="1" x14ac:dyDescent="0.25">
      <c r="A9" s="6">
        <v>3</v>
      </c>
      <c r="B9" s="168" t="s">
        <v>180</v>
      </c>
      <c r="C9" s="196" t="s">
        <v>147</v>
      </c>
      <c r="D9" s="39">
        <v>36148</v>
      </c>
      <c r="E9" s="23">
        <v>6.5</v>
      </c>
      <c r="F9" s="194">
        <v>7</v>
      </c>
      <c r="G9" s="101">
        <v>5</v>
      </c>
      <c r="H9" s="7">
        <f t="shared" si="0"/>
        <v>5.5</v>
      </c>
      <c r="I9" s="523">
        <v>5</v>
      </c>
      <c r="J9" s="524">
        <v>5</v>
      </c>
      <c r="K9" s="445">
        <v>0</v>
      </c>
      <c r="L9" s="7">
        <f t="shared" si="1"/>
        <v>1.5</v>
      </c>
      <c r="M9" s="23">
        <v>6</v>
      </c>
      <c r="N9" s="194">
        <v>7</v>
      </c>
      <c r="O9" s="74">
        <v>3</v>
      </c>
      <c r="P9" s="7">
        <f t="shared" si="2"/>
        <v>4</v>
      </c>
      <c r="Q9" s="23">
        <v>6.5</v>
      </c>
      <c r="R9" s="194">
        <v>5</v>
      </c>
      <c r="S9" s="25">
        <v>7</v>
      </c>
      <c r="T9" s="7">
        <f t="shared" si="3"/>
        <v>6.7</v>
      </c>
      <c r="U9" s="106">
        <v>7</v>
      </c>
      <c r="V9" s="107">
        <v>9</v>
      </c>
      <c r="W9" s="101">
        <v>7</v>
      </c>
      <c r="X9" s="7">
        <f t="shared" si="4"/>
        <v>7.2</v>
      </c>
      <c r="Y9" s="104">
        <v>6.3</v>
      </c>
      <c r="Z9" s="273">
        <v>9</v>
      </c>
      <c r="AA9" s="74">
        <v>6</v>
      </c>
      <c r="AB9" s="7">
        <f t="shared" si="5"/>
        <v>6.4</v>
      </c>
      <c r="AC9" s="23">
        <v>6.3</v>
      </c>
      <c r="AD9" s="194">
        <v>7</v>
      </c>
      <c r="AE9" s="25">
        <v>4.5</v>
      </c>
      <c r="AF9" s="7">
        <f t="shared" si="6"/>
        <v>5.0999999999999996</v>
      </c>
      <c r="AG9" s="23">
        <v>6.5</v>
      </c>
      <c r="AH9" s="194">
        <v>8</v>
      </c>
      <c r="AI9" s="25">
        <f t="shared" si="7"/>
        <v>6.3</v>
      </c>
      <c r="AJ9" s="7">
        <f t="shared" si="8"/>
        <v>6.5</v>
      </c>
      <c r="AK9" s="23">
        <v>6.3</v>
      </c>
      <c r="AL9" s="194">
        <v>9</v>
      </c>
      <c r="AM9" s="25">
        <v>5.5</v>
      </c>
      <c r="AN9" s="7">
        <f t="shared" si="9"/>
        <v>6</v>
      </c>
      <c r="AO9" s="23">
        <v>6.7</v>
      </c>
      <c r="AP9" s="194">
        <v>6</v>
      </c>
      <c r="AQ9" s="25">
        <v>7.5</v>
      </c>
      <c r="AR9" s="7">
        <f t="shared" si="10"/>
        <v>7.2</v>
      </c>
      <c r="AS9" s="23">
        <v>5.5</v>
      </c>
      <c r="AT9" s="194">
        <v>7</v>
      </c>
      <c r="AU9" s="25">
        <v>5</v>
      </c>
      <c r="AV9" s="7">
        <f t="shared" si="11"/>
        <v>5.3</v>
      </c>
      <c r="AW9" s="23">
        <v>5.5</v>
      </c>
      <c r="AX9" s="194">
        <v>8</v>
      </c>
      <c r="AY9" s="25">
        <v>4</v>
      </c>
      <c r="AZ9" s="7">
        <f t="shared" si="12"/>
        <v>4.7</v>
      </c>
      <c r="BA9" s="23">
        <v>7.7</v>
      </c>
      <c r="BB9" s="194">
        <v>7</v>
      </c>
      <c r="BC9" s="25">
        <v>8</v>
      </c>
      <c r="BD9" s="7">
        <f t="shared" si="13"/>
        <v>7.8</v>
      </c>
      <c r="BE9" s="23">
        <v>6.5</v>
      </c>
      <c r="BF9" s="194">
        <v>7</v>
      </c>
      <c r="BG9" s="25">
        <v>8</v>
      </c>
      <c r="BH9" s="7">
        <f t="shared" si="14"/>
        <v>7.6</v>
      </c>
      <c r="BI9" s="23">
        <v>5</v>
      </c>
      <c r="BJ9" s="194">
        <v>7</v>
      </c>
      <c r="BK9" s="101">
        <v>6.5</v>
      </c>
      <c r="BL9" s="7">
        <f t="shared" si="15"/>
        <v>6.3</v>
      </c>
      <c r="BM9" s="23">
        <v>5.7</v>
      </c>
      <c r="BN9" s="194">
        <v>5</v>
      </c>
      <c r="BO9" s="25">
        <v>6</v>
      </c>
      <c r="BP9" s="7">
        <f t="shared" si="16"/>
        <v>5.8</v>
      </c>
      <c r="BQ9" s="23">
        <v>4</v>
      </c>
      <c r="BR9" s="194">
        <v>6</v>
      </c>
      <c r="BS9" s="25">
        <v>4</v>
      </c>
      <c r="BT9" s="7">
        <f t="shared" si="17"/>
        <v>4.2</v>
      </c>
      <c r="BU9" s="23">
        <v>6.5</v>
      </c>
      <c r="BV9" s="194">
        <v>7</v>
      </c>
      <c r="BW9" s="25">
        <v>6.5</v>
      </c>
      <c r="BX9" s="7">
        <f t="shared" si="18"/>
        <v>6.6</v>
      </c>
      <c r="BY9" s="23">
        <v>5</v>
      </c>
      <c r="BZ9" s="194">
        <v>6</v>
      </c>
      <c r="CA9" s="25">
        <v>4.5</v>
      </c>
      <c r="CB9" s="7">
        <f t="shared" si="19"/>
        <v>4.8</v>
      </c>
      <c r="CC9" s="23">
        <v>5</v>
      </c>
      <c r="CD9" s="194">
        <v>8</v>
      </c>
      <c r="CE9" s="25">
        <v>6.5</v>
      </c>
      <c r="CF9" s="7">
        <f t="shared" si="20"/>
        <v>6.4</v>
      </c>
      <c r="CG9" s="23">
        <v>5.7</v>
      </c>
      <c r="CH9" s="194">
        <v>8</v>
      </c>
      <c r="CI9" s="25">
        <v>5</v>
      </c>
      <c r="CJ9" s="7">
        <f t="shared" si="21"/>
        <v>5.4</v>
      </c>
      <c r="CK9" s="23">
        <v>6</v>
      </c>
      <c r="CL9" s="194">
        <v>8</v>
      </c>
      <c r="CM9" s="25">
        <f t="shared" si="22"/>
        <v>4.5</v>
      </c>
      <c r="CN9" s="7">
        <f t="shared" si="23"/>
        <v>5.2</v>
      </c>
      <c r="CO9" s="23">
        <v>7</v>
      </c>
      <c r="CP9" s="194">
        <v>7.5</v>
      </c>
      <c r="CQ9" s="25">
        <v>6</v>
      </c>
      <c r="CR9" s="7">
        <f t="shared" si="24"/>
        <v>6.4</v>
      </c>
      <c r="CS9" s="23">
        <v>5.7</v>
      </c>
      <c r="CT9" s="194">
        <v>6</v>
      </c>
      <c r="CU9" s="265">
        <v>5.5</v>
      </c>
      <c r="CV9" s="7">
        <f t="shared" si="25"/>
        <v>5.6</v>
      </c>
      <c r="CW9" s="23">
        <v>6.5</v>
      </c>
      <c r="CX9" s="194">
        <v>7</v>
      </c>
      <c r="CY9" s="25">
        <v>7</v>
      </c>
      <c r="CZ9" s="7">
        <f t="shared" si="26"/>
        <v>6.9</v>
      </c>
      <c r="DA9" s="23">
        <v>7.3</v>
      </c>
      <c r="DB9" s="194">
        <v>7</v>
      </c>
      <c r="DC9" s="25">
        <v>6.5</v>
      </c>
      <c r="DD9" s="7">
        <f t="shared" si="27"/>
        <v>6.7</v>
      </c>
      <c r="DE9" s="23">
        <v>6.5</v>
      </c>
      <c r="DF9" s="194">
        <v>7</v>
      </c>
      <c r="DG9" s="25">
        <v>6</v>
      </c>
      <c r="DH9" s="7">
        <f t="shared" si="28"/>
        <v>6.2</v>
      </c>
      <c r="DI9" s="23">
        <v>6</v>
      </c>
      <c r="DJ9" s="194">
        <v>7</v>
      </c>
      <c r="DK9" s="25">
        <v>5.5</v>
      </c>
      <c r="DL9" s="7">
        <f t="shared" si="29"/>
        <v>5.8</v>
      </c>
      <c r="DM9" s="23">
        <v>5.5</v>
      </c>
      <c r="DN9" s="194">
        <v>7</v>
      </c>
      <c r="DO9" s="265">
        <v>7</v>
      </c>
      <c r="DP9" s="7">
        <f t="shared" si="30"/>
        <v>6.7</v>
      </c>
      <c r="DQ9" s="23">
        <v>6</v>
      </c>
      <c r="DR9" s="194">
        <v>6</v>
      </c>
      <c r="DS9" s="25">
        <v>6</v>
      </c>
      <c r="DT9" s="7">
        <f t="shared" si="31"/>
        <v>6</v>
      </c>
      <c r="DU9" s="23">
        <v>7</v>
      </c>
      <c r="DV9" s="194">
        <v>7</v>
      </c>
      <c r="DW9" s="25">
        <v>5</v>
      </c>
      <c r="DX9" s="7">
        <f t="shared" si="32"/>
        <v>5.6</v>
      </c>
      <c r="DY9" s="23">
        <v>5</v>
      </c>
      <c r="DZ9" s="194">
        <v>6</v>
      </c>
      <c r="EA9" s="25">
        <v>7</v>
      </c>
      <c r="EB9" s="7">
        <f t="shared" si="33"/>
        <v>6.5</v>
      </c>
      <c r="EC9" s="23">
        <v>6.5</v>
      </c>
      <c r="ED9" s="194">
        <v>5</v>
      </c>
      <c r="EE9" s="25">
        <v>3.5</v>
      </c>
      <c r="EF9" s="7">
        <f t="shared" si="34"/>
        <v>4.3</v>
      </c>
      <c r="EG9" s="23">
        <v>7.7</v>
      </c>
      <c r="EH9" s="194">
        <v>7</v>
      </c>
      <c r="EI9" s="25">
        <v>6</v>
      </c>
      <c r="EJ9" s="7">
        <f t="shared" si="35"/>
        <v>6.4</v>
      </c>
      <c r="EK9" s="23">
        <v>7</v>
      </c>
      <c r="EL9" s="194">
        <v>7</v>
      </c>
      <c r="EM9" s="25">
        <v>6</v>
      </c>
      <c r="EN9" s="7">
        <f t="shared" si="36"/>
        <v>6.3</v>
      </c>
      <c r="EO9" s="23">
        <v>5.5</v>
      </c>
      <c r="EP9" s="194">
        <v>6</v>
      </c>
      <c r="EQ9" s="25">
        <v>6.5</v>
      </c>
      <c r="ER9" s="7">
        <f t="shared" si="37"/>
        <v>6.3</v>
      </c>
      <c r="ES9" s="23">
        <v>5.3</v>
      </c>
      <c r="ET9" s="194">
        <v>6</v>
      </c>
      <c r="EU9" s="25">
        <v>7</v>
      </c>
      <c r="EV9" s="7">
        <f t="shared" si="38"/>
        <v>6.6</v>
      </c>
      <c r="EW9" s="23">
        <v>4.3</v>
      </c>
      <c r="EX9" s="194">
        <v>5</v>
      </c>
      <c r="EY9" s="25">
        <v>4.5</v>
      </c>
      <c r="EZ9" s="7">
        <f t="shared" si="39"/>
        <v>4.5</v>
      </c>
      <c r="FA9" s="23">
        <v>5</v>
      </c>
      <c r="FB9" s="194">
        <v>8</v>
      </c>
      <c r="FC9" s="25">
        <v>4</v>
      </c>
      <c r="FD9" s="7">
        <f t="shared" si="40"/>
        <v>4.5999999999999996</v>
      </c>
      <c r="FE9" s="23">
        <v>6.5</v>
      </c>
      <c r="FF9" s="194">
        <v>5</v>
      </c>
      <c r="FG9" s="25">
        <v>7.5</v>
      </c>
      <c r="FH9" s="7">
        <f t="shared" si="41"/>
        <v>7.1</v>
      </c>
      <c r="FI9" s="7">
        <v>4</v>
      </c>
      <c r="FJ9" s="7"/>
      <c r="FK9" s="8">
        <f t="shared" si="42"/>
        <v>5.87</v>
      </c>
      <c r="FL9" s="126" t="str">
        <f t="shared" si="43"/>
        <v>C</v>
      </c>
      <c r="FM9" s="10">
        <f t="shared" si="44"/>
        <v>2</v>
      </c>
      <c r="FN9" s="126" t="str">
        <f t="shared" si="45"/>
        <v>F</v>
      </c>
      <c r="FO9" s="10">
        <f t="shared" si="46"/>
        <v>0</v>
      </c>
      <c r="FP9" s="126" t="str">
        <f t="shared" si="47"/>
        <v>D</v>
      </c>
      <c r="FQ9" s="10">
        <f t="shared" si="48"/>
        <v>1</v>
      </c>
      <c r="FR9" s="126" t="str">
        <f t="shared" si="49"/>
        <v>C</v>
      </c>
      <c r="FS9" s="10">
        <f t="shared" si="50"/>
        <v>2</v>
      </c>
      <c r="FT9" s="218" t="str">
        <f t="shared" si="51"/>
        <v>B</v>
      </c>
      <c r="FU9" s="217">
        <f t="shared" si="52"/>
        <v>3</v>
      </c>
      <c r="FV9" s="218" t="str">
        <f t="shared" si="53"/>
        <v>C</v>
      </c>
      <c r="FW9" s="217">
        <f t="shared" si="54"/>
        <v>2</v>
      </c>
      <c r="FX9" s="218" t="str">
        <f t="shared" si="55"/>
        <v>D</v>
      </c>
      <c r="FY9" s="217">
        <f t="shared" si="56"/>
        <v>1</v>
      </c>
      <c r="FZ9" s="218" t="str">
        <f t="shared" si="57"/>
        <v>C</v>
      </c>
      <c r="GA9" s="217">
        <f t="shared" si="58"/>
        <v>2</v>
      </c>
      <c r="GB9" s="218" t="str">
        <f t="shared" si="59"/>
        <v>C</v>
      </c>
      <c r="GC9" s="217">
        <f t="shared" si="60"/>
        <v>2</v>
      </c>
      <c r="GD9" s="218" t="str">
        <f t="shared" si="61"/>
        <v>B</v>
      </c>
      <c r="GE9" s="217">
        <f t="shared" si="62"/>
        <v>3</v>
      </c>
      <c r="GF9" s="218" t="str">
        <f t="shared" si="63"/>
        <v>D</v>
      </c>
      <c r="GG9" s="217">
        <f t="shared" si="64"/>
        <v>1</v>
      </c>
      <c r="GH9" s="218" t="str">
        <f t="shared" si="65"/>
        <v>D</v>
      </c>
      <c r="GI9" s="217">
        <f t="shared" si="66"/>
        <v>1</v>
      </c>
      <c r="GJ9" s="218" t="str">
        <f t="shared" si="67"/>
        <v>B</v>
      </c>
      <c r="GK9" s="217">
        <f t="shared" si="68"/>
        <v>3</v>
      </c>
      <c r="GL9" s="126" t="str">
        <f t="shared" si="69"/>
        <v>B</v>
      </c>
      <c r="GM9" s="10">
        <f t="shared" si="70"/>
        <v>3</v>
      </c>
      <c r="GN9" s="126" t="str">
        <f t="shared" si="71"/>
        <v>C</v>
      </c>
      <c r="GO9" s="10">
        <f t="shared" si="72"/>
        <v>2</v>
      </c>
      <c r="GP9" s="126" t="str">
        <f t="shared" si="73"/>
        <v>C</v>
      </c>
      <c r="GQ9" s="10">
        <f t="shared" si="74"/>
        <v>2</v>
      </c>
      <c r="GR9" s="126" t="str">
        <f t="shared" si="75"/>
        <v>D</v>
      </c>
      <c r="GS9" s="10">
        <f t="shared" si="76"/>
        <v>1</v>
      </c>
      <c r="GT9" s="126" t="str">
        <f t="shared" si="77"/>
        <v>C</v>
      </c>
      <c r="GU9" s="10">
        <f t="shared" si="78"/>
        <v>2</v>
      </c>
      <c r="GV9" s="126" t="str">
        <f t="shared" si="79"/>
        <v>D</v>
      </c>
      <c r="GW9" s="10">
        <f t="shared" si="80"/>
        <v>1</v>
      </c>
      <c r="GX9" s="126" t="str">
        <f t="shared" si="81"/>
        <v>C</v>
      </c>
      <c r="GY9" s="10">
        <f t="shared" si="82"/>
        <v>2</v>
      </c>
      <c r="GZ9" s="126" t="str">
        <f t="shared" si="83"/>
        <v>D</v>
      </c>
      <c r="HA9" s="10">
        <f t="shared" si="84"/>
        <v>1</v>
      </c>
      <c r="HB9" s="126" t="str">
        <f t="shared" si="85"/>
        <v>D</v>
      </c>
      <c r="HC9" s="10">
        <f t="shared" si="86"/>
        <v>1</v>
      </c>
      <c r="HD9" s="218" t="str">
        <f t="shared" si="87"/>
        <v>C</v>
      </c>
      <c r="HE9" s="217">
        <f t="shared" si="88"/>
        <v>2</v>
      </c>
      <c r="HF9" s="218" t="str">
        <f t="shared" si="89"/>
        <v>C</v>
      </c>
      <c r="HG9" s="217">
        <f t="shared" si="90"/>
        <v>2</v>
      </c>
      <c r="HH9" s="218" t="str">
        <f t="shared" si="91"/>
        <v>C</v>
      </c>
      <c r="HI9" s="217">
        <f t="shared" si="92"/>
        <v>2</v>
      </c>
      <c r="HJ9" s="218" t="str">
        <f t="shared" si="93"/>
        <v>C</v>
      </c>
      <c r="HK9" s="217">
        <f t="shared" si="94"/>
        <v>2</v>
      </c>
      <c r="HL9" s="218" t="str">
        <f t="shared" si="95"/>
        <v>C</v>
      </c>
      <c r="HM9" s="217">
        <f t="shared" si="96"/>
        <v>2</v>
      </c>
      <c r="HN9" s="218" t="str">
        <f t="shared" si="97"/>
        <v>C</v>
      </c>
      <c r="HO9" s="217">
        <f t="shared" si="98"/>
        <v>2</v>
      </c>
      <c r="HP9" s="218" t="str">
        <f t="shared" si="99"/>
        <v>C</v>
      </c>
      <c r="HQ9" s="217">
        <f t="shared" si="100"/>
        <v>2</v>
      </c>
      <c r="HR9" s="218" t="str">
        <f t="shared" si="101"/>
        <v>C</v>
      </c>
      <c r="HS9" s="217">
        <f t="shared" si="102"/>
        <v>2</v>
      </c>
      <c r="HT9" s="218" t="str">
        <f t="shared" si="103"/>
        <v>C</v>
      </c>
      <c r="HU9" s="217">
        <f t="shared" si="104"/>
        <v>2</v>
      </c>
      <c r="HV9" s="126" t="str">
        <f t="shared" si="105"/>
        <v>C</v>
      </c>
      <c r="HW9" s="10">
        <f t="shared" si="106"/>
        <v>2</v>
      </c>
      <c r="HX9" s="126" t="str">
        <f t="shared" si="107"/>
        <v>D</v>
      </c>
      <c r="HY9" s="10">
        <f t="shared" si="108"/>
        <v>1</v>
      </c>
      <c r="HZ9" s="126" t="str">
        <f t="shared" si="109"/>
        <v>C</v>
      </c>
      <c r="IA9" s="10">
        <f t="shared" si="110"/>
        <v>2</v>
      </c>
      <c r="IB9" s="126" t="str">
        <f t="shared" si="111"/>
        <v>C</v>
      </c>
      <c r="IC9" s="10">
        <f t="shared" si="112"/>
        <v>2</v>
      </c>
      <c r="ID9" s="126" t="str">
        <f t="shared" si="113"/>
        <v>C</v>
      </c>
      <c r="IE9" s="10">
        <f t="shared" si="114"/>
        <v>2</v>
      </c>
      <c r="IF9" s="126" t="str">
        <f t="shared" si="115"/>
        <v>C</v>
      </c>
      <c r="IG9" s="10">
        <f t="shared" si="116"/>
        <v>2</v>
      </c>
      <c r="IH9" s="126" t="str">
        <f t="shared" si="117"/>
        <v>D</v>
      </c>
      <c r="II9" s="10">
        <f t="shared" si="118"/>
        <v>1</v>
      </c>
      <c r="IJ9" s="126" t="str">
        <f t="shared" si="119"/>
        <v>D</v>
      </c>
      <c r="IK9" s="10">
        <f t="shared" si="120"/>
        <v>1</v>
      </c>
      <c r="IL9" s="126" t="str">
        <f t="shared" si="126"/>
        <v>B</v>
      </c>
      <c r="IM9" s="10">
        <f t="shared" si="127"/>
        <v>3</v>
      </c>
      <c r="IN9" s="126" t="str">
        <f t="shared" si="128"/>
        <v>D</v>
      </c>
      <c r="IO9" s="10">
        <f t="shared" si="129"/>
        <v>1</v>
      </c>
      <c r="IP9" s="126" t="str">
        <f t="shared" si="130"/>
        <v>X</v>
      </c>
      <c r="IQ9" s="10">
        <f t="shared" si="131"/>
        <v>0</v>
      </c>
      <c r="IR9" s="72">
        <f t="shared" si="121"/>
        <v>1.25</v>
      </c>
      <c r="IS9" s="72">
        <f t="shared" si="122"/>
        <v>1.9</v>
      </c>
      <c r="IT9" s="72">
        <f t="shared" si="123"/>
        <v>1.65</v>
      </c>
      <c r="IU9" s="72">
        <f t="shared" si="132"/>
        <v>2</v>
      </c>
      <c r="IV9" s="72">
        <f t="shared" si="133"/>
        <v>1.76</v>
      </c>
      <c r="IW9" s="72">
        <f t="shared" si="134"/>
        <v>2.2000000000000002</v>
      </c>
      <c r="IX9" s="73">
        <f t="shared" si="135"/>
        <v>90</v>
      </c>
      <c r="IY9" s="72">
        <f t="shared" si="124"/>
        <v>1.72</v>
      </c>
      <c r="IZ9" s="4" t="str">
        <f t="shared" si="125"/>
        <v>Trung b×nh yÕu</v>
      </c>
      <c r="JD9" s="3">
        <v>6</v>
      </c>
      <c r="JE9" s="3">
        <v>6.5</v>
      </c>
      <c r="JG9" s="3">
        <v>3</v>
      </c>
      <c r="JH9" s="3">
        <v>6</v>
      </c>
    </row>
    <row r="10" spans="1:268" ht="19.5" customHeight="1" x14ac:dyDescent="0.25">
      <c r="A10" s="12">
        <v>4</v>
      </c>
      <c r="B10" s="169" t="s">
        <v>21</v>
      </c>
      <c r="C10" s="214" t="s">
        <v>182</v>
      </c>
      <c r="D10" s="41">
        <v>36051</v>
      </c>
      <c r="E10" s="23">
        <v>7.5</v>
      </c>
      <c r="F10" s="194">
        <v>9</v>
      </c>
      <c r="G10" s="101">
        <v>6</v>
      </c>
      <c r="H10" s="7">
        <f t="shared" si="0"/>
        <v>6.6</v>
      </c>
      <c r="I10" s="23">
        <v>6</v>
      </c>
      <c r="J10" s="194">
        <v>7</v>
      </c>
      <c r="K10" s="25">
        <v>6</v>
      </c>
      <c r="L10" s="7">
        <f t="shared" si="1"/>
        <v>6.1</v>
      </c>
      <c r="M10" s="23">
        <v>7.5</v>
      </c>
      <c r="N10" s="194">
        <v>9</v>
      </c>
      <c r="O10" s="74">
        <v>5</v>
      </c>
      <c r="P10" s="7">
        <f t="shared" si="2"/>
        <v>5.9</v>
      </c>
      <c r="Q10" s="23">
        <v>7</v>
      </c>
      <c r="R10" s="194">
        <v>9</v>
      </c>
      <c r="S10" s="25">
        <v>7</v>
      </c>
      <c r="T10" s="7">
        <f t="shared" si="3"/>
        <v>7.2</v>
      </c>
      <c r="U10" s="23">
        <v>7.6</v>
      </c>
      <c r="V10" s="24">
        <v>9.5</v>
      </c>
      <c r="W10" s="25">
        <v>8</v>
      </c>
      <c r="X10" s="7">
        <f t="shared" si="4"/>
        <v>8.1</v>
      </c>
      <c r="Y10" s="23">
        <v>7</v>
      </c>
      <c r="Z10" s="194">
        <v>8</v>
      </c>
      <c r="AA10" s="25">
        <v>5</v>
      </c>
      <c r="AB10" s="7">
        <f t="shared" si="5"/>
        <v>5.7</v>
      </c>
      <c r="AC10" s="23">
        <v>7.7</v>
      </c>
      <c r="AD10" s="194">
        <v>9</v>
      </c>
      <c r="AE10" s="25">
        <v>4.5</v>
      </c>
      <c r="AF10" s="7">
        <f t="shared" si="6"/>
        <v>5.6</v>
      </c>
      <c r="AG10" s="23">
        <v>7.5</v>
      </c>
      <c r="AH10" s="194">
        <v>8</v>
      </c>
      <c r="AI10" s="25">
        <f t="shared" si="7"/>
        <v>6.8</v>
      </c>
      <c r="AJ10" s="7">
        <f t="shared" si="8"/>
        <v>7.1</v>
      </c>
      <c r="AK10" s="23">
        <v>6.7</v>
      </c>
      <c r="AL10" s="194">
        <v>9</v>
      </c>
      <c r="AM10" s="25">
        <v>5.5</v>
      </c>
      <c r="AN10" s="7">
        <f t="shared" si="9"/>
        <v>6.1</v>
      </c>
      <c r="AO10" s="23">
        <v>7.7</v>
      </c>
      <c r="AP10" s="194">
        <v>9</v>
      </c>
      <c r="AQ10" s="25">
        <v>5.5</v>
      </c>
      <c r="AR10" s="7">
        <f t="shared" si="10"/>
        <v>6.3</v>
      </c>
      <c r="AS10" s="23">
        <v>8</v>
      </c>
      <c r="AT10" s="194">
        <v>9</v>
      </c>
      <c r="AU10" s="25">
        <v>6.5</v>
      </c>
      <c r="AV10" s="7">
        <f t="shared" si="11"/>
        <v>7.1</v>
      </c>
      <c r="AW10" s="23">
        <v>7</v>
      </c>
      <c r="AX10" s="194">
        <v>8</v>
      </c>
      <c r="AY10" s="25">
        <v>5</v>
      </c>
      <c r="AZ10" s="7">
        <f t="shared" si="12"/>
        <v>5.7</v>
      </c>
      <c r="BA10" s="23">
        <v>7.3</v>
      </c>
      <c r="BB10" s="194">
        <v>7</v>
      </c>
      <c r="BC10" s="25">
        <v>6</v>
      </c>
      <c r="BD10" s="7">
        <f t="shared" si="13"/>
        <v>6.4</v>
      </c>
      <c r="BE10" s="23">
        <v>7</v>
      </c>
      <c r="BF10" s="194">
        <v>8</v>
      </c>
      <c r="BG10" s="25">
        <v>7</v>
      </c>
      <c r="BH10" s="7">
        <f t="shared" si="14"/>
        <v>7.1</v>
      </c>
      <c r="BI10" s="23">
        <v>6.5</v>
      </c>
      <c r="BJ10" s="194">
        <v>8</v>
      </c>
      <c r="BK10" s="25">
        <v>5</v>
      </c>
      <c r="BL10" s="7">
        <f t="shared" si="15"/>
        <v>5.6</v>
      </c>
      <c r="BM10" s="23">
        <v>7</v>
      </c>
      <c r="BN10" s="194">
        <v>8</v>
      </c>
      <c r="BO10" s="25">
        <v>7</v>
      </c>
      <c r="BP10" s="7">
        <f t="shared" si="16"/>
        <v>7.1</v>
      </c>
      <c r="BQ10" s="23">
        <v>6</v>
      </c>
      <c r="BR10" s="194">
        <v>8</v>
      </c>
      <c r="BS10" s="25">
        <v>6</v>
      </c>
      <c r="BT10" s="7">
        <f t="shared" si="17"/>
        <v>6.2</v>
      </c>
      <c r="BU10" s="23">
        <v>7.8</v>
      </c>
      <c r="BV10" s="194">
        <v>8</v>
      </c>
      <c r="BW10" s="25">
        <v>8</v>
      </c>
      <c r="BX10" s="7">
        <f t="shared" si="18"/>
        <v>8</v>
      </c>
      <c r="BY10" s="23">
        <v>6.3</v>
      </c>
      <c r="BZ10" s="194">
        <v>8</v>
      </c>
      <c r="CA10" s="25">
        <v>8</v>
      </c>
      <c r="CB10" s="7">
        <f t="shared" si="19"/>
        <v>7.7</v>
      </c>
      <c r="CC10" s="23">
        <v>6.5</v>
      </c>
      <c r="CD10" s="194">
        <v>8</v>
      </c>
      <c r="CE10" s="25">
        <v>6</v>
      </c>
      <c r="CF10" s="7">
        <f t="shared" si="20"/>
        <v>6.3</v>
      </c>
      <c r="CG10" s="23">
        <v>5.7</v>
      </c>
      <c r="CH10" s="194">
        <v>8</v>
      </c>
      <c r="CI10" s="74">
        <v>5</v>
      </c>
      <c r="CJ10" s="7">
        <f t="shared" si="21"/>
        <v>5.4</v>
      </c>
      <c r="CK10" s="23">
        <v>7</v>
      </c>
      <c r="CL10" s="194">
        <v>9</v>
      </c>
      <c r="CM10" s="25">
        <f t="shared" si="22"/>
        <v>6.5</v>
      </c>
      <c r="CN10" s="7">
        <f t="shared" si="23"/>
        <v>6.9</v>
      </c>
      <c r="CO10" s="23">
        <v>8.5</v>
      </c>
      <c r="CP10" s="194">
        <v>9</v>
      </c>
      <c r="CQ10" s="25">
        <v>7.5</v>
      </c>
      <c r="CR10" s="7">
        <f t="shared" si="24"/>
        <v>7.9</v>
      </c>
      <c r="CS10" s="23">
        <v>7</v>
      </c>
      <c r="CT10" s="194">
        <v>8</v>
      </c>
      <c r="CU10" s="25">
        <v>4</v>
      </c>
      <c r="CV10" s="7">
        <f t="shared" si="25"/>
        <v>5</v>
      </c>
      <c r="CW10" s="23">
        <v>7.5</v>
      </c>
      <c r="CX10" s="194">
        <v>8</v>
      </c>
      <c r="CY10" s="25">
        <v>6</v>
      </c>
      <c r="CZ10" s="7">
        <f t="shared" si="26"/>
        <v>6.5</v>
      </c>
      <c r="DA10" s="23">
        <v>7.3</v>
      </c>
      <c r="DB10" s="194">
        <v>7</v>
      </c>
      <c r="DC10" s="25">
        <v>6.5</v>
      </c>
      <c r="DD10" s="7">
        <f t="shared" si="27"/>
        <v>6.7</v>
      </c>
      <c r="DE10" s="23">
        <v>7</v>
      </c>
      <c r="DF10" s="194">
        <v>7</v>
      </c>
      <c r="DG10" s="25">
        <v>6</v>
      </c>
      <c r="DH10" s="7">
        <f t="shared" si="28"/>
        <v>6.3</v>
      </c>
      <c r="DI10" s="23">
        <v>7</v>
      </c>
      <c r="DJ10" s="194">
        <v>9</v>
      </c>
      <c r="DK10" s="25">
        <v>4.5</v>
      </c>
      <c r="DL10" s="7">
        <f t="shared" si="29"/>
        <v>5.5</v>
      </c>
      <c r="DM10" s="23">
        <v>6.8</v>
      </c>
      <c r="DN10" s="194">
        <v>9</v>
      </c>
      <c r="DO10" s="25">
        <v>5.5</v>
      </c>
      <c r="DP10" s="7">
        <f t="shared" si="30"/>
        <v>6.1</v>
      </c>
      <c r="DQ10" s="23">
        <v>8</v>
      </c>
      <c r="DR10" s="194">
        <v>9</v>
      </c>
      <c r="DS10" s="25">
        <v>8</v>
      </c>
      <c r="DT10" s="7">
        <f t="shared" si="31"/>
        <v>8.1</v>
      </c>
      <c r="DU10" s="23">
        <v>7.5</v>
      </c>
      <c r="DV10" s="194">
        <v>8</v>
      </c>
      <c r="DW10" s="25">
        <v>5</v>
      </c>
      <c r="DX10" s="7">
        <f t="shared" si="32"/>
        <v>5.8</v>
      </c>
      <c r="DY10" s="23">
        <v>6.3</v>
      </c>
      <c r="DZ10" s="194">
        <v>8</v>
      </c>
      <c r="EA10" s="25">
        <v>5</v>
      </c>
      <c r="EB10" s="7">
        <f t="shared" si="33"/>
        <v>5.6</v>
      </c>
      <c r="EC10" s="23">
        <v>7.5</v>
      </c>
      <c r="ED10" s="194">
        <v>8</v>
      </c>
      <c r="EE10" s="25">
        <v>7</v>
      </c>
      <c r="EF10" s="7">
        <f t="shared" si="34"/>
        <v>7.2</v>
      </c>
      <c r="EG10" s="23">
        <v>8.3000000000000007</v>
      </c>
      <c r="EH10" s="194">
        <v>9</v>
      </c>
      <c r="EI10" s="25">
        <v>8</v>
      </c>
      <c r="EJ10" s="7">
        <f t="shared" si="35"/>
        <v>8.1999999999999993</v>
      </c>
      <c r="EK10" s="23">
        <v>7</v>
      </c>
      <c r="EL10" s="194">
        <v>7</v>
      </c>
      <c r="EM10" s="25">
        <v>8</v>
      </c>
      <c r="EN10" s="7">
        <f t="shared" si="36"/>
        <v>7.7</v>
      </c>
      <c r="EO10" s="23">
        <v>7</v>
      </c>
      <c r="EP10" s="194">
        <v>9</v>
      </c>
      <c r="EQ10" s="25">
        <v>7.5</v>
      </c>
      <c r="ER10" s="7">
        <f t="shared" si="37"/>
        <v>7.6</v>
      </c>
      <c r="ES10" s="23">
        <v>7.2</v>
      </c>
      <c r="ET10" s="194">
        <v>9</v>
      </c>
      <c r="EU10" s="25">
        <v>7</v>
      </c>
      <c r="EV10" s="7">
        <f t="shared" si="38"/>
        <v>7.2</v>
      </c>
      <c r="EW10" s="23">
        <v>6.7</v>
      </c>
      <c r="EX10" s="194">
        <v>8</v>
      </c>
      <c r="EY10" s="25">
        <v>5</v>
      </c>
      <c r="EZ10" s="7">
        <f t="shared" si="39"/>
        <v>5.6</v>
      </c>
      <c r="FA10" s="23">
        <v>7</v>
      </c>
      <c r="FB10" s="194">
        <v>8</v>
      </c>
      <c r="FC10" s="25">
        <v>5.5</v>
      </c>
      <c r="FD10" s="7">
        <f t="shared" si="40"/>
        <v>6.1</v>
      </c>
      <c r="FE10" s="23">
        <v>8</v>
      </c>
      <c r="FF10" s="194">
        <v>7</v>
      </c>
      <c r="FG10" s="25">
        <v>7.5</v>
      </c>
      <c r="FH10" s="7">
        <f t="shared" si="41"/>
        <v>7.6</v>
      </c>
      <c r="FI10" s="7">
        <v>8</v>
      </c>
      <c r="FJ10" s="7"/>
      <c r="FK10" s="8">
        <f t="shared" si="42"/>
        <v>6.6</v>
      </c>
      <c r="FL10" s="126" t="str">
        <f t="shared" si="43"/>
        <v>C</v>
      </c>
      <c r="FM10" s="10">
        <f t="shared" si="44"/>
        <v>2</v>
      </c>
      <c r="FN10" s="126" t="str">
        <f t="shared" si="45"/>
        <v>C</v>
      </c>
      <c r="FO10" s="10">
        <f t="shared" si="46"/>
        <v>2</v>
      </c>
      <c r="FP10" s="126" t="str">
        <f t="shared" si="47"/>
        <v>C</v>
      </c>
      <c r="FQ10" s="10">
        <f t="shared" si="48"/>
        <v>2</v>
      </c>
      <c r="FR10" s="126" t="str">
        <f t="shared" si="49"/>
        <v>B</v>
      </c>
      <c r="FS10" s="10">
        <f t="shared" si="50"/>
        <v>3</v>
      </c>
      <c r="FT10" s="218" t="str">
        <f t="shared" si="51"/>
        <v>B</v>
      </c>
      <c r="FU10" s="217">
        <f t="shared" si="52"/>
        <v>3</v>
      </c>
      <c r="FV10" s="218" t="str">
        <f t="shared" si="53"/>
        <v>C</v>
      </c>
      <c r="FW10" s="217">
        <f t="shared" si="54"/>
        <v>2</v>
      </c>
      <c r="FX10" s="218" t="str">
        <f t="shared" si="55"/>
        <v>C</v>
      </c>
      <c r="FY10" s="217">
        <f t="shared" si="56"/>
        <v>2</v>
      </c>
      <c r="FZ10" s="218" t="str">
        <f t="shared" si="57"/>
        <v>B</v>
      </c>
      <c r="GA10" s="217">
        <f t="shared" si="58"/>
        <v>3</v>
      </c>
      <c r="GB10" s="218" t="str">
        <f t="shared" si="59"/>
        <v>C</v>
      </c>
      <c r="GC10" s="217">
        <f t="shared" si="60"/>
        <v>2</v>
      </c>
      <c r="GD10" s="218" t="str">
        <f t="shared" si="61"/>
        <v>C</v>
      </c>
      <c r="GE10" s="217">
        <f t="shared" si="62"/>
        <v>2</v>
      </c>
      <c r="GF10" s="218" t="str">
        <f t="shared" si="63"/>
        <v>B</v>
      </c>
      <c r="GG10" s="217">
        <f t="shared" si="64"/>
        <v>3</v>
      </c>
      <c r="GH10" s="218" t="str">
        <f t="shared" si="65"/>
        <v>C</v>
      </c>
      <c r="GI10" s="217">
        <f t="shared" si="66"/>
        <v>2</v>
      </c>
      <c r="GJ10" s="218" t="str">
        <f t="shared" si="67"/>
        <v>C</v>
      </c>
      <c r="GK10" s="217">
        <f t="shared" si="68"/>
        <v>2</v>
      </c>
      <c r="GL10" s="126" t="str">
        <f t="shared" si="69"/>
        <v>B</v>
      </c>
      <c r="GM10" s="10">
        <f t="shared" si="70"/>
        <v>3</v>
      </c>
      <c r="GN10" s="126" t="str">
        <f t="shared" si="71"/>
        <v>C</v>
      </c>
      <c r="GO10" s="10">
        <f t="shared" si="72"/>
        <v>2</v>
      </c>
      <c r="GP10" s="126" t="str">
        <f t="shared" si="73"/>
        <v>B</v>
      </c>
      <c r="GQ10" s="10">
        <f t="shared" si="74"/>
        <v>3</v>
      </c>
      <c r="GR10" s="126" t="str">
        <f t="shared" si="75"/>
        <v>C</v>
      </c>
      <c r="GS10" s="10">
        <f t="shared" si="76"/>
        <v>2</v>
      </c>
      <c r="GT10" s="126" t="str">
        <f t="shared" si="77"/>
        <v>B</v>
      </c>
      <c r="GU10" s="10">
        <f t="shared" si="78"/>
        <v>3</v>
      </c>
      <c r="GV10" s="126" t="str">
        <f t="shared" si="79"/>
        <v>B</v>
      </c>
      <c r="GW10" s="10">
        <f t="shared" si="80"/>
        <v>3</v>
      </c>
      <c r="GX10" s="126" t="str">
        <f t="shared" si="81"/>
        <v>C</v>
      </c>
      <c r="GY10" s="10">
        <f t="shared" si="82"/>
        <v>2</v>
      </c>
      <c r="GZ10" s="126" t="str">
        <f t="shared" si="83"/>
        <v>D</v>
      </c>
      <c r="HA10" s="10">
        <f t="shared" si="84"/>
        <v>1</v>
      </c>
      <c r="HB10" s="126" t="str">
        <f t="shared" si="85"/>
        <v>C</v>
      </c>
      <c r="HC10" s="10">
        <f t="shared" si="86"/>
        <v>2</v>
      </c>
      <c r="HD10" s="218" t="str">
        <f t="shared" si="87"/>
        <v>B</v>
      </c>
      <c r="HE10" s="217">
        <f t="shared" si="88"/>
        <v>3</v>
      </c>
      <c r="HF10" s="218" t="str">
        <f t="shared" si="89"/>
        <v>D</v>
      </c>
      <c r="HG10" s="217">
        <f t="shared" si="90"/>
        <v>1</v>
      </c>
      <c r="HH10" s="218" t="str">
        <f t="shared" si="91"/>
        <v>C</v>
      </c>
      <c r="HI10" s="217">
        <f t="shared" si="92"/>
        <v>2</v>
      </c>
      <c r="HJ10" s="218" t="str">
        <f t="shared" si="93"/>
        <v>C</v>
      </c>
      <c r="HK10" s="217">
        <f t="shared" si="94"/>
        <v>2</v>
      </c>
      <c r="HL10" s="218" t="str">
        <f t="shared" si="95"/>
        <v>C</v>
      </c>
      <c r="HM10" s="217">
        <f t="shared" si="96"/>
        <v>2</v>
      </c>
      <c r="HN10" s="218" t="str">
        <f t="shared" si="97"/>
        <v>C</v>
      </c>
      <c r="HO10" s="217">
        <f t="shared" si="98"/>
        <v>2</v>
      </c>
      <c r="HP10" s="218" t="str">
        <f t="shared" si="99"/>
        <v>C</v>
      </c>
      <c r="HQ10" s="217">
        <f t="shared" si="100"/>
        <v>2</v>
      </c>
      <c r="HR10" s="218" t="str">
        <f t="shared" si="101"/>
        <v>B</v>
      </c>
      <c r="HS10" s="217">
        <f t="shared" si="102"/>
        <v>3</v>
      </c>
      <c r="HT10" s="218" t="str">
        <f t="shared" si="103"/>
        <v>C</v>
      </c>
      <c r="HU10" s="217">
        <f t="shared" si="104"/>
        <v>2</v>
      </c>
      <c r="HV10" s="126" t="str">
        <f t="shared" si="105"/>
        <v>C</v>
      </c>
      <c r="HW10" s="10">
        <f t="shared" si="106"/>
        <v>2</v>
      </c>
      <c r="HX10" s="126" t="str">
        <f t="shared" si="107"/>
        <v>B</v>
      </c>
      <c r="HY10" s="10">
        <f t="shared" si="108"/>
        <v>3</v>
      </c>
      <c r="HZ10" s="126" t="str">
        <f t="shared" si="109"/>
        <v>B</v>
      </c>
      <c r="IA10" s="10">
        <f t="shared" si="110"/>
        <v>3</v>
      </c>
      <c r="IB10" s="126" t="str">
        <f t="shared" si="111"/>
        <v>B</v>
      </c>
      <c r="IC10" s="10">
        <f t="shared" si="112"/>
        <v>3</v>
      </c>
      <c r="ID10" s="126" t="str">
        <f t="shared" si="113"/>
        <v>B</v>
      </c>
      <c r="IE10" s="10">
        <f t="shared" si="114"/>
        <v>3</v>
      </c>
      <c r="IF10" s="126" t="str">
        <f t="shared" si="115"/>
        <v>B</v>
      </c>
      <c r="IG10" s="10">
        <f t="shared" si="116"/>
        <v>3</v>
      </c>
      <c r="IH10" s="126" t="str">
        <f t="shared" si="117"/>
        <v>C</v>
      </c>
      <c r="II10" s="10">
        <f t="shared" si="118"/>
        <v>2</v>
      </c>
      <c r="IJ10" s="126" t="str">
        <f t="shared" si="119"/>
        <v>C</v>
      </c>
      <c r="IK10" s="10">
        <f t="shared" si="120"/>
        <v>2</v>
      </c>
      <c r="IL10" s="126" t="str">
        <f t="shared" si="126"/>
        <v>B</v>
      </c>
      <c r="IM10" s="10">
        <f t="shared" si="127"/>
        <v>3</v>
      </c>
      <c r="IN10" s="126" t="str">
        <f t="shared" si="128"/>
        <v>B</v>
      </c>
      <c r="IO10" s="10">
        <f t="shared" si="129"/>
        <v>3</v>
      </c>
      <c r="IP10" s="126" t="str">
        <f t="shared" si="130"/>
        <v>X</v>
      </c>
      <c r="IQ10" s="10">
        <f t="shared" si="131"/>
        <v>0</v>
      </c>
      <c r="IR10" s="72">
        <f t="shared" si="121"/>
        <v>2.25</v>
      </c>
      <c r="IS10" s="72">
        <f t="shared" si="122"/>
        <v>2.4</v>
      </c>
      <c r="IT10" s="72">
        <f t="shared" si="123"/>
        <v>2.35</v>
      </c>
      <c r="IU10" s="72">
        <f t="shared" si="132"/>
        <v>2.0499999999999998</v>
      </c>
      <c r="IV10" s="72">
        <f t="shared" si="133"/>
        <v>2.71</v>
      </c>
      <c r="IW10" s="72">
        <f t="shared" si="134"/>
        <v>3</v>
      </c>
      <c r="IX10" s="73">
        <f t="shared" si="135"/>
        <v>92</v>
      </c>
      <c r="IY10" s="72">
        <f t="shared" si="124"/>
        <v>2.2200000000000002</v>
      </c>
      <c r="IZ10" s="4" t="str">
        <f t="shared" si="125"/>
        <v>Trung b×nh</v>
      </c>
      <c r="JD10" s="3">
        <v>6.5</v>
      </c>
      <c r="JE10" s="3">
        <v>7</v>
      </c>
      <c r="JG10" s="3">
        <v>7</v>
      </c>
      <c r="JH10" s="3">
        <v>6</v>
      </c>
    </row>
    <row r="11" spans="1:268" s="66" customFormat="1" ht="19.5" customHeight="1" x14ac:dyDescent="0.25">
      <c r="A11" s="6">
        <v>5</v>
      </c>
      <c r="B11" s="170" t="s">
        <v>218</v>
      </c>
      <c r="C11" s="215" t="s">
        <v>14</v>
      </c>
      <c r="D11" s="42">
        <v>36140</v>
      </c>
      <c r="E11" s="23">
        <v>8.5</v>
      </c>
      <c r="F11" s="194">
        <v>10</v>
      </c>
      <c r="G11" s="25">
        <v>4</v>
      </c>
      <c r="H11" s="7">
        <f t="shared" si="0"/>
        <v>5.5</v>
      </c>
      <c r="I11" s="23">
        <v>7.5</v>
      </c>
      <c r="J11" s="194">
        <v>9</v>
      </c>
      <c r="K11" s="25">
        <v>9</v>
      </c>
      <c r="L11" s="7">
        <f t="shared" si="1"/>
        <v>8.6999999999999993</v>
      </c>
      <c r="M11" s="23">
        <v>8</v>
      </c>
      <c r="N11" s="194">
        <v>9</v>
      </c>
      <c r="O11" s="25">
        <v>7</v>
      </c>
      <c r="P11" s="7">
        <f t="shared" si="2"/>
        <v>7.4</v>
      </c>
      <c r="Q11" s="23">
        <v>7.4</v>
      </c>
      <c r="R11" s="194">
        <v>10</v>
      </c>
      <c r="S11" s="25">
        <v>7</v>
      </c>
      <c r="T11" s="7">
        <f t="shared" si="3"/>
        <v>7.4</v>
      </c>
      <c r="U11" s="23">
        <v>6.3</v>
      </c>
      <c r="V11" s="24">
        <v>9</v>
      </c>
      <c r="W11" s="25">
        <v>7</v>
      </c>
      <c r="X11" s="7">
        <f t="shared" si="4"/>
        <v>7.1</v>
      </c>
      <c r="Y11" s="23">
        <v>8</v>
      </c>
      <c r="Z11" s="194">
        <v>9</v>
      </c>
      <c r="AA11" s="25">
        <v>8</v>
      </c>
      <c r="AB11" s="7">
        <f t="shared" si="5"/>
        <v>8.1</v>
      </c>
      <c r="AC11" s="23">
        <v>7.7</v>
      </c>
      <c r="AD11" s="194">
        <v>9</v>
      </c>
      <c r="AE11" s="25">
        <v>5.5</v>
      </c>
      <c r="AF11" s="7">
        <f t="shared" si="6"/>
        <v>6.3</v>
      </c>
      <c r="AG11" s="23">
        <v>8.5</v>
      </c>
      <c r="AH11" s="194">
        <v>10</v>
      </c>
      <c r="AI11" s="25">
        <f t="shared" si="7"/>
        <v>7.3</v>
      </c>
      <c r="AJ11" s="7">
        <f t="shared" si="8"/>
        <v>7.8</v>
      </c>
      <c r="AK11" s="23">
        <v>6.3</v>
      </c>
      <c r="AL11" s="194">
        <v>9</v>
      </c>
      <c r="AM11" s="25">
        <v>6.5</v>
      </c>
      <c r="AN11" s="7">
        <f t="shared" si="9"/>
        <v>6.7</v>
      </c>
      <c r="AO11" s="23">
        <v>9.3000000000000007</v>
      </c>
      <c r="AP11" s="194">
        <v>9</v>
      </c>
      <c r="AQ11" s="25">
        <v>7.5</v>
      </c>
      <c r="AR11" s="7">
        <f t="shared" si="10"/>
        <v>8</v>
      </c>
      <c r="AS11" s="23">
        <v>8</v>
      </c>
      <c r="AT11" s="194">
        <v>9</v>
      </c>
      <c r="AU11" s="25">
        <v>7</v>
      </c>
      <c r="AV11" s="7">
        <f t="shared" si="11"/>
        <v>7.4</v>
      </c>
      <c r="AW11" s="23">
        <v>9</v>
      </c>
      <c r="AX11" s="194">
        <v>9</v>
      </c>
      <c r="AY11" s="25">
        <v>8.5</v>
      </c>
      <c r="AZ11" s="7">
        <f t="shared" si="12"/>
        <v>8.6999999999999993</v>
      </c>
      <c r="BA11" s="23">
        <v>8</v>
      </c>
      <c r="BB11" s="194">
        <v>8</v>
      </c>
      <c r="BC11" s="25">
        <v>7</v>
      </c>
      <c r="BD11" s="7">
        <f t="shared" si="13"/>
        <v>7.3</v>
      </c>
      <c r="BE11" s="23">
        <v>8</v>
      </c>
      <c r="BF11" s="194">
        <v>10</v>
      </c>
      <c r="BG11" s="25">
        <v>7</v>
      </c>
      <c r="BH11" s="7">
        <f t="shared" si="14"/>
        <v>7.5</v>
      </c>
      <c r="BI11" s="23">
        <v>8.8000000000000007</v>
      </c>
      <c r="BJ11" s="194">
        <v>9</v>
      </c>
      <c r="BK11" s="25">
        <v>6</v>
      </c>
      <c r="BL11" s="7">
        <f t="shared" si="15"/>
        <v>6.9</v>
      </c>
      <c r="BM11" s="23">
        <v>5.7</v>
      </c>
      <c r="BN11" s="194">
        <v>6</v>
      </c>
      <c r="BO11" s="25">
        <v>7.5</v>
      </c>
      <c r="BP11" s="7">
        <f t="shared" si="16"/>
        <v>7</v>
      </c>
      <c r="BQ11" s="23">
        <v>7</v>
      </c>
      <c r="BR11" s="194">
        <v>10</v>
      </c>
      <c r="BS11" s="25">
        <v>6</v>
      </c>
      <c r="BT11" s="7">
        <f t="shared" si="17"/>
        <v>6.6</v>
      </c>
      <c r="BU11" s="23">
        <v>7.5</v>
      </c>
      <c r="BV11" s="194">
        <v>8</v>
      </c>
      <c r="BW11" s="25">
        <v>7</v>
      </c>
      <c r="BX11" s="7">
        <f t="shared" si="18"/>
        <v>7.2</v>
      </c>
      <c r="BY11" s="23">
        <v>7.3</v>
      </c>
      <c r="BZ11" s="194">
        <v>9</v>
      </c>
      <c r="CA11" s="25">
        <v>5.5</v>
      </c>
      <c r="CB11" s="7">
        <f t="shared" si="19"/>
        <v>6.2</v>
      </c>
      <c r="CC11" s="23">
        <v>8.5</v>
      </c>
      <c r="CD11" s="194">
        <v>10</v>
      </c>
      <c r="CE11" s="25">
        <v>7</v>
      </c>
      <c r="CF11" s="7">
        <f t="shared" si="20"/>
        <v>7.6</v>
      </c>
      <c r="CG11" s="23">
        <v>6</v>
      </c>
      <c r="CH11" s="194">
        <v>7</v>
      </c>
      <c r="CI11" s="25">
        <v>5</v>
      </c>
      <c r="CJ11" s="7">
        <f t="shared" si="21"/>
        <v>5.4</v>
      </c>
      <c r="CK11" s="23">
        <v>7.5</v>
      </c>
      <c r="CL11" s="194">
        <v>10</v>
      </c>
      <c r="CM11" s="25">
        <f t="shared" si="22"/>
        <v>7</v>
      </c>
      <c r="CN11" s="7">
        <f t="shared" si="23"/>
        <v>7.4</v>
      </c>
      <c r="CO11" s="23">
        <v>8.5</v>
      </c>
      <c r="CP11" s="194">
        <v>9</v>
      </c>
      <c r="CQ11" s="25">
        <v>7.5</v>
      </c>
      <c r="CR11" s="7">
        <f t="shared" si="24"/>
        <v>7.9</v>
      </c>
      <c r="CS11" s="23">
        <v>8</v>
      </c>
      <c r="CT11" s="194">
        <v>9</v>
      </c>
      <c r="CU11" s="25">
        <v>6.5</v>
      </c>
      <c r="CV11" s="7">
        <f t="shared" si="25"/>
        <v>7.1</v>
      </c>
      <c r="CW11" s="23">
        <v>8</v>
      </c>
      <c r="CX11" s="194">
        <v>9</v>
      </c>
      <c r="CY11" s="25">
        <v>7</v>
      </c>
      <c r="CZ11" s="7">
        <f t="shared" si="26"/>
        <v>7.4</v>
      </c>
      <c r="DA11" s="23">
        <v>8</v>
      </c>
      <c r="DB11" s="194">
        <v>8</v>
      </c>
      <c r="DC11" s="25">
        <v>7.5</v>
      </c>
      <c r="DD11" s="7">
        <f t="shared" si="27"/>
        <v>7.7</v>
      </c>
      <c r="DE11" s="23">
        <v>8</v>
      </c>
      <c r="DF11" s="194">
        <v>9</v>
      </c>
      <c r="DG11" s="25">
        <v>6.5</v>
      </c>
      <c r="DH11" s="7">
        <f t="shared" si="28"/>
        <v>7.1</v>
      </c>
      <c r="DI11" s="23">
        <v>7.5</v>
      </c>
      <c r="DJ11" s="194">
        <v>10</v>
      </c>
      <c r="DK11" s="25">
        <v>4.5</v>
      </c>
      <c r="DL11" s="7">
        <f t="shared" si="29"/>
        <v>5.7</v>
      </c>
      <c r="DM11" s="23">
        <v>7.5</v>
      </c>
      <c r="DN11" s="194">
        <v>9</v>
      </c>
      <c r="DO11" s="25">
        <v>6.5</v>
      </c>
      <c r="DP11" s="7">
        <f t="shared" si="30"/>
        <v>7</v>
      </c>
      <c r="DQ11" s="23">
        <v>8.5</v>
      </c>
      <c r="DR11" s="194">
        <v>9</v>
      </c>
      <c r="DS11" s="25">
        <v>8</v>
      </c>
      <c r="DT11" s="7">
        <f t="shared" si="31"/>
        <v>8.1999999999999993</v>
      </c>
      <c r="DU11" s="23">
        <v>8</v>
      </c>
      <c r="DV11" s="194">
        <v>9</v>
      </c>
      <c r="DW11" s="25">
        <v>6</v>
      </c>
      <c r="DX11" s="7">
        <f t="shared" si="32"/>
        <v>6.7</v>
      </c>
      <c r="DY11" s="23">
        <v>7</v>
      </c>
      <c r="DZ11" s="194">
        <v>8</v>
      </c>
      <c r="EA11" s="25">
        <v>7.5</v>
      </c>
      <c r="EB11" s="7">
        <f t="shared" si="33"/>
        <v>7.5</v>
      </c>
      <c r="EC11" s="23">
        <v>8.5</v>
      </c>
      <c r="ED11" s="194">
        <v>8</v>
      </c>
      <c r="EE11" s="25">
        <v>5.5</v>
      </c>
      <c r="EF11" s="7">
        <f t="shared" si="34"/>
        <v>6.4</v>
      </c>
      <c r="EG11" s="23">
        <v>8.6999999999999993</v>
      </c>
      <c r="EH11" s="194">
        <v>9</v>
      </c>
      <c r="EI11" s="25">
        <v>8.5</v>
      </c>
      <c r="EJ11" s="7">
        <f t="shared" si="35"/>
        <v>8.6</v>
      </c>
      <c r="EK11" s="23">
        <v>9</v>
      </c>
      <c r="EL11" s="194">
        <v>9</v>
      </c>
      <c r="EM11" s="25">
        <v>7.5</v>
      </c>
      <c r="EN11" s="7">
        <f t="shared" si="36"/>
        <v>8</v>
      </c>
      <c r="EO11" s="23">
        <v>6.5</v>
      </c>
      <c r="EP11" s="194">
        <v>9</v>
      </c>
      <c r="EQ11" s="25">
        <v>6</v>
      </c>
      <c r="ER11" s="7">
        <f t="shared" si="37"/>
        <v>6.4</v>
      </c>
      <c r="ES11" s="23">
        <v>8.1999999999999993</v>
      </c>
      <c r="ET11" s="194">
        <v>10</v>
      </c>
      <c r="EU11" s="25">
        <v>8</v>
      </c>
      <c r="EV11" s="7">
        <f t="shared" si="38"/>
        <v>8.1999999999999993</v>
      </c>
      <c r="EW11" s="23">
        <v>7</v>
      </c>
      <c r="EX11" s="194">
        <v>8</v>
      </c>
      <c r="EY11" s="25">
        <v>6.5</v>
      </c>
      <c r="EZ11" s="7">
        <f t="shared" si="39"/>
        <v>6.8</v>
      </c>
      <c r="FA11" s="23">
        <v>7.5</v>
      </c>
      <c r="FB11" s="194">
        <v>9</v>
      </c>
      <c r="FC11" s="25">
        <v>8.5</v>
      </c>
      <c r="FD11" s="7">
        <f t="shared" si="40"/>
        <v>8.4</v>
      </c>
      <c r="FE11" s="23"/>
      <c r="FF11" s="194"/>
      <c r="FG11" s="25"/>
      <c r="FH11" s="7">
        <f t="shared" si="41"/>
        <v>0</v>
      </c>
      <c r="FI11" s="7"/>
      <c r="FJ11" s="7">
        <v>9</v>
      </c>
      <c r="FK11" s="8">
        <f t="shared" si="42"/>
        <v>7.26</v>
      </c>
      <c r="FL11" s="126" t="str">
        <f t="shared" si="43"/>
        <v>C</v>
      </c>
      <c r="FM11" s="10">
        <f t="shared" si="44"/>
        <v>2</v>
      </c>
      <c r="FN11" s="126" t="str">
        <f t="shared" si="45"/>
        <v>A</v>
      </c>
      <c r="FO11" s="10">
        <f t="shared" si="46"/>
        <v>4</v>
      </c>
      <c r="FP11" s="126" t="str">
        <f t="shared" si="47"/>
        <v>B</v>
      </c>
      <c r="FQ11" s="10">
        <f t="shared" si="48"/>
        <v>3</v>
      </c>
      <c r="FR11" s="126" t="str">
        <f t="shared" si="49"/>
        <v>B</v>
      </c>
      <c r="FS11" s="10">
        <f t="shared" si="50"/>
        <v>3</v>
      </c>
      <c r="FT11" s="218" t="str">
        <f t="shared" si="51"/>
        <v>B</v>
      </c>
      <c r="FU11" s="217">
        <f t="shared" si="52"/>
        <v>3</v>
      </c>
      <c r="FV11" s="218" t="str">
        <f t="shared" si="53"/>
        <v>B</v>
      </c>
      <c r="FW11" s="217">
        <f t="shared" si="54"/>
        <v>3</v>
      </c>
      <c r="FX11" s="218" t="str">
        <f t="shared" si="55"/>
        <v>C</v>
      </c>
      <c r="FY11" s="217">
        <f t="shared" si="56"/>
        <v>2</v>
      </c>
      <c r="FZ11" s="218" t="str">
        <f t="shared" si="57"/>
        <v>B</v>
      </c>
      <c r="GA11" s="217">
        <f t="shared" si="58"/>
        <v>3</v>
      </c>
      <c r="GB11" s="218" t="str">
        <f t="shared" si="59"/>
        <v>C</v>
      </c>
      <c r="GC11" s="217">
        <f t="shared" si="60"/>
        <v>2</v>
      </c>
      <c r="GD11" s="218" t="str">
        <f t="shared" si="61"/>
        <v>B</v>
      </c>
      <c r="GE11" s="217">
        <f t="shared" si="62"/>
        <v>3</v>
      </c>
      <c r="GF11" s="218" t="str">
        <f t="shared" si="63"/>
        <v>B</v>
      </c>
      <c r="GG11" s="217">
        <f t="shared" si="64"/>
        <v>3</v>
      </c>
      <c r="GH11" s="218" t="str">
        <f t="shared" si="65"/>
        <v>A</v>
      </c>
      <c r="GI11" s="217">
        <f t="shared" si="66"/>
        <v>4</v>
      </c>
      <c r="GJ11" s="218" t="str">
        <f t="shared" si="67"/>
        <v>B</v>
      </c>
      <c r="GK11" s="217">
        <f t="shared" si="68"/>
        <v>3</v>
      </c>
      <c r="GL11" s="126" t="str">
        <f t="shared" si="69"/>
        <v>B</v>
      </c>
      <c r="GM11" s="10">
        <f t="shared" si="70"/>
        <v>3</v>
      </c>
      <c r="GN11" s="126" t="str">
        <f t="shared" si="71"/>
        <v>C</v>
      </c>
      <c r="GO11" s="10">
        <f t="shared" si="72"/>
        <v>2</v>
      </c>
      <c r="GP11" s="126" t="str">
        <f t="shared" si="73"/>
        <v>B</v>
      </c>
      <c r="GQ11" s="10">
        <f t="shared" si="74"/>
        <v>3</v>
      </c>
      <c r="GR11" s="126" t="str">
        <f t="shared" si="75"/>
        <v>C</v>
      </c>
      <c r="GS11" s="10">
        <f t="shared" si="76"/>
        <v>2</v>
      </c>
      <c r="GT11" s="126" t="str">
        <f t="shared" si="77"/>
        <v>B</v>
      </c>
      <c r="GU11" s="10">
        <f t="shared" si="78"/>
        <v>3</v>
      </c>
      <c r="GV11" s="126" t="str">
        <f t="shared" si="79"/>
        <v>C</v>
      </c>
      <c r="GW11" s="10">
        <f t="shared" si="80"/>
        <v>2</v>
      </c>
      <c r="GX11" s="126" t="str">
        <f t="shared" si="81"/>
        <v>B</v>
      </c>
      <c r="GY11" s="10">
        <f t="shared" si="82"/>
        <v>3</v>
      </c>
      <c r="GZ11" s="126" t="str">
        <f t="shared" si="83"/>
        <v>D</v>
      </c>
      <c r="HA11" s="10">
        <f t="shared" si="84"/>
        <v>1</v>
      </c>
      <c r="HB11" s="126" t="str">
        <f t="shared" si="85"/>
        <v>B</v>
      </c>
      <c r="HC11" s="10">
        <f t="shared" si="86"/>
        <v>3</v>
      </c>
      <c r="HD11" s="218" t="str">
        <f t="shared" si="87"/>
        <v>B</v>
      </c>
      <c r="HE11" s="217">
        <f t="shared" si="88"/>
        <v>3</v>
      </c>
      <c r="HF11" s="218" t="str">
        <f t="shared" si="89"/>
        <v>B</v>
      </c>
      <c r="HG11" s="217">
        <f t="shared" si="90"/>
        <v>3</v>
      </c>
      <c r="HH11" s="218" t="str">
        <f t="shared" si="91"/>
        <v>B</v>
      </c>
      <c r="HI11" s="217">
        <f t="shared" si="92"/>
        <v>3</v>
      </c>
      <c r="HJ11" s="218" t="str">
        <f t="shared" si="93"/>
        <v>B</v>
      </c>
      <c r="HK11" s="217">
        <f t="shared" si="94"/>
        <v>3</v>
      </c>
      <c r="HL11" s="218" t="str">
        <f t="shared" si="95"/>
        <v>B</v>
      </c>
      <c r="HM11" s="217">
        <f t="shared" si="96"/>
        <v>3</v>
      </c>
      <c r="HN11" s="218" t="str">
        <f t="shared" si="97"/>
        <v>C</v>
      </c>
      <c r="HO11" s="217">
        <f t="shared" si="98"/>
        <v>2</v>
      </c>
      <c r="HP11" s="218" t="str">
        <f t="shared" si="99"/>
        <v>B</v>
      </c>
      <c r="HQ11" s="217">
        <f t="shared" si="100"/>
        <v>3</v>
      </c>
      <c r="HR11" s="218" t="str">
        <f t="shared" si="101"/>
        <v>B</v>
      </c>
      <c r="HS11" s="217">
        <f t="shared" si="102"/>
        <v>3</v>
      </c>
      <c r="HT11" s="218" t="str">
        <f t="shared" si="103"/>
        <v>C</v>
      </c>
      <c r="HU11" s="217">
        <f t="shared" si="104"/>
        <v>2</v>
      </c>
      <c r="HV11" s="126" t="str">
        <f t="shared" si="105"/>
        <v>B</v>
      </c>
      <c r="HW11" s="10">
        <f t="shared" si="106"/>
        <v>3</v>
      </c>
      <c r="HX11" s="126" t="str">
        <f t="shared" si="107"/>
        <v>C</v>
      </c>
      <c r="HY11" s="10">
        <f t="shared" si="108"/>
        <v>2</v>
      </c>
      <c r="HZ11" s="126" t="str">
        <f t="shared" si="109"/>
        <v>A</v>
      </c>
      <c r="IA11" s="10">
        <f t="shared" si="110"/>
        <v>4</v>
      </c>
      <c r="IB11" s="126" t="str">
        <f t="shared" si="111"/>
        <v>B</v>
      </c>
      <c r="IC11" s="10">
        <f t="shared" si="112"/>
        <v>3</v>
      </c>
      <c r="ID11" s="126" t="str">
        <f t="shared" si="113"/>
        <v>C</v>
      </c>
      <c r="IE11" s="10">
        <f t="shared" si="114"/>
        <v>2</v>
      </c>
      <c r="IF11" s="126" t="str">
        <f t="shared" si="115"/>
        <v>B</v>
      </c>
      <c r="IG11" s="10">
        <f t="shared" si="116"/>
        <v>3</v>
      </c>
      <c r="IH11" s="126" t="str">
        <f t="shared" si="117"/>
        <v>C</v>
      </c>
      <c r="II11" s="10">
        <f t="shared" si="118"/>
        <v>2</v>
      </c>
      <c r="IJ11" s="126" t="str">
        <f t="shared" si="119"/>
        <v>B</v>
      </c>
      <c r="IK11" s="10">
        <f t="shared" si="120"/>
        <v>3</v>
      </c>
      <c r="IL11" s="126" t="str">
        <f t="shared" si="126"/>
        <v>X</v>
      </c>
      <c r="IM11" s="10">
        <f t="shared" si="127"/>
        <v>0</v>
      </c>
      <c r="IN11" s="126" t="str">
        <f t="shared" si="128"/>
        <v>X</v>
      </c>
      <c r="IO11" s="10">
        <f t="shared" si="129"/>
        <v>0</v>
      </c>
      <c r="IP11" s="126" t="str">
        <f t="shared" si="130"/>
        <v>A</v>
      </c>
      <c r="IQ11" s="10">
        <f t="shared" si="131"/>
        <v>4</v>
      </c>
      <c r="IR11" s="82">
        <f t="shared" si="121"/>
        <v>3</v>
      </c>
      <c r="IS11" s="72">
        <f t="shared" si="122"/>
        <v>2.85</v>
      </c>
      <c r="IT11" s="72">
        <f t="shared" si="123"/>
        <v>2.5</v>
      </c>
      <c r="IU11" s="72">
        <f t="shared" si="132"/>
        <v>2.77</v>
      </c>
      <c r="IV11" s="72">
        <f t="shared" si="133"/>
        <v>2.76</v>
      </c>
      <c r="IW11" s="72">
        <f t="shared" si="134"/>
        <v>4</v>
      </c>
      <c r="IX11" s="73">
        <f t="shared" si="135"/>
        <v>92</v>
      </c>
      <c r="IY11" s="82">
        <f t="shared" si="124"/>
        <v>2.6</v>
      </c>
      <c r="IZ11" s="84" t="str">
        <f t="shared" si="125"/>
        <v>Kh¸</v>
      </c>
      <c r="JA11" s="86"/>
      <c r="JB11" s="86"/>
      <c r="JD11" s="66">
        <v>7.5</v>
      </c>
      <c r="JE11" s="66">
        <v>7</v>
      </c>
      <c r="JG11" s="66">
        <v>7</v>
      </c>
      <c r="JH11" s="66">
        <v>7</v>
      </c>
    </row>
    <row r="12" spans="1:268" ht="19.5" customHeight="1" x14ac:dyDescent="0.25">
      <c r="A12" s="12">
        <v>6</v>
      </c>
      <c r="B12" s="171" t="s">
        <v>183</v>
      </c>
      <c r="C12" s="196" t="s">
        <v>184</v>
      </c>
      <c r="D12" s="39">
        <v>35702</v>
      </c>
      <c r="E12" s="23">
        <v>6.5</v>
      </c>
      <c r="F12" s="194">
        <v>7</v>
      </c>
      <c r="G12" s="25">
        <v>3</v>
      </c>
      <c r="H12" s="7">
        <f t="shared" si="0"/>
        <v>4.0999999999999996</v>
      </c>
      <c r="I12" s="23">
        <v>5</v>
      </c>
      <c r="J12" s="194">
        <v>5</v>
      </c>
      <c r="K12" s="74">
        <v>7</v>
      </c>
      <c r="L12" s="7">
        <f t="shared" si="1"/>
        <v>6.4</v>
      </c>
      <c r="M12" s="23">
        <v>7</v>
      </c>
      <c r="N12" s="194">
        <v>8</v>
      </c>
      <c r="O12" s="25">
        <v>5</v>
      </c>
      <c r="P12" s="7">
        <f t="shared" si="2"/>
        <v>5.7</v>
      </c>
      <c r="Q12" s="23">
        <v>7</v>
      </c>
      <c r="R12" s="194">
        <v>8</v>
      </c>
      <c r="S12" s="25">
        <v>6.5</v>
      </c>
      <c r="T12" s="7">
        <f t="shared" si="3"/>
        <v>6.8</v>
      </c>
      <c r="U12" s="23">
        <v>6.7</v>
      </c>
      <c r="V12" s="24">
        <v>8</v>
      </c>
      <c r="W12" s="74">
        <v>5</v>
      </c>
      <c r="X12" s="7">
        <f t="shared" si="4"/>
        <v>5.6</v>
      </c>
      <c r="Y12" s="23">
        <v>5.3</v>
      </c>
      <c r="Z12" s="194">
        <v>5</v>
      </c>
      <c r="AA12" s="25">
        <v>4</v>
      </c>
      <c r="AB12" s="7">
        <f t="shared" si="5"/>
        <v>4.4000000000000004</v>
      </c>
      <c r="AC12" s="23">
        <v>6.7</v>
      </c>
      <c r="AD12" s="194">
        <v>8</v>
      </c>
      <c r="AE12" s="25">
        <v>5</v>
      </c>
      <c r="AF12" s="7">
        <f t="shared" si="6"/>
        <v>5.6</v>
      </c>
      <c r="AG12" s="23">
        <v>8</v>
      </c>
      <c r="AH12" s="194">
        <v>9</v>
      </c>
      <c r="AI12" s="25">
        <f t="shared" si="7"/>
        <v>6.8</v>
      </c>
      <c r="AJ12" s="7">
        <f t="shared" si="8"/>
        <v>7.3</v>
      </c>
      <c r="AK12" s="23">
        <v>6.3</v>
      </c>
      <c r="AL12" s="194">
        <v>6</v>
      </c>
      <c r="AM12" s="25">
        <v>6.5</v>
      </c>
      <c r="AN12" s="7">
        <f t="shared" si="9"/>
        <v>6.4</v>
      </c>
      <c r="AO12" s="23">
        <v>6</v>
      </c>
      <c r="AP12" s="194">
        <v>6</v>
      </c>
      <c r="AQ12" s="25">
        <v>6.5</v>
      </c>
      <c r="AR12" s="7">
        <f t="shared" si="10"/>
        <v>6.4</v>
      </c>
      <c r="AS12" s="500">
        <v>7</v>
      </c>
      <c r="AT12" s="501">
        <v>6</v>
      </c>
      <c r="AU12" s="446">
        <v>6</v>
      </c>
      <c r="AV12" s="7">
        <f t="shared" si="11"/>
        <v>6.2</v>
      </c>
      <c r="AW12" s="23">
        <v>6</v>
      </c>
      <c r="AX12" s="194">
        <v>8</v>
      </c>
      <c r="AY12" s="25">
        <v>3</v>
      </c>
      <c r="AZ12" s="7">
        <f t="shared" si="12"/>
        <v>4.0999999999999996</v>
      </c>
      <c r="BA12" s="23">
        <v>7</v>
      </c>
      <c r="BB12" s="194">
        <v>7</v>
      </c>
      <c r="BC12" s="25">
        <v>4</v>
      </c>
      <c r="BD12" s="7">
        <f t="shared" si="13"/>
        <v>4.9000000000000004</v>
      </c>
      <c r="BE12" s="23">
        <v>6</v>
      </c>
      <c r="BF12" s="194">
        <v>8</v>
      </c>
      <c r="BG12" s="25">
        <v>5</v>
      </c>
      <c r="BH12" s="7">
        <f t="shared" si="14"/>
        <v>5.5</v>
      </c>
      <c r="BI12" s="23">
        <v>6</v>
      </c>
      <c r="BJ12" s="194">
        <v>6</v>
      </c>
      <c r="BK12" s="101">
        <v>6.5</v>
      </c>
      <c r="BL12" s="7">
        <f t="shared" si="15"/>
        <v>6.4</v>
      </c>
      <c r="BM12" s="23">
        <v>6</v>
      </c>
      <c r="BN12" s="194">
        <v>5</v>
      </c>
      <c r="BO12" s="25">
        <v>6</v>
      </c>
      <c r="BP12" s="7">
        <f t="shared" si="16"/>
        <v>5.9</v>
      </c>
      <c r="BQ12" s="23">
        <v>4</v>
      </c>
      <c r="BR12" s="194">
        <v>5</v>
      </c>
      <c r="BS12" s="25">
        <v>6</v>
      </c>
      <c r="BT12" s="7">
        <f t="shared" si="17"/>
        <v>5.5</v>
      </c>
      <c r="BU12" s="23">
        <v>7.3</v>
      </c>
      <c r="BV12" s="194">
        <v>7</v>
      </c>
      <c r="BW12" s="25">
        <v>7.5</v>
      </c>
      <c r="BX12" s="7">
        <f t="shared" si="18"/>
        <v>7.4</v>
      </c>
      <c r="BY12" s="23">
        <v>5.7</v>
      </c>
      <c r="BZ12" s="194">
        <v>6</v>
      </c>
      <c r="CA12" s="25">
        <v>7.5</v>
      </c>
      <c r="CB12" s="7">
        <f t="shared" si="19"/>
        <v>7</v>
      </c>
      <c r="CC12" s="23">
        <v>4</v>
      </c>
      <c r="CD12" s="194">
        <v>7</v>
      </c>
      <c r="CE12" s="25">
        <v>6.5</v>
      </c>
      <c r="CF12" s="7">
        <f t="shared" si="20"/>
        <v>6.1</v>
      </c>
      <c r="CG12" s="23">
        <v>5.7</v>
      </c>
      <c r="CH12" s="194">
        <v>7</v>
      </c>
      <c r="CI12" s="25">
        <v>5</v>
      </c>
      <c r="CJ12" s="7">
        <f t="shared" si="21"/>
        <v>5.3</v>
      </c>
      <c r="CK12" s="23">
        <v>6.5</v>
      </c>
      <c r="CL12" s="194">
        <v>8</v>
      </c>
      <c r="CM12" s="25">
        <f t="shared" si="22"/>
        <v>7</v>
      </c>
      <c r="CN12" s="7">
        <f t="shared" si="23"/>
        <v>7</v>
      </c>
      <c r="CO12" s="23">
        <v>8</v>
      </c>
      <c r="CP12" s="194">
        <v>8</v>
      </c>
      <c r="CQ12" s="25">
        <v>5.5</v>
      </c>
      <c r="CR12" s="7">
        <f t="shared" si="24"/>
        <v>6.3</v>
      </c>
      <c r="CS12" s="23">
        <v>6</v>
      </c>
      <c r="CT12" s="194">
        <v>7</v>
      </c>
      <c r="CU12" s="265">
        <v>6.5</v>
      </c>
      <c r="CV12" s="7">
        <f t="shared" si="25"/>
        <v>6.5</v>
      </c>
      <c r="CW12" s="23">
        <v>6.5</v>
      </c>
      <c r="CX12" s="194">
        <v>6</v>
      </c>
      <c r="CY12" s="25">
        <v>7</v>
      </c>
      <c r="CZ12" s="7">
        <f t="shared" si="26"/>
        <v>6.8</v>
      </c>
      <c r="DA12" s="23">
        <v>7</v>
      </c>
      <c r="DB12" s="194">
        <v>7</v>
      </c>
      <c r="DC12" s="25">
        <v>7.5</v>
      </c>
      <c r="DD12" s="7">
        <f t="shared" si="27"/>
        <v>7.4</v>
      </c>
      <c r="DE12" s="23">
        <v>6.5</v>
      </c>
      <c r="DF12" s="194">
        <v>6</v>
      </c>
      <c r="DG12" s="25">
        <v>5.5</v>
      </c>
      <c r="DH12" s="7">
        <f t="shared" si="28"/>
        <v>5.8</v>
      </c>
      <c r="DI12" s="23">
        <v>6</v>
      </c>
      <c r="DJ12" s="194">
        <v>7</v>
      </c>
      <c r="DK12" s="25">
        <v>5.5</v>
      </c>
      <c r="DL12" s="7">
        <f t="shared" si="29"/>
        <v>5.8</v>
      </c>
      <c r="DM12" s="23">
        <v>6.5</v>
      </c>
      <c r="DN12" s="194">
        <v>9</v>
      </c>
      <c r="DO12" s="25">
        <v>5</v>
      </c>
      <c r="DP12" s="7">
        <f t="shared" si="30"/>
        <v>5.7</v>
      </c>
      <c r="DQ12" s="23">
        <v>6</v>
      </c>
      <c r="DR12" s="194">
        <v>6</v>
      </c>
      <c r="DS12" s="25">
        <v>6</v>
      </c>
      <c r="DT12" s="7">
        <f t="shared" si="31"/>
        <v>6</v>
      </c>
      <c r="DU12" s="23">
        <v>6</v>
      </c>
      <c r="DV12" s="194">
        <v>6</v>
      </c>
      <c r="DW12" s="25">
        <v>4</v>
      </c>
      <c r="DX12" s="7">
        <f t="shared" si="32"/>
        <v>4.5999999999999996</v>
      </c>
      <c r="DY12" s="23">
        <v>5.7</v>
      </c>
      <c r="DZ12" s="194">
        <v>6</v>
      </c>
      <c r="EA12" s="25">
        <v>4.5</v>
      </c>
      <c r="EB12" s="7">
        <f t="shared" si="33"/>
        <v>4.9000000000000004</v>
      </c>
      <c r="EC12" s="23">
        <v>6.5</v>
      </c>
      <c r="ED12" s="194">
        <v>6</v>
      </c>
      <c r="EE12" s="25">
        <v>3.5</v>
      </c>
      <c r="EF12" s="7">
        <f t="shared" si="34"/>
        <v>4.4000000000000004</v>
      </c>
      <c r="EG12" s="23">
        <v>7.7</v>
      </c>
      <c r="EH12" s="194">
        <v>7</v>
      </c>
      <c r="EI12" s="25">
        <v>7</v>
      </c>
      <c r="EJ12" s="7">
        <f t="shared" si="35"/>
        <v>7.1</v>
      </c>
      <c r="EK12" s="23">
        <v>7</v>
      </c>
      <c r="EL12" s="194">
        <v>8</v>
      </c>
      <c r="EM12" s="25">
        <v>7</v>
      </c>
      <c r="EN12" s="7">
        <f t="shared" si="36"/>
        <v>7.1</v>
      </c>
      <c r="EO12" s="23">
        <v>6</v>
      </c>
      <c r="EP12" s="194">
        <v>6</v>
      </c>
      <c r="EQ12" s="25">
        <v>5.5</v>
      </c>
      <c r="ER12" s="7">
        <f t="shared" si="37"/>
        <v>5.7</v>
      </c>
      <c r="ES12" s="23">
        <v>5.0999999999999996</v>
      </c>
      <c r="ET12" s="194">
        <v>6</v>
      </c>
      <c r="EU12" s="25">
        <v>8</v>
      </c>
      <c r="EV12" s="7">
        <f t="shared" si="38"/>
        <v>7.2</v>
      </c>
      <c r="EW12" s="23">
        <v>4.7</v>
      </c>
      <c r="EX12" s="194">
        <v>5</v>
      </c>
      <c r="EY12" s="25">
        <v>5.5</v>
      </c>
      <c r="EZ12" s="7">
        <f t="shared" si="39"/>
        <v>5.3</v>
      </c>
      <c r="FA12" s="23">
        <v>7</v>
      </c>
      <c r="FB12" s="194">
        <v>8</v>
      </c>
      <c r="FC12" s="25">
        <v>7</v>
      </c>
      <c r="FD12" s="7">
        <f t="shared" si="40"/>
        <v>7.1</v>
      </c>
      <c r="FE12" s="23">
        <v>8</v>
      </c>
      <c r="FF12" s="194">
        <v>8</v>
      </c>
      <c r="FG12" s="25">
        <v>7.5</v>
      </c>
      <c r="FH12" s="7">
        <f t="shared" si="41"/>
        <v>7.7</v>
      </c>
      <c r="FI12" s="7">
        <v>8</v>
      </c>
      <c r="FJ12" s="7"/>
      <c r="FK12" s="8">
        <f t="shared" si="42"/>
        <v>6.03</v>
      </c>
      <c r="FL12" s="126" t="str">
        <f t="shared" si="43"/>
        <v>D</v>
      </c>
      <c r="FM12" s="10">
        <f t="shared" si="44"/>
        <v>1</v>
      </c>
      <c r="FN12" s="126" t="str">
        <f t="shared" si="45"/>
        <v>C</v>
      </c>
      <c r="FO12" s="10">
        <f t="shared" si="46"/>
        <v>2</v>
      </c>
      <c r="FP12" s="126" t="str">
        <f t="shared" si="47"/>
        <v>C</v>
      </c>
      <c r="FQ12" s="10">
        <f t="shared" si="48"/>
        <v>2</v>
      </c>
      <c r="FR12" s="126" t="str">
        <f t="shared" si="49"/>
        <v>C</v>
      </c>
      <c r="FS12" s="10">
        <f t="shared" si="50"/>
        <v>2</v>
      </c>
      <c r="FT12" s="218" t="str">
        <f t="shared" si="51"/>
        <v>C</v>
      </c>
      <c r="FU12" s="217">
        <f t="shared" si="52"/>
        <v>2</v>
      </c>
      <c r="FV12" s="218" t="str">
        <f t="shared" si="53"/>
        <v>D</v>
      </c>
      <c r="FW12" s="217">
        <f t="shared" si="54"/>
        <v>1</v>
      </c>
      <c r="FX12" s="218" t="str">
        <f t="shared" si="55"/>
        <v>C</v>
      </c>
      <c r="FY12" s="217">
        <f t="shared" si="56"/>
        <v>2</v>
      </c>
      <c r="FZ12" s="218" t="str">
        <f t="shared" si="57"/>
        <v>B</v>
      </c>
      <c r="GA12" s="217">
        <f t="shared" si="58"/>
        <v>3</v>
      </c>
      <c r="GB12" s="218" t="str">
        <f t="shared" si="59"/>
        <v>C</v>
      </c>
      <c r="GC12" s="217">
        <f t="shared" si="60"/>
        <v>2</v>
      </c>
      <c r="GD12" s="218" t="str">
        <f t="shared" si="61"/>
        <v>C</v>
      </c>
      <c r="GE12" s="217">
        <f t="shared" si="62"/>
        <v>2</v>
      </c>
      <c r="GF12" s="218" t="str">
        <f t="shared" si="63"/>
        <v>C</v>
      </c>
      <c r="GG12" s="217">
        <f t="shared" si="64"/>
        <v>2</v>
      </c>
      <c r="GH12" s="218" t="str">
        <f t="shared" si="65"/>
        <v>D</v>
      </c>
      <c r="GI12" s="217">
        <f t="shared" si="66"/>
        <v>1</v>
      </c>
      <c r="GJ12" s="218" t="str">
        <f t="shared" si="67"/>
        <v>D</v>
      </c>
      <c r="GK12" s="217">
        <f t="shared" si="68"/>
        <v>1</v>
      </c>
      <c r="GL12" s="126" t="str">
        <f t="shared" si="69"/>
        <v>C</v>
      </c>
      <c r="GM12" s="10">
        <f t="shared" si="70"/>
        <v>2</v>
      </c>
      <c r="GN12" s="126" t="str">
        <f t="shared" si="71"/>
        <v>C</v>
      </c>
      <c r="GO12" s="10">
        <f t="shared" si="72"/>
        <v>2</v>
      </c>
      <c r="GP12" s="126" t="str">
        <f t="shared" si="73"/>
        <v>C</v>
      </c>
      <c r="GQ12" s="10">
        <f t="shared" si="74"/>
        <v>2</v>
      </c>
      <c r="GR12" s="126" t="str">
        <f t="shared" si="75"/>
        <v>C</v>
      </c>
      <c r="GS12" s="10">
        <f t="shared" si="76"/>
        <v>2</v>
      </c>
      <c r="GT12" s="126" t="str">
        <f t="shared" si="77"/>
        <v>B</v>
      </c>
      <c r="GU12" s="10">
        <f t="shared" si="78"/>
        <v>3</v>
      </c>
      <c r="GV12" s="126" t="str">
        <f t="shared" si="79"/>
        <v>B</v>
      </c>
      <c r="GW12" s="10">
        <f t="shared" si="80"/>
        <v>3</v>
      </c>
      <c r="GX12" s="126" t="str">
        <f t="shared" si="81"/>
        <v>C</v>
      </c>
      <c r="GY12" s="10">
        <f t="shared" si="82"/>
        <v>2</v>
      </c>
      <c r="GZ12" s="126" t="str">
        <f t="shared" si="83"/>
        <v>D</v>
      </c>
      <c r="HA12" s="10">
        <f t="shared" si="84"/>
        <v>1</v>
      </c>
      <c r="HB12" s="126" t="str">
        <f t="shared" si="85"/>
        <v>B</v>
      </c>
      <c r="HC12" s="10">
        <f t="shared" si="86"/>
        <v>3</v>
      </c>
      <c r="HD12" s="218" t="str">
        <f t="shared" si="87"/>
        <v>C</v>
      </c>
      <c r="HE12" s="217">
        <f t="shared" si="88"/>
        <v>2</v>
      </c>
      <c r="HF12" s="218" t="str">
        <f t="shared" si="89"/>
        <v>C</v>
      </c>
      <c r="HG12" s="217">
        <f t="shared" si="90"/>
        <v>2</v>
      </c>
      <c r="HH12" s="218" t="str">
        <f t="shared" si="91"/>
        <v>C</v>
      </c>
      <c r="HI12" s="217">
        <f t="shared" si="92"/>
        <v>2</v>
      </c>
      <c r="HJ12" s="218" t="str">
        <f t="shared" si="93"/>
        <v>B</v>
      </c>
      <c r="HK12" s="217">
        <f t="shared" si="94"/>
        <v>3</v>
      </c>
      <c r="HL12" s="218" t="str">
        <f t="shared" si="95"/>
        <v>C</v>
      </c>
      <c r="HM12" s="217">
        <f t="shared" si="96"/>
        <v>2</v>
      </c>
      <c r="HN12" s="218" t="str">
        <f t="shared" si="97"/>
        <v>C</v>
      </c>
      <c r="HO12" s="217">
        <f t="shared" si="98"/>
        <v>2</v>
      </c>
      <c r="HP12" s="218" t="str">
        <f t="shared" si="99"/>
        <v>C</v>
      </c>
      <c r="HQ12" s="217">
        <f t="shared" si="100"/>
        <v>2</v>
      </c>
      <c r="HR12" s="218" t="str">
        <f t="shared" si="101"/>
        <v>C</v>
      </c>
      <c r="HS12" s="217">
        <f t="shared" si="102"/>
        <v>2</v>
      </c>
      <c r="HT12" s="218" t="str">
        <f t="shared" si="103"/>
        <v>D</v>
      </c>
      <c r="HU12" s="217">
        <f t="shared" si="104"/>
        <v>1</v>
      </c>
      <c r="HV12" s="126" t="str">
        <f t="shared" si="105"/>
        <v>D</v>
      </c>
      <c r="HW12" s="10">
        <f t="shared" si="106"/>
        <v>1</v>
      </c>
      <c r="HX12" s="126" t="str">
        <f t="shared" si="107"/>
        <v>D</v>
      </c>
      <c r="HY12" s="10">
        <f t="shared" si="108"/>
        <v>1</v>
      </c>
      <c r="HZ12" s="126" t="str">
        <f t="shared" si="109"/>
        <v>B</v>
      </c>
      <c r="IA12" s="10">
        <f t="shared" si="110"/>
        <v>3</v>
      </c>
      <c r="IB12" s="126" t="str">
        <f t="shared" si="111"/>
        <v>B</v>
      </c>
      <c r="IC12" s="10">
        <f t="shared" si="112"/>
        <v>3</v>
      </c>
      <c r="ID12" s="126" t="str">
        <f t="shared" si="113"/>
        <v>C</v>
      </c>
      <c r="IE12" s="10">
        <f t="shared" si="114"/>
        <v>2</v>
      </c>
      <c r="IF12" s="126" t="str">
        <f t="shared" si="115"/>
        <v>B</v>
      </c>
      <c r="IG12" s="10">
        <f t="shared" si="116"/>
        <v>3</v>
      </c>
      <c r="IH12" s="126" t="str">
        <f t="shared" si="117"/>
        <v>D</v>
      </c>
      <c r="II12" s="10">
        <f t="shared" si="118"/>
        <v>1</v>
      </c>
      <c r="IJ12" s="126" t="str">
        <f t="shared" si="119"/>
        <v>B</v>
      </c>
      <c r="IK12" s="10">
        <f t="shared" si="120"/>
        <v>3</v>
      </c>
      <c r="IL12" s="126" t="str">
        <f t="shared" si="126"/>
        <v>B</v>
      </c>
      <c r="IM12" s="10">
        <f t="shared" si="127"/>
        <v>3</v>
      </c>
      <c r="IN12" s="126" t="str">
        <f t="shared" si="128"/>
        <v>B</v>
      </c>
      <c r="IO12" s="10">
        <f t="shared" si="129"/>
        <v>3</v>
      </c>
      <c r="IP12" s="126" t="str">
        <f t="shared" si="130"/>
        <v>X</v>
      </c>
      <c r="IQ12" s="10">
        <f t="shared" si="131"/>
        <v>0</v>
      </c>
      <c r="IR12" s="72">
        <f t="shared" si="121"/>
        <v>1.75</v>
      </c>
      <c r="IS12" s="72">
        <f t="shared" si="122"/>
        <v>1.9</v>
      </c>
      <c r="IT12" s="72">
        <f t="shared" si="123"/>
        <v>2.25</v>
      </c>
      <c r="IU12" s="72">
        <f t="shared" si="132"/>
        <v>2.0499999999999998</v>
      </c>
      <c r="IV12" s="72">
        <f t="shared" si="133"/>
        <v>2.06</v>
      </c>
      <c r="IW12" s="72">
        <f t="shared" si="134"/>
        <v>3</v>
      </c>
      <c r="IX12" s="73">
        <f t="shared" si="135"/>
        <v>92</v>
      </c>
      <c r="IY12" s="72">
        <f t="shared" si="124"/>
        <v>1.92</v>
      </c>
      <c r="IZ12" s="4" t="str">
        <f t="shared" si="125"/>
        <v>Trung b×nh yÕu</v>
      </c>
      <c r="JD12" s="3">
        <v>7.5</v>
      </c>
      <c r="JE12" s="3">
        <v>6</v>
      </c>
      <c r="JG12" s="3">
        <v>8</v>
      </c>
      <c r="JH12" s="3">
        <v>6</v>
      </c>
    </row>
    <row r="13" spans="1:268" ht="19.5" customHeight="1" x14ac:dyDescent="0.25">
      <c r="A13" s="6">
        <v>7</v>
      </c>
      <c r="B13" s="172" t="s">
        <v>185</v>
      </c>
      <c r="C13" s="213" t="s">
        <v>19</v>
      </c>
      <c r="D13" s="42">
        <v>36100</v>
      </c>
      <c r="E13" s="23">
        <v>8.5</v>
      </c>
      <c r="F13" s="194">
        <v>10</v>
      </c>
      <c r="G13" s="25">
        <v>6</v>
      </c>
      <c r="H13" s="7">
        <f t="shared" si="0"/>
        <v>6.9</v>
      </c>
      <c r="I13" s="23">
        <v>8.5</v>
      </c>
      <c r="J13" s="194">
        <v>9</v>
      </c>
      <c r="K13" s="25">
        <v>9.5</v>
      </c>
      <c r="L13" s="7">
        <f t="shared" si="1"/>
        <v>9.3000000000000007</v>
      </c>
      <c r="M13" s="23">
        <v>7.5</v>
      </c>
      <c r="N13" s="194">
        <v>9</v>
      </c>
      <c r="O13" s="25">
        <v>5</v>
      </c>
      <c r="P13" s="7">
        <f t="shared" si="2"/>
        <v>5.9</v>
      </c>
      <c r="Q13" s="23">
        <v>7</v>
      </c>
      <c r="R13" s="194">
        <v>9</v>
      </c>
      <c r="S13" s="25">
        <v>7.5</v>
      </c>
      <c r="T13" s="7">
        <f t="shared" si="3"/>
        <v>7.6</v>
      </c>
      <c r="U13" s="23">
        <v>7.3</v>
      </c>
      <c r="V13" s="24">
        <v>9.5</v>
      </c>
      <c r="W13" s="25">
        <v>5</v>
      </c>
      <c r="X13" s="7">
        <f t="shared" si="4"/>
        <v>5.9</v>
      </c>
      <c r="Y13" s="23">
        <v>7.3</v>
      </c>
      <c r="Z13" s="194">
        <v>8</v>
      </c>
      <c r="AA13" s="25">
        <v>8</v>
      </c>
      <c r="AB13" s="7">
        <f t="shared" si="5"/>
        <v>7.9</v>
      </c>
      <c r="AC13" s="23">
        <v>7.3</v>
      </c>
      <c r="AD13" s="194">
        <v>8</v>
      </c>
      <c r="AE13" s="25">
        <v>6.5</v>
      </c>
      <c r="AF13" s="7">
        <f t="shared" si="6"/>
        <v>6.8</v>
      </c>
      <c r="AG13" s="23">
        <v>7.5</v>
      </c>
      <c r="AH13" s="194">
        <v>8</v>
      </c>
      <c r="AI13" s="25">
        <f t="shared" si="7"/>
        <v>6</v>
      </c>
      <c r="AJ13" s="7">
        <f t="shared" si="8"/>
        <v>6.5</v>
      </c>
      <c r="AK13" s="23">
        <v>6.7</v>
      </c>
      <c r="AL13" s="194">
        <v>9</v>
      </c>
      <c r="AM13" s="25">
        <v>7</v>
      </c>
      <c r="AN13" s="7">
        <f t="shared" si="9"/>
        <v>7.1</v>
      </c>
      <c r="AO13" s="23">
        <v>9</v>
      </c>
      <c r="AP13" s="194">
        <v>9</v>
      </c>
      <c r="AQ13" s="25">
        <v>6.5</v>
      </c>
      <c r="AR13" s="7">
        <f t="shared" si="10"/>
        <v>7.3</v>
      </c>
      <c r="AS13" s="23">
        <v>8.5</v>
      </c>
      <c r="AT13" s="194">
        <v>9</v>
      </c>
      <c r="AU13" s="25">
        <v>6</v>
      </c>
      <c r="AV13" s="7">
        <f t="shared" si="11"/>
        <v>6.8</v>
      </c>
      <c r="AW13" s="23">
        <v>9</v>
      </c>
      <c r="AX13" s="194">
        <v>8</v>
      </c>
      <c r="AY13" s="25">
        <v>7.5</v>
      </c>
      <c r="AZ13" s="7">
        <f t="shared" si="12"/>
        <v>7.9</v>
      </c>
      <c r="BA13" s="23">
        <v>7.3</v>
      </c>
      <c r="BB13" s="194">
        <v>8</v>
      </c>
      <c r="BC13" s="25">
        <v>7</v>
      </c>
      <c r="BD13" s="7">
        <f t="shared" si="13"/>
        <v>7.2</v>
      </c>
      <c r="BE13" s="23">
        <v>7.5</v>
      </c>
      <c r="BF13" s="194">
        <v>9</v>
      </c>
      <c r="BG13" s="25">
        <v>6</v>
      </c>
      <c r="BH13" s="7">
        <f t="shared" si="14"/>
        <v>6.6</v>
      </c>
      <c r="BI13" s="23">
        <v>8.5</v>
      </c>
      <c r="BJ13" s="194">
        <v>9</v>
      </c>
      <c r="BK13" s="25">
        <v>7.5</v>
      </c>
      <c r="BL13" s="7">
        <f t="shared" si="15"/>
        <v>7.9</v>
      </c>
      <c r="BM13" s="23">
        <v>6.7</v>
      </c>
      <c r="BN13" s="194">
        <v>7</v>
      </c>
      <c r="BO13" s="25">
        <v>8</v>
      </c>
      <c r="BP13" s="7">
        <f t="shared" si="16"/>
        <v>7.6</v>
      </c>
      <c r="BQ13" s="23">
        <v>6.5</v>
      </c>
      <c r="BR13" s="194">
        <v>10</v>
      </c>
      <c r="BS13" s="25">
        <v>6</v>
      </c>
      <c r="BT13" s="7">
        <f t="shared" si="17"/>
        <v>6.5</v>
      </c>
      <c r="BU13" s="23">
        <v>8.3000000000000007</v>
      </c>
      <c r="BV13" s="194">
        <v>8</v>
      </c>
      <c r="BW13" s="25">
        <v>8</v>
      </c>
      <c r="BX13" s="7">
        <f t="shared" si="18"/>
        <v>8.1</v>
      </c>
      <c r="BY13" s="23">
        <v>6.7</v>
      </c>
      <c r="BZ13" s="194">
        <v>8</v>
      </c>
      <c r="CA13" s="25">
        <v>7.5</v>
      </c>
      <c r="CB13" s="7">
        <f t="shared" si="19"/>
        <v>7.4</v>
      </c>
      <c r="CC13" s="23">
        <v>8</v>
      </c>
      <c r="CD13" s="194">
        <v>10</v>
      </c>
      <c r="CE13" s="25">
        <v>7</v>
      </c>
      <c r="CF13" s="7">
        <f t="shared" si="20"/>
        <v>7.5</v>
      </c>
      <c r="CG13" s="23">
        <v>6.7</v>
      </c>
      <c r="CH13" s="194">
        <v>9</v>
      </c>
      <c r="CI13" s="25">
        <v>6</v>
      </c>
      <c r="CJ13" s="7">
        <f t="shared" si="21"/>
        <v>6.4</v>
      </c>
      <c r="CK13" s="23">
        <v>7.5</v>
      </c>
      <c r="CL13" s="194">
        <v>9</v>
      </c>
      <c r="CM13" s="25">
        <f t="shared" si="22"/>
        <v>7</v>
      </c>
      <c r="CN13" s="7">
        <f t="shared" si="23"/>
        <v>7.3</v>
      </c>
      <c r="CO13" s="23">
        <v>8</v>
      </c>
      <c r="CP13" s="194">
        <v>8.5</v>
      </c>
      <c r="CQ13" s="25">
        <v>6.5</v>
      </c>
      <c r="CR13" s="7">
        <f t="shared" si="24"/>
        <v>7</v>
      </c>
      <c r="CS13" s="23">
        <v>8.3000000000000007</v>
      </c>
      <c r="CT13" s="194">
        <v>9</v>
      </c>
      <c r="CU13" s="25">
        <v>8.5</v>
      </c>
      <c r="CV13" s="7">
        <f t="shared" si="25"/>
        <v>8.5</v>
      </c>
      <c r="CW13" s="23">
        <v>7.5</v>
      </c>
      <c r="CX13" s="194">
        <v>8</v>
      </c>
      <c r="CY13" s="25">
        <v>8</v>
      </c>
      <c r="CZ13" s="7">
        <f t="shared" si="26"/>
        <v>7.9</v>
      </c>
      <c r="DA13" s="23">
        <v>8.3000000000000007</v>
      </c>
      <c r="DB13" s="194">
        <v>8</v>
      </c>
      <c r="DC13" s="25">
        <v>6.5</v>
      </c>
      <c r="DD13" s="7">
        <f t="shared" si="27"/>
        <v>7</v>
      </c>
      <c r="DE13" s="23">
        <v>8.5</v>
      </c>
      <c r="DF13" s="194">
        <v>9</v>
      </c>
      <c r="DG13" s="25">
        <v>6</v>
      </c>
      <c r="DH13" s="7">
        <f t="shared" si="28"/>
        <v>6.8</v>
      </c>
      <c r="DI13" s="23">
        <v>8.5</v>
      </c>
      <c r="DJ13" s="194">
        <v>10</v>
      </c>
      <c r="DK13" s="25">
        <v>5</v>
      </c>
      <c r="DL13" s="7">
        <f t="shared" si="29"/>
        <v>6.2</v>
      </c>
      <c r="DM13" s="23">
        <v>7.8</v>
      </c>
      <c r="DN13" s="194">
        <v>9</v>
      </c>
      <c r="DO13" s="25">
        <v>6</v>
      </c>
      <c r="DP13" s="7">
        <f t="shared" si="30"/>
        <v>6.7</v>
      </c>
      <c r="DQ13" s="23">
        <v>8</v>
      </c>
      <c r="DR13" s="194">
        <v>9</v>
      </c>
      <c r="DS13" s="25">
        <v>7</v>
      </c>
      <c r="DT13" s="7">
        <f t="shared" si="31"/>
        <v>7.4</v>
      </c>
      <c r="DU13" s="23">
        <v>7</v>
      </c>
      <c r="DV13" s="194">
        <v>8</v>
      </c>
      <c r="DW13" s="25">
        <v>6</v>
      </c>
      <c r="DX13" s="7">
        <f t="shared" si="32"/>
        <v>6.4</v>
      </c>
      <c r="DY13" s="23">
        <v>7.3</v>
      </c>
      <c r="DZ13" s="194">
        <v>8</v>
      </c>
      <c r="EA13" s="25">
        <v>6</v>
      </c>
      <c r="EB13" s="7">
        <f t="shared" si="33"/>
        <v>6.5</v>
      </c>
      <c r="EC13" s="23">
        <v>7.5</v>
      </c>
      <c r="ED13" s="194">
        <v>8</v>
      </c>
      <c r="EE13" s="25">
        <v>8</v>
      </c>
      <c r="EF13" s="7">
        <f t="shared" si="34"/>
        <v>7.9</v>
      </c>
      <c r="EG13" s="23">
        <v>8.6999999999999993</v>
      </c>
      <c r="EH13" s="194">
        <v>9</v>
      </c>
      <c r="EI13" s="25">
        <v>8</v>
      </c>
      <c r="EJ13" s="7">
        <f t="shared" si="35"/>
        <v>8.1999999999999993</v>
      </c>
      <c r="EK13" s="23">
        <v>8</v>
      </c>
      <c r="EL13" s="194">
        <v>9</v>
      </c>
      <c r="EM13" s="25">
        <v>8</v>
      </c>
      <c r="EN13" s="7">
        <f t="shared" si="36"/>
        <v>8.1</v>
      </c>
      <c r="EO13" s="23">
        <v>6.3</v>
      </c>
      <c r="EP13" s="194">
        <v>9</v>
      </c>
      <c r="EQ13" s="25">
        <v>7.5</v>
      </c>
      <c r="ER13" s="7">
        <f t="shared" si="37"/>
        <v>7.4</v>
      </c>
      <c r="ES13" s="23">
        <v>7.7</v>
      </c>
      <c r="ET13" s="194">
        <v>9</v>
      </c>
      <c r="EU13" s="25">
        <v>8</v>
      </c>
      <c r="EV13" s="7">
        <f t="shared" si="38"/>
        <v>8</v>
      </c>
      <c r="EW13" s="23">
        <v>7</v>
      </c>
      <c r="EX13" s="194">
        <v>8</v>
      </c>
      <c r="EY13" s="25">
        <v>8</v>
      </c>
      <c r="EZ13" s="7">
        <f t="shared" si="39"/>
        <v>7.8</v>
      </c>
      <c r="FA13" s="23">
        <v>7</v>
      </c>
      <c r="FB13" s="194">
        <v>8</v>
      </c>
      <c r="FC13" s="25">
        <v>7.5</v>
      </c>
      <c r="FD13" s="7">
        <f t="shared" si="40"/>
        <v>7.5</v>
      </c>
      <c r="FE13" s="23"/>
      <c r="FF13" s="194"/>
      <c r="FG13" s="25"/>
      <c r="FH13" s="7">
        <f t="shared" si="41"/>
        <v>0</v>
      </c>
      <c r="FI13" s="7"/>
      <c r="FJ13" s="7">
        <v>8.5</v>
      </c>
      <c r="FK13" s="8">
        <f t="shared" si="42"/>
        <v>7.26</v>
      </c>
      <c r="FL13" s="126" t="str">
        <f t="shared" si="43"/>
        <v>C</v>
      </c>
      <c r="FM13" s="10">
        <f t="shared" si="44"/>
        <v>2</v>
      </c>
      <c r="FN13" s="126" t="str">
        <f t="shared" si="45"/>
        <v>A</v>
      </c>
      <c r="FO13" s="10">
        <f t="shared" si="46"/>
        <v>4</v>
      </c>
      <c r="FP13" s="126" t="str">
        <f t="shared" si="47"/>
        <v>C</v>
      </c>
      <c r="FQ13" s="10">
        <f t="shared" si="48"/>
        <v>2</v>
      </c>
      <c r="FR13" s="126" t="str">
        <f t="shared" si="49"/>
        <v>B</v>
      </c>
      <c r="FS13" s="10">
        <f t="shared" si="50"/>
        <v>3</v>
      </c>
      <c r="FT13" s="218" t="str">
        <f t="shared" si="51"/>
        <v>C</v>
      </c>
      <c r="FU13" s="217">
        <f t="shared" si="52"/>
        <v>2</v>
      </c>
      <c r="FV13" s="218" t="str">
        <f t="shared" si="53"/>
        <v>B</v>
      </c>
      <c r="FW13" s="217">
        <f t="shared" si="54"/>
        <v>3</v>
      </c>
      <c r="FX13" s="218" t="str">
        <f t="shared" si="55"/>
        <v>C</v>
      </c>
      <c r="FY13" s="217">
        <f t="shared" si="56"/>
        <v>2</v>
      </c>
      <c r="FZ13" s="218" t="str">
        <f t="shared" si="57"/>
        <v>C</v>
      </c>
      <c r="GA13" s="217">
        <f t="shared" si="58"/>
        <v>2</v>
      </c>
      <c r="GB13" s="218" t="str">
        <f t="shared" si="59"/>
        <v>B</v>
      </c>
      <c r="GC13" s="217">
        <f t="shared" si="60"/>
        <v>3</v>
      </c>
      <c r="GD13" s="218" t="str">
        <f t="shared" si="61"/>
        <v>B</v>
      </c>
      <c r="GE13" s="217">
        <f t="shared" si="62"/>
        <v>3</v>
      </c>
      <c r="GF13" s="218" t="str">
        <f t="shared" si="63"/>
        <v>C</v>
      </c>
      <c r="GG13" s="217">
        <f t="shared" si="64"/>
        <v>2</v>
      </c>
      <c r="GH13" s="218" t="str">
        <f t="shared" si="65"/>
        <v>B</v>
      </c>
      <c r="GI13" s="217">
        <f t="shared" si="66"/>
        <v>3</v>
      </c>
      <c r="GJ13" s="218" t="str">
        <f t="shared" si="67"/>
        <v>B</v>
      </c>
      <c r="GK13" s="217">
        <f t="shared" si="68"/>
        <v>3</v>
      </c>
      <c r="GL13" s="126" t="str">
        <f t="shared" si="69"/>
        <v>C</v>
      </c>
      <c r="GM13" s="10">
        <f t="shared" si="70"/>
        <v>2</v>
      </c>
      <c r="GN13" s="126" t="str">
        <f t="shared" si="71"/>
        <v>B</v>
      </c>
      <c r="GO13" s="10">
        <f t="shared" si="72"/>
        <v>3</v>
      </c>
      <c r="GP13" s="126" t="str">
        <f t="shared" si="73"/>
        <v>B</v>
      </c>
      <c r="GQ13" s="10">
        <f t="shared" si="74"/>
        <v>3</v>
      </c>
      <c r="GR13" s="126" t="str">
        <f t="shared" si="75"/>
        <v>C</v>
      </c>
      <c r="GS13" s="10">
        <f t="shared" si="76"/>
        <v>2</v>
      </c>
      <c r="GT13" s="126" t="str">
        <f t="shared" si="77"/>
        <v>B</v>
      </c>
      <c r="GU13" s="10">
        <f t="shared" si="78"/>
        <v>3</v>
      </c>
      <c r="GV13" s="126" t="str">
        <f t="shared" si="79"/>
        <v>B</v>
      </c>
      <c r="GW13" s="10">
        <f t="shared" si="80"/>
        <v>3</v>
      </c>
      <c r="GX13" s="126" t="str">
        <f t="shared" si="81"/>
        <v>B</v>
      </c>
      <c r="GY13" s="10">
        <f t="shared" si="82"/>
        <v>3</v>
      </c>
      <c r="GZ13" s="126" t="str">
        <f t="shared" si="83"/>
        <v>C</v>
      </c>
      <c r="HA13" s="10">
        <f t="shared" si="84"/>
        <v>2</v>
      </c>
      <c r="HB13" s="126" t="str">
        <f t="shared" si="85"/>
        <v>B</v>
      </c>
      <c r="HC13" s="10">
        <f t="shared" si="86"/>
        <v>3</v>
      </c>
      <c r="HD13" s="218" t="str">
        <f t="shared" si="87"/>
        <v>B</v>
      </c>
      <c r="HE13" s="217">
        <f t="shared" si="88"/>
        <v>3</v>
      </c>
      <c r="HF13" s="218" t="str">
        <f t="shared" si="89"/>
        <v>A</v>
      </c>
      <c r="HG13" s="217">
        <f t="shared" si="90"/>
        <v>4</v>
      </c>
      <c r="HH13" s="218" t="str">
        <f t="shared" si="91"/>
        <v>B</v>
      </c>
      <c r="HI13" s="217">
        <f t="shared" si="92"/>
        <v>3</v>
      </c>
      <c r="HJ13" s="218" t="str">
        <f t="shared" si="93"/>
        <v>B</v>
      </c>
      <c r="HK13" s="217">
        <f t="shared" si="94"/>
        <v>3</v>
      </c>
      <c r="HL13" s="218" t="str">
        <f t="shared" si="95"/>
        <v>C</v>
      </c>
      <c r="HM13" s="217">
        <f t="shared" si="96"/>
        <v>2</v>
      </c>
      <c r="HN13" s="218" t="str">
        <f t="shared" si="97"/>
        <v>C</v>
      </c>
      <c r="HO13" s="217">
        <f t="shared" si="98"/>
        <v>2</v>
      </c>
      <c r="HP13" s="218" t="str">
        <f t="shared" si="99"/>
        <v>C</v>
      </c>
      <c r="HQ13" s="217">
        <f t="shared" si="100"/>
        <v>2</v>
      </c>
      <c r="HR13" s="218" t="str">
        <f t="shared" si="101"/>
        <v>B</v>
      </c>
      <c r="HS13" s="217">
        <f t="shared" si="102"/>
        <v>3</v>
      </c>
      <c r="HT13" s="218" t="str">
        <f t="shared" si="103"/>
        <v>C</v>
      </c>
      <c r="HU13" s="217">
        <f t="shared" si="104"/>
        <v>2</v>
      </c>
      <c r="HV13" s="126" t="str">
        <f t="shared" si="105"/>
        <v>C</v>
      </c>
      <c r="HW13" s="10">
        <f t="shared" si="106"/>
        <v>2</v>
      </c>
      <c r="HX13" s="126" t="str">
        <f t="shared" si="107"/>
        <v>B</v>
      </c>
      <c r="HY13" s="10">
        <f t="shared" si="108"/>
        <v>3</v>
      </c>
      <c r="HZ13" s="126" t="str">
        <f t="shared" si="109"/>
        <v>B</v>
      </c>
      <c r="IA13" s="10">
        <f t="shared" si="110"/>
        <v>3</v>
      </c>
      <c r="IB13" s="126" t="str">
        <f t="shared" si="111"/>
        <v>B</v>
      </c>
      <c r="IC13" s="10">
        <f t="shared" si="112"/>
        <v>3</v>
      </c>
      <c r="ID13" s="126" t="str">
        <f t="shared" si="113"/>
        <v>B</v>
      </c>
      <c r="IE13" s="10">
        <f t="shared" si="114"/>
        <v>3</v>
      </c>
      <c r="IF13" s="126" t="str">
        <f t="shared" si="115"/>
        <v>B</v>
      </c>
      <c r="IG13" s="10">
        <f t="shared" si="116"/>
        <v>3</v>
      </c>
      <c r="IH13" s="126" t="str">
        <f t="shared" si="117"/>
        <v>B</v>
      </c>
      <c r="II13" s="10">
        <f t="shared" si="118"/>
        <v>3</v>
      </c>
      <c r="IJ13" s="126" t="str">
        <f t="shared" si="119"/>
        <v>B</v>
      </c>
      <c r="IK13" s="10">
        <f t="shared" si="120"/>
        <v>3</v>
      </c>
      <c r="IL13" s="126" t="str">
        <f t="shared" si="126"/>
        <v>X</v>
      </c>
      <c r="IM13" s="10">
        <f t="shared" si="127"/>
        <v>0</v>
      </c>
      <c r="IN13" s="126" t="str">
        <f t="shared" si="128"/>
        <v>X</v>
      </c>
      <c r="IO13" s="10">
        <f t="shared" si="129"/>
        <v>0</v>
      </c>
      <c r="IP13" s="126" t="str">
        <f t="shared" si="130"/>
        <v>A</v>
      </c>
      <c r="IQ13" s="10">
        <f t="shared" si="131"/>
        <v>4</v>
      </c>
      <c r="IR13" s="72">
        <f t="shared" si="121"/>
        <v>2.75</v>
      </c>
      <c r="IS13" s="72">
        <f t="shared" si="122"/>
        <v>2.4500000000000002</v>
      </c>
      <c r="IT13" s="72">
        <f t="shared" si="123"/>
        <v>2.7</v>
      </c>
      <c r="IU13" s="72">
        <f t="shared" si="132"/>
        <v>2.73</v>
      </c>
      <c r="IV13" s="72">
        <f t="shared" si="133"/>
        <v>2.82</v>
      </c>
      <c r="IW13" s="72">
        <f t="shared" si="134"/>
        <v>4</v>
      </c>
      <c r="IX13" s="73">
        <f t="shared" si="135"/>
        <v>92</v>
      </c>
      <c r="IY13" s="72">
        <f t="shared" si="124"/>
        <v>2.5299999999999998</v>
      </c>
      <c r="IZ13" s="4" t="str">
        <f t="shared" si="125"/>
        <v>Kh¸</v>
      </c>
      <c r="JD13" s="3">
        <v>4.5</v>
      </c>
      <c r="JE13" s="3">
        <v>7.5</v>
      </c>
      <c r="JG13" s="3">
        <v>7</v>
      </c>
      <c r="JH13" s="3">
        <v>7</v>
      </c>
    </row>
    <row r="14" spans="1:268" ht="19.5" customHeight="1" x14ac:dyDescent="0.25">
      <c r="A14" s="12">
        <v>8</v>
      </c>
      <c r="B14" s="173" t="s">
        <v>187</v>
      </c>
      <c r="C14" s="215" t="s">
        <v>188</v>
      </c>
      <c r="D14" s="42">
        <v>35256</v>
      </c>
      <c r="E14" s="23">
        <v>7</v>
      </c>
      <c r="F14" s="194">
        <v>7</v>
      </c>
      <c r="G14" s="25">
        <v>5</v>
      </c>
      <c r="H14" s="7">
        <f t="shared" si="0"/>
        <v>5.6</v>
      </c>
      <c r="I14" s="23">
        <v>7</v>
      </c>
      <c r="J14" s="194">
        <v>8</v>
      </c>
      <c r="K14" s="25">
        <v>9.5</v>
      </c>
      <c r="L14" s="7">
        <f t="shared" si="1"/>
        <v>8.9</v>
      </c>
      <c r="M14" s="23">
        <v>7.5</v>
      </c>
      <c r="N14" s="194">
        <v>8</v>
      </c>
      <c r="O14" s="74">
        <v>3</v>
      </c>
      <c r="P14" s="7">
        <f t="shared" si="2"/>
        <v>4.4000000000000004</v>
      </c>
      <c r="Q14" s="23">
        <v>7</v>
      </c>
      <c r="R14" s="194">
        <v>8</v>
      </c>
      <c r="S14" s="25">
        <v>7</v>
      </c>
      <c r="T14" s="7">
        <f t="shared" si="3"/>
        <v>7.1</v>
      </c>
      <c r="U14" s="23">
        <v>7</v>
      </c>
      <c r="V14" s="24">
        <v>9.5</v>
      </c>
      <c r="W14" s="25">
        <v>6</v>
      </c>
      <c r="X14" s="7">
        <f t="shared" si="4"/>
        <v>6.6</v>
      </c>
      <c r="Y14" s="23">
        <v>7.3</v>
      </c>
      <c r="Z14" s="194">
        <v>8</v>
      </c>
      <c r="AA14" s="25">
        <v>6</v>
      </c>
      <c r="AB14" s="7">
        <f t="shared" si="5"/>
        <v>6.5</v>
      </c>
      <c r="AC14" s="23">
        <v>7.7</v>
      </c>
      <c r="AD14" s="194">
        <v>9</v>
      </c>
      <c r="AE14" s="25">
        <v>5.5</v>
      </c>
      <c r="AF14" s="7">
        <f t="shared" si="6"/>
        <v>6.3</v>
      </c>
      <c r="AG14" s="23">
        <v>8</v>
      </c>
      <c r="AH14" s="194">
        <v>9</v>
      </c>
      <c r="AI14" s="25">
        <f t="shared" si="7"/>
        <v>6.5</v>
      </c>
      <c r="AJ14" s="7">
        <f t="shared" si="8"/>
        <v>7.1</v>
      </c>
      <c r="AK14" s="23">
        <v>6.3</v>
      </c>
      <c r="AL14" s="194">
        <v>9</v>
      </c>
      <c r="AM14" s="25">
        <v>3.5</v>
      </c>
      <c r="AN14" s="7">
        <f t="shared" si="9"/>
        <v>4.5999999999999996</v>
      </c>
      <c r="AO14" s="23">
        <v>7.3</v>
      </c>
      <c r="AP14" s="194">
        <v>8</v>
      </c>
      <c r="AQ14" s="25">
        <v>7.5</v>
      </c>
      <c r="AR14" s="7">
        <f t="shared" si="10"/>
        <v>7.5</v>
      </c>
      <c r="AS14" s="23">
        <v>6.5</v>
      </c>
      <c r="AT14" s="194">
        <v>8</v>
      </c>
      <c r="AU14" s="25">
        <v>7.5</v>
      </c>
      <c r="AV14" s="7">
        <f t="shared" si="11"/>
        <v>7.4</v>
      </c>
      <c r="AW14" s="23">
        <v>7.5</v>
      </c>
      <c r="AX14" s="194">
        <v>9</v>
      </c>
      <c r="AY14" s="25">
        <v>4</v>
      </c>
      <c r="AZ14" s="7">
        <f t="shared" si="12"/>
        <v>5.2</v>
      </c>
      <c r="BA14" s="23">
        <v>7.3</v>
      </c>
      <c r="BB14" s="194">
        <v>7</v>
      </c>
      <c r="BC14" s="25">
        <v>7</v>
      </c>
      <c r="BD14" s="7">
        <f t="shared" si="13"/>
        <v>7.1</v>
      </c>
      <c r="BE14" s="23">
        <v>6.5</v>
      </c>
      <c r="BF14" s="194">
        <v>8</v>
      </c>
      <c r="BG14" s="25">
        <v>7</v>
      </c>
      <c r="BH14" s="7">
        <f t="shared" si="14"/>
        <v>7</v>
      </c>
      <c r="BI14" s="23">
        <v>8.5</v>
      </c>
      <c r="BJ14" s="194">
        <v>6</v>
      </c>
      <c r="BK14" s="25">
        <v>5</v>
      </c>
      <c r="BL14" s="7">
        <f t="shared" si="15"/>
        <v>5.8</v>
      </c>
      <c r="BM14" s="23">
        <v>7.3</v>
      </c>
      <c r="BN14" s="194">
        <v>5</v>
      </c>
      <c r="BO14" s="25">
        <v>7</v>
      </c>
      <c r="BP14" s="7">
        <f t="shared" si="16"/>
        <v>6.9</v>
      </c>
      <c r="BQ14" s="23">
        <v>7</v>
      </c>
      <c r="BR14" s="194">
        <v>10</v>
      </c>
      <c r="BS14" s="25">
        <v>6</v>
      </c>
      <c r="BT14" s="7">
        <f t="shared" si="17"/>
        <v>6.6</v>
      </c>
      <c r="BU14" s="23">
        <v>8.3000000000000007</v>
      </c>
      <c r="BV14" s="194">
        <v>8</v>
      </c>
      <c r="BW14" s="25">
        <v>7.5</v>
      </c>
      <c r="BX14" s="7">
        <f t="shared" si="18"/>
        <v>7.7</v>
      </c>
      <c r="BY14" s="23">
        <v>7.3</v>
      </c>
      <c r="BZ14" s="194">
        <v>9</v>
      </c>
      <c r="CA14" s="25">
        <v>7</v>
      </c>
      <c r="CB14" s="7">
        <f t="shared" si="19"/>
        <v>7.3</v>
      </c>
      <c r="CC14" s="23">
        <v>6.5</v>
      </c>
      <c r="CD14" s="194">
        <v>9</v>
      </c>
      <c r="CE14" s="25">
        <v>6.5</v>
      </c>
      <c r="CF14" s="7">
        <f t="shared" si="20"/>
        <v>6.8</v>
      </c>
      <c r="CG14" s="23">
        <v>6.3</v>
      </c>
      <c r="CH14" s="194">
        <v>8</v>
      </c>
      <c r="CI14" s="25">
        <v>5</v>
      </c>
      <c r="CJ14" s="7">
        <f t="shared" si="21"/>
        <v>5.6</v>
      </c>
      <c r="CK14" s="23">
        <v>6.5</v>
      </c>
      <c r="CL14" s="194">
        <v>8</v>
      </c>
      <c r="CM14" s="25">
        <f t="shared" si="22"/>
        <v>5</v>
      </c>
      <c r="CN14" s="7">
        <f t="shared" si="23"/>
        <v>5.6</v>
      </c>
      <c r="CO14" s="23">
        <v>7.5</v>
      </c>
      <c r="CP14" s="194">
        <v>8.5</v>
      </c>
      <c r="CQ14" s="25">
        <v>5.5</v>
      </c>
      <c r="CR14" s="7">
        <f t="shared" si="24"/>
        <v>6.2</v>
      </c>
      <c r="CS14" s="23">
        <v>6.8</v>
      </c>
      <c r="CT14" s="194">
        <v>8</v>
      </c>
      <c r="CU14" s="25">
        <v>7.5</v>
      </c>
      <c r="CV14" s="7">
        <f t="shared" si="25"/>
        <v>7.4</v>
      </c>
      <c r="CW14" s="23">
        <v>8</v>
      </c>
      <c r="CX14" s="194">
        <v>9</v>
      </c>
      <c r="CY14" s="25">
        <v>7</v>
      </c>
      <c r="CZ14" s="7">
        <f t="shared" si="26"/>
        <v>7.4</v>
      </c>
      <c r="DA14" s="23">
        <v>8.3000000000000007</v>
      </c>
      <c r="DB14" s="194">
        <v>8</v>
      </c>
      <c r="DC14" s="25">
        <v>6.5</v>
      </c>
      <c r="DD14" s="7">
        <f t="shared" si="27"/>
        <v>7</v>
      </c>
      <c r="DE14" s="23">
        <v>7.5</v>
      </c>
      <c r="DF14" s="194">
        <v>7</v>
      </c>
      <c r="DG14" s="25">
        <v>6</v>
      </c>
      <c r="DH14" s="7">
        <f t="shared" si="28"/>
        <v>6.4</v>
      </c>
      <c r="DI14" s="23">
        <v>7.5</v>
      </c>
      <c r="DJ14" s="194">
        <v>9</v>
      </c>
      <c r="DK14" s="25">
        <v>4.5</v>
      </c>
      <c r="DL14" s="7">
        <f t="shared" si="29"/>
        <v>5.6</v>
      </c>
      <c r="DM14" s="23">
        <v>7.5</v>
      </c>
      <c r="DN14" s="194">
        <v>9</v>
      </c>
      <c r="DO14" s="25">
        <v>5</v>
      </c>
      <c r="DP14" s="7">
        <f t="shared" si="30"/>
        <v>5.9</v>
      </c>
      <c r="DQ14" s="23">
        <v>8.5</v>
      </c>
      <c r="DR14" s="194">
        <v>9</v>
      </c>
      <c r="DS14" s="25">
        <v>6.5</v>
      </c>
      <c r="DT14" s="7">
        <f t="shared" si="31"/>
        <v>7.2</v>
      </c>
      <c r="DU14" s="23">
        <v>8</v>
      </c>
      <c r="DV14" s="194">
        <v>9</v>
      </c>
      <c r="DW14" s="25">
        <v>5</v>
      </c>
      <c r="DX14" s="7">
        <f t="shared" si="32"/>
        <v>6</v>
      </c>
      <c r="DY14" s="23">
        <v>7.3</v>
      </c>
      <c r="DZ14" s="194">
        <v>9</v>
      </c>
      <c r="EA14" s="25">
        <v>6.5</v>
      </c>
      <c r="EB14" s="7">
        <f t="shared" si="33"/>
        <v>6.9</v>
      </c>
      <c r="EC14" s="23">
        <v>8</v>
      </c>
      <c r="ED14" s="194">
        <v>8</v>
      </c>
      <c r="EE14" s="25">
        <v>6</v>
      </c>
      <c r="EF14" s="7">
        <f t="shared" si="34"/>
        <v>6.6</v>
      </c>
      <c r="EG14" s="23">
        <v>8.6999999999999993</v>
      </c>
      <c r="EH14" s="194">
        <v>9</v>
      </c>
      <c r="EI14" s="25">
        <v>7.5</v>
      </c>
      <c r="EJ14" s="7">
        <f t="shared" si="35"/>
        <v>7.9</v>
      </c>
      <c r="EK14" s="23">
        <v>8</v>
      </c>
      <c r="EL14" s="194">
        <v>8</v>
      </c>
      <c r="EM14" s="25">
        <v>8.5</v>
      </c>
      <c r="EN14" s="7">
        <f t="shared" si="36"/>
        <v>8.4</v>
      </c>
      <c r="EO14" s="23">
        <v>7.8</v>
      </c>
      <c r="EP14" s="194">
        <v>10</v>
      </c>
      <c r="EQ14" s="25">
        <v>7.5</v>
      </c>
      <c r="ER14" s="7">
        <f t="shared" si="37"/>
        <v>7.8</v>
      </c>
      <c r="ES14" s="23">
        <v>7.9</v>
      </c>
      <c r="ET14" s="194">
        <v>9</v>
      </c>
      <c r="EU14" s="25">
        <v>8</v>
      </c>
      <c r="EV14" s="7">
        <f t="shared" si="38"/>
        <v>8.1</v>
      </c>
      <c r="EW14" s="23">
        <v>7</v>
      </c>
      <c r="EX14" s="194">
        <v>8</v>
      </c>
      <c r="EY14" s="25">
        <v>7</v>
      </c>
      <c r="EZ14" s="7">
        <f t="shared" si="39"/>
        <v>7.1</v>
      </c>
      <c r="FA14" s="23">
        <v>7.5</v>
      </c>
      <c r="FB14" s="194">
        <v>9</v>
      </c>
      <c r="FC14" s="25">
        <v>7</v>
      </c>
      <c r="FD14" s="7">
        <f t="shared" si="40"/>
        <v>7.3</v>
      </c>
      <c r="FE14" s="23">
        <v>8.5</v>
      </c>
      <c r="FF14" s="194">
        <v>9</v>
      </c>
      <c r="FG14" s="25">
        <v>7.5</v>
      </c>
      <c r="FH14" s="7">
        <f t="shared" si="41"/>
        <v>7.9</v>
      </c>
      <c r="FI14" s="7">
        <v>8</v>
      </c>
      <c r="FJ14" s="7"/>
      <c r="FK14" s="8">
        <f t="shared" si="42"/>
        <v>6.74</v>
      </c>
      <c r="FL14" s="126" t="str">
        <f t="shared" si="43"/>
        <v>C</v>
      </c>
      <c r="FM14" s="10">
        <f t="shared" si="44"/>
        <v>2</v>
      </c>
      <c r="FN14" s="126" t="str">
        <f t="shared" si="45"/>
        <v>A</v>
      </c>
      <c r="FO14" s="10">
        <f t="shared" si="46"/>
        <v>4</v>
      </c>
      <c r="FP14" s="126" t="str">
        <f t="shared" si="47"/>
        <v>D</v>
      </c>
      <c r="FQ14" s="10">
        <f t="shared" si="48"/>
        <v>1</v>
      </c>
      <c r="FR14" s="126" t="str">
        <f t="shared" si="49"/>
        <v>B</v>
      </c>
      <c r="FS14" s="10">
        <f t="shared" si="50"/>
        <v>3</v>
      </c>
      <c r="FT14" s="218" t="str">
        <f t="shared" si="51"/>
        <v>C</v>
      </c>
      <c r="FU14" s="217">
        <f t="shared" si="52"/>
        <v>2</v>
      </c>
      <c r="FV14" s="218" t="str">
        <f t="shared" si="53"/>
        <v>C</v>
      </c>
      <c r="FW14" s="217">
        <f t="shared" si="54"/>
        <v>2</v>
      </c>
      <c r="FX14" s="218" t="str">
        <f t="shared" si="55"/>
        <v>C</v>
      </c>
      <c r="FY14" s="217">
        <f t="shared" si="56"/>
        <v>2</v>
      </c>
      <c r="FZ14" s="218" t="str">
        <f t="shared" si="57"/>
        <v>B</v>
      </c>
      <c r="GA14" s="217">
        <f t="shared" si="58"/>
        <v>3</v>
      </c>
      <c r="GB14" s="218" t="str">
        <f t="shared" si="59"/>
        <v>D</v>
      </c>
      <c r="GC14" s="217">
        <f t="shared" si="60"/>
        <v>1</v>
      </c>
      <c r="GD14" s="218" t="str">
        <f t="shared" si="61"/>
        <v>B</v>
      </c>
      <c r="GE14" s="217">
        <f t="shared" si="62"/>
        <v>3</v>
      </c>
      <c r="GF14" s="218" t="str">
        <f t="shared" si="63"/>
        <v>B</v>
      </c>
      <c r="GG14" s="217">
        <f t="shared" si="64"/>
        <v>3</v>
      </c>
      <c r="GH14" s="218" t="str">
        <f t="shared" si="65"/>
        <v>D</v>
      </c>
      <c r="GI14" s="217">
        <f t="shared" si="66"/>
        <v>1</v>
      </c>
      <c r="GJ14" s="218" t="str">
        <f t="shared" si="67"/>
        <v>B</v>
      </c>
      <c r="GK14" s="217">
        <f t="shared" si="68"/>
        <v>3</v>
      </c>
      <c r="GL14" s="126" t="str">
        <f t="shared" si="69"/>
        <v>B</v>
      </c>
      <c r="GM14" s="10">
        <f t="shared" si="70"/>
        <v>3</v>
      </c>
      <c r="GN14" s="126" t="str">
        <f t="shared" si="71"/>
        <v>C</v>
      </c>
      <c r="GO14" s="10">
        <f t="shared" si="72"/>
        <v>2</v>
      </c>
      <c r="GP14" s="126" t="str">
        <f t="shared" si="73"/>
        <v>C</v>
      </c>
      <c r="GQ14" s="10">
        <f t="shared" si="74"/>
        <v>2</v>
      </c>
      <c r="GR14" s="126" t="str">
        <f t="shared" si="75"/>
        <v>C</v>
      </c>
      <c r="GS14" s="10">
        <f t="shared" si="76"/>
        <v>2</v>
      </c>
      <c r="GT14" s="126" t="str">
        <f t="shared" si="77"/>
        <v>B</v>
      </c>
      <c r="GU14" s="10">
        <f t="shared" si="78"/>
        <v>3</v>
      </c>
      <c r="GV14" s="126" t="str">
        <f t="shared" si="79"/>
        <v>B</v>
      </c>
      <c r="GW14" s="10">
        <f t="shared" si="80"/>
        <v>3</v>
      </c>
      <c r="GX14" s="126" t="str">
        <f t="shared" si="81"/>
        <v>C</v>
      </c>
      <c r="GY14" s="10">
        <f t="shared" si="82"/>
        <v>2</v>
      </c>
      <c r="GZ14" s="126" t="str">
        <f t="shared" si="83"/>
        <v>C</v>
      </c>
      <c r="HA14" s="10">
        <f t="shared" si="84"/>
        <v>2</v>
      </c>
      <c r="HB14" s="126" t="str">
        <f t="shared" si="85"/>
        <v>C</v>
      </c>
      <c r="HC14" s="10">
        <f t="shared" si="86"/>
        <v>2</v>
      </c>
      <c r="HD14" s="218" t="str">
        <f t="shared" si="87"/>
        <v>C</v>
      </c>
      <c r="HE14" s="217">
        <f t="shared" si="88"/>
        <v>2</v>
      </c>
      <c r="HF14" s="218" t="str">
        <f t="shared" si="89"/>
        <v>B</v>
      </c>
      <c r="HG14" s="217">
        <f t="shared" si="90"/>
        <v>3</v>
      </c>
      <c r="HH14" s="218" t="str">
        <f t="shared" si="91"/>
        <v>B</v>
      </c>
      <c r="HI14" s="217">
        <f t="shared" si="92"/>
        <v>3</v>
      </c>
      <c r="HJ14" s="218" t="str">
        <f t="shared" si="93"/>
        <v>B</v>
      </c>
      <c r="HK14" s="217">
        <f t="shared" si="94"/>
        <v>3</v>
      </c>
      <c r="HL14" s="218" t="str">
        <f t="shared" si="95"/>
        <v>C</v>
      </c>
      <c r="HM14" s="217">
        <f t="shared" si="96"/>
        <v>2</v>
      </c>
      <c r="HN14" s="218" t="str">
        <f t="shared" si="97"/>
        <v>C</v>
      </c>
      <c r="HO14" s="217">
        <f t="shared" si="98"/>
        <v>2</v>
      </c>
      <c r="HP14" s="218" t="str">
        <f t="shared" si="99"/>
        <v>C</v>
      </c>
      <c r="HQ14" s="217">
        <f t="shared" si="100"/>
        <v>2</v>
      </c>
      <c r="HR14" s="218" t="str">
        <f t="shared" si="101"/>
        <v>B</v>
      </c>
      <c r="HS14" s="217">
        <f t="shared" si="102"/>
        <v>3</v>
      </c>
      <c r="HT14" s="218" t="str">
        <f t="shared" si="103"/>
        <v>C</v>
      </c>
      <c r="HU14" s="217">
        <f t="shared" si="104"/>
        <v>2</v>
      </c>
      <c r="HV14" s="126" t="str">
        <f t="shared" si="105"/>
        <v>C</v>
      </c>
      <c r="HW14" s="10">
        <f t="shared" si="106"/>
        <v>2</v>
      </c>
      <c r="HX14" s="126" t="str">
        <f t="shared" si="107"/>
        <v>C</v>
      </c>
      <c r="HY14" s="10">
        <f t="shared" si="108"/>
        <v>2</v>
      </c>
      <c r="HZ14" s="126" t="str">
        <f t="shared" si="109"/>
        <v>B</v>
      </c>
      <c r="IA14" s="10">
        <f t="shared" si="110"/>
        <v>3</v>
      </c>
      <c r="IB14" s="126" t="str">
        <f t="shared" si="111"/>
        <v>B</v>
      </c>
      <c r="IC14" s="10">
        <f t="shared" si="112"/>
        <v>3</v>
      </c>
      <c r="ID14" s="126" t="str">
        <f t="shared" si="113"/>
        <v>B</v>
      </c>
      <c r="IE14" s="10">
        <f t="shared" si="114"/>
        <v>3</v>
      </c>
      <c r="IF14" s="126" t="str">
        <f t="shared" si="115"/>
        <v>B</v>
      </c>
      <c r="IG14" s="10">
        <f t="shared" si="116"/>
        <v>3</v>
      </c>
      <c r="IH14" s="126" t="str">
        <f t="shared" si="117"/>
        <v>B</v>
      </c>
      <c r="II14" s="10">
        <f t="shared" si="118"/>
        <v>3</v>
      </c>
      <c r="IJ14" s="126" t="str">
        <f t="shared" si="119"/>
        <v>B</v>
      </c>
      <c r="IK14" s="10">
        <f t="shared" si="120"/>
        <v>3</v>
      </c>
      <c r="IL14" s="126" t="str">
        <f t="shared" si="126"/>
        <v>B</v>
      </c>
      <c r="IM14" s="10">
        <f t="shared" si="127"/>
        <v>3</v>
      </c>
      <c r="IN14" s="126" t="str">
        <f t="shared" si="128"/>
        <v>B</v>
      </c>
      <c r="IO14" s="10">
        <f t="shared" si="129"/>
        <v>3</v>
      </c>
      <c r="IP14" s="126" t="str">
        <f t="shared" si="130"/>
        <v>X</v>
      </c>
      <c r="IQ14" s="10">
        <f t="shared" si="131"/>
        <v>0</v>
      </c>
      <c r="IR14" s="72">
        <f t="shared" si="121"/>
        <v>2.5</v>
      </c>
      <c r="IS14" s="72">
        <f t="shared" si="122"/>
        <v>2.15</v>
      </c>
      <c r="IT14" s="72">
        <f t="shared" si="123"/>
        <v>2.2999999999999998</v>
      </c>
      <c r="IU14" s="72">
        <f t="shared" si="132"/>
        <v>2.5</v>
      </c>
      <c r="IV14" s="72">
        <f t="shared" si="133"/>
        <v>2.71</v>
      </c>
      <c r="IW14" s="72">
        <f t="shared" si="134"/>
        <v>3</v>
      </c>
      <c r="IX14" s="73">
        <f t="shared" si="135"/>
        <v>92</v>
      </c>
      <c r="IY14" s="72">
        <f t="shared" si="124"/>
        <v>2.2799999999999998</v>
      </c>
      <c r="IZ14" s="4" t="str">
        <f t="shared" si="125"/>
        <v>Trung b×nh</v>
      </c>
      <c r="JD14" s="3">
        <v>6</v>
      </c>
      <c r="JE14" s="3">
        <v>7</v>
      </c>
      <c r="JG14" s="3">
        <v>4</v>
      </c>
      <c r="JH14" s="3">
        <v>6</v>
      </c>
    </row>
    <row r="15" spans="1:268" ht="19.5" customHeight="1" x14ac:dyDescent="0.25">
      <c r="A15" s="6">
        <v>9</v>
      </c>
      <c r="B15" s="174" t="s">
        <v>189</v>
      </c>
      <c r="C15" s="215" t="s">
        <v>190</v>
      </c>
      <c r="D15" s="38">
        <v>35480</v>
      </c>
      <c r="E15" s="23">
        <v>7</v>
      </c>
      <c r="F15" s="194">
        <v>8</v>
      </c>
      <c r="G15" s="101">
        <v>5</v>
      </c>
      <c r="H15" s="7">
        <f t="shared" si="0"/>
        <v>5.7</v>
      </c>
      <c r="I15" s="23">
        <v>6</v>
      </c>
      <c r="J15" s="194">
        <v>6</v>
      </c>
      <c r="K15" s="101">
        <v>8</v>
      </c>
      <c r="L15" s="7">
        <f t="shared" si="1"/>
        <v>7.4</v>
      </c>
      <c r="M15" s="23">
        <v>6.5</v>
      </c>
      <c r="N15" s="194">
        <v>7</v>
      </c>
      <c r="O15" s="25">
        <v>5</v>
      </c>
      <c r="P15" s="7">
        <f t="shared" si="2"/>
        <v>5.5</v>
      </c>
      <c r="Q15" s="23">
        <v>6</v>
      </c>
      <c r="R15" s="194">
        <v>7</v>
      </c>
      <c r="S15" s="101">
        <v>7</v>
      </c>
      <c r="T15" s="7">
        <f t="shared" si="3"/>
        <v>6.8</v>
      </c>
      <c r="U15" s="23">
        <v>6.3</v>
      </c>
      <c r="V15" s="24">
        <v>9</v>
      </c>
      <c r="W15" s="25">
        <v>6</v>
      </c>
      <c r="X15" s="7">
        <f t="shared" si="4"/>
        <v>6.4</v>
      </c>
      <c r="Y15" s="23">
        <v>6.7</v>
      </c>
      <c r="Z15" s="194">
        <v>7</v>
      </c>
      <c r="AA15" s="25">
        <v>6</v>
      </c>
      <c r="AB15" s="7">
        <f t="shared" si="5"/>
        <v>6.2</v>
      </c>
      <c r="AC15" s="23">
        <v>6.3</v>
      </c>
      <c r="AD15" s="194">
        <v>7</v>
      </c>
      <c r="AE15" s="25">
        <v>5.5</v>
      </c>
      <c r="AF15" s="7">
        <f t="shared" si="6"/>
        <v>5.8</v>
      </c>
      <c r="AG15" s="23">
        <v>8</v>
      </c>
      <c r="AH15" s="194">
        <v>9</v>
      </c>
      <c r="AI15" s="25">
        <f t="shared" si="7"/>
        <v>6</v>
      </c>
      <c r="AJ15" s="7">
        <f t="shared" si="8"/>
        <v>6.7</v>
      </c>
      <c r="AK15" s="23">
        <v>6.7</v>
      </c>
      <c r="AL15" s="194">
        <v>9</v>
      </c>
      <c r="AM15" s="25">
        <v>4</v>
      </c>
      <c r="AN15" s="7">
        <f t="shared" si="9"/>
        <v>5</v>
      </c>
      <c r="AO15" s="23">
        <v>7.3</v>
      </c>
      <c r="AP15" s="194">
        <v>8</v>
      </c>
      <c r="AQ15" s="25">
        <v>7</v>
      </c>
      <c r="AR15" s="7">
        <f t="shared" si="10"/>
        <v>7.2</v>
      </c>
      <c r="AS15" s="23">
        <v>7.5</v>
      </c>
      <c r="AT15" s="194">
        <v>8</v>
      </c>
      <c r="AU15" s="25">
        <v>5</v>
      </c>
      <c r="AV15" s="7">
        <f t="shared" si="11"/>
        <v>5.8</v>
      </c>
      <c r="AW15" s="23">
        <v>8</v>
      </c>
      <c r="AX15" s="194">
        <v>9</v>
      </c>
      <c r="AY15" s="25">
        <v>6</v>
      </c>
      <c r="AZ15" s="7">
        <f t="shared" si="12"/>
        <v>6.7</v>
      </c>
      <c r="BA15" s="23">
        <v>7</v>
      </c>
      <c r="BB15" s="194">
        <v>7</v>
      </c>
      <c r="BC15" s="25">
        <v>7</v>
      </c>
      <c r="BD15" s="7">
        <f t="shared" si="13"/>
        <v>7</v>
      </c>
      <c r="BE15" s="23">
        <v>7</v>
      </c>
      <c r="BF15" s="194">
        <v>8</v>
      </c>
      <c r="BG15" s="25">
        <v>6</v>
      </c>
      <c r="BH15" s="7">
        <f t="shared" si="14"/>
        <v>6.4</v>
      </c>
      <c r="BI15" s="23">
        <v>5.5</v>
      </c>
      <c r="BJ15" s="194">
        <v>7</v>
      </c>
      <c r="BK15" s="25">
        <v>6</v>
      </c>
      <c r="BL15" s="7">
        <f t="shared" si="15"/>
        <v>6</v>
      </c>
      <c r="BM15" s="23">
        <v>6</v>
      </c>
      <c r="BN15" s="194">
        <v>7</v>
      </c>
      <c r="BO15" s="25">
        <v>7</v>
      </c>
      <c r="BP15" s="7">
        <f t="shared" si="16"/>
        <v>6.8</v>
      </c>
      <c r="BQ15" s="23">
        <v>3.5</v>
      </c>
      <c r="BR15" s="194">
        <v>6</v>
      </c>
      <c r="BS15" s="25">
        <v>5</v>
      </c>
      <c r="BT15" s="7">
        <f t="shared" si="17"/>
        <v>4.8</v>
      </c>
      <c r="BU15" s="23">
        <v>6.8</v>
      </c>
      <c r="BV15" s="194">
        <v>7</v>
      </c>
      <c r="BW15" s="25">
        <v>7</v>
      </c>
      <c r="BX15" s="7">
        <f t="shared" si="18"/>
        <v>7</v>
      </c>
      <c r="BY15" s="23">
        <v>6</v>
      </c>
      <c r="BZ15" s="194">
        <v>7</v>
      </c>
      <c r="CA15" s="25">
        <v>6</v>
      </c>
      <c r="CB15" s="7">
        <f t="shared" si="19"/>
        <v>6.1</v>
      </c>
      <c r="CC15" s="23">
        <v>7</v>
      </c>
      <c r="CD15" s="194">
        <v>8</v>
      </c>
      <c r="CE15" s="25">
        <v>6</v>
      </c>
      <c r="CF15" s="7">
        <f t="shared" si="20"/>
        <v>6.4</v>
      </c>
      <c r="CG15" s="23">
        <v>5.7</v>
      </c>
      <c r="CH15" s="194">
        <v>8</v>
      </c>
      <c r="CI15" s="25">
        <v>5</v>
      </c>
      <c r="CJ15" s="7">
        <f t="shared" si="21"/>
        <v>5.4</v>
      </c>
      <c r="CK15" s="23">
        <v>6</v>
      </c>
      <c r="CL15" s="194">
        <v>8</v>
      </c>
      <c r="CM15" s="25">
        <f t="shared" si="22"/>
        <v>6</v>
      </c>
      <c r="CN15" s="7">
        <f t="shared" si="23"/>
        <v>6.2</v>
      </c>
      <c r="CO15" s="23">
        <v>7.5</v>
      </c>
      <c r="CP15" s="194">
        <v>8.5</v>
      </c>
      <c r="CQ15" s="25">
        <v>6.5</v>
      </c>
      <c r="CR15" s="7">
        <f t="shared" si="24"/>
        <v>6.9</v>
      </c>
      <c r="CS15" s="23">
        <v>5.8</v>
      </c>
      <c r="CT15" s="194">
        <v>7</v>
      </c>
      <c r="CU15" s="25">
        <v>6</v>
      </c>
      <c r="CV15" s="7">
        <f t="shared" si="25"/>
        <v>6.1</v>
      </c>
      <c r="CW15" s="23">
        <v>7</v>
      </c>
      <c r="CX15" s="194">
        <v>8</v>
      </c>
      <c r="CY15" s="25">
        <v>7</v>
      </c>
      <c r="CZ15" s="7">
        <f t="shared" si="26"/>
        <v>7.1</v>
      </c>
      <c r="DA15" s="23">
        <v>7.3</v>
      </c>
      <c r="DB15" s="194">
        <v>8</v>
      </c>
      <c r="DC15" s="25">
        <v>7</v>
      </c>
      <c r="DD15" s="7">
        <f t="shared" si="27"/>
        <v>7.2</v>
      </c>
      <c r="DE15" s="23">
        <v>6.5</v>
      </c>
      <c r="DF15" s="194">
        <v>7</v>
      </c>
      <c r="DG15" s="25">
        <v>6.5</v>
      </c>
      <c r="DH15" s="7">
        <f t="shared" si="28"/>
        <v>6.6</v>
      </c>
      <c r="DI15" s="23">
        <v>6</v>
      </c>
      <c r="DJ15" s="194">
        <v>7</v>
      </c>
      <c r="DK15" s="25">
        <v>3</v>
      </c>
      <c r="DL15" s="7">
        <f t="shared" si="29"/>
        <v>4</v>
      </c>
      <c r="DM15" s="23">
        <v>6.8</v>
      </c>
      <c r="DN15" s="194">
        <v>9</v>
      </c>
      <c r="DO15" s="25">
        <v>5</v>
      </c>
      <c r="DP15" s="7">
        <f t="shared" si="30"/>
        <v>5.8</v>
      </c>
      <c r="DQ15" s="23">
        <v>6.5</v>
      </c>
      <c r="DR15" s="194">
        <v>7</v>
      </c>
      <c r="DS15" s="25">
        <v>6</v>
      </c>
      <c r="DT15" s="7">
        <f t="shared" si="31"/>
        <v>6.2</v>
      </c>
      <c r="DU15" s="23">
        <v>7</v>
      </c>
      <c r="DV15" s="194">
        <v>8</v>
      </c>
      <c r="DW15" s="25">
        <v>5</v>
      </c>
      <c r="DX15" s="7">
        <f t="shared" si="32"/>
        <v>5.7</v>
      </c>
      <c r="DY15" s="23">
        <v>5</v>
      </c>
      <c r="DZ15" s="194">
        <v>5</v>
      </c>
      <c r="EA15" s="25">
        <v>4</v>
      </c>
      <c r="EB15" s="7">
        <f t="shared" si="33"/>
        <v>4.3</v>
      </c>
      <c r="EC15" s="23">
        <v>6.5</v>
      </c>
      <c r="ED15" s="194">
        <v>7</v>
      </c>
      <c r="EE15" s="25">
        <v>5</v>
      </c>
      <c r="EF15" s="7">
        <f t="shared" si="34"/>
        <v>5.5</v>
      </c>
      <c r="EG15" s="23">
        <v>7.7</v>
      </c>
      <c r="EH15" s="194">
        <v>7</v>
      </c>
      <c r="EI15" s="25">
        <v>7.5</v>
      </c>
      <c r="EJ15" s="7">
        <f t="shared" si="35"/>
        <v>7.5</v>
      </c>
      <c r="EK15" s="23">
        <v>7</v>
      </c>
      <c r="EL15" s="194">
        <v>8</v>
      </c>
      <c r="EM15" s="25">
        <v>7</v>
      </c>
      <c r="EN15" s="7">
        <f t="shared" si="36"/>
        <v>7.1</v>
      </c>
      <c r="EO15" s="23">
        <v>5.5</v>
      </c>
      <c r="EP15" s="194">
        <v>6</v>
      </c>
      <c r="EQ15" s="25">
        <v>7.5</v>
      </c>
      <c r="ER15" s="7">
        <f t="shared" si="37"/>
        <v>7</v>
      </c>
      <c r="ES15" s="23">
        <v>5.9</v>
      </c>
      <c r="ET15" s="194">
        <v>7</v>
      </c>
      <c r="EU15" s="25">
        <v>7</v>
      </c>
      <c r="EV15" s="7">
        <f t="shared" si="38"/>
        <v>6.8</v>
      </c>
      <c r="EW15" s="23">
        <v>4.7</v>
      </c>
      <c r="EX15" s="194">
        <v>5</v>
      </c>
      <c r="EY15" s="25">
        <v>4.5</v>
      </c>
      <c r="EZ15" s="7">
        <f t="shared" si="39"/>
        <v>4.5999999999999996</v>
      </c>
      <c r="FA15" s="23">
        <v>6.5</v>
      </c>
      <c r="FB15" s="194">
        <v>8</v>
      </c>
      <c r="FC15" s="25">
        <v>6.5</v>
      </c>
      <c r="FD15" s="7">
        <f t="shared" si="40"/>
        <v>6.7</v>
      </c>
      <c r="FE15" s="23">
        <v>6</v>
      </c>
      <c r="FF15" s="194">
        <v>7</v>
      </c>
      <c r="FG15" s="25">
        <v>7.5</v>
      </c>
      <c r="FH15" s="7">
        <f t="shared" si="41"/>
        <v>7.2</v>
      </c>
      <c r="FI15" s="7">
        <v>4</v>
      </c>
      <c r="FJ15" s="7"/>
      <c r="FK15" s="8">
        <f t="shared" si="42"/>
        <v>6.2</v>
      </c>
      <c r="FL15" s="126" t="str">
        <f t="shared" si="43"/>
        <v>C</v>
      </c>
      <c r="FM15" s="10">
        <f t="shared" si="44"/>
        <v>2</v>
      </c>
      <c r="FN15" s="126" t="str">
        <f t="shared" si="45"/>
        <v>B</v>
      </c>
      <c r="FO15" s="10">
        <f t="shared" si="46"/>
        <v>3</v>
      </c>
      <c r="FP15" s="126" t="str">
        <f t="shared" si="47"/>
        <v>C</v>
      </c>
      <c r="FQ15" s="10">
        <f t="shared" si="48"/>
        <v>2</v>
      </c>
      <c r="FR15" s="126" t="str">
        <f t="shared" si="49"/>
        <v>C</v>
      </c>
      <c r="FS15" s="10">
        <f t="shared" si="50"/>
        <v>2</v>
      </c>
      <c r="FT15" s="218" t="str">
        <f t="shared" si="51"/>
        <v>C</v>
      </c>
      <c r="FU15" s="217">
        <f t="shared" si="52"/>
        <v>2</v>
      </c>
      <c r="FV15" s="218" t="str">
        <f t="shared" si="53"/>
        <v>C</v>
      </c>
      <c r="FW15" s="217">
        <f t="shared" si="54"/>
        <v>2</v>
      </c>
      <c r="FX15" s="218" t="str">
        <f t="shared" si="55"/>
        <v>C</v>
      </c>
      <c r="FY15" s="217">
        <f t="shared" si="56"/>
        <v>2</v>
      </c>
      <c r="FZ15" s="218" t="str">
        <f t="shared" si="57"/>
        <v>C</v>
      </c>
      <c r="GA15" s="217">
        <f t="shared" si="58"/>
        <v>2</v>
      </c>
      <c r="GB15" s="218" t="str">
        <f t="shared" si="59"/>
        <v>D</v>
      </c>
      <c r="GC15" s="217">
        <f t="shared" si="60"/>
        <v>1</v>
      </c>
      <c r="GD15" s="218" t="str">
        <f t="shared" si="61"/>
        <v>B</v>
      </c>
      <c r="GE15" s="217">
        <f t="shared" si="62"/>
        <v>3</v>
      </c>
      <c r="GF15" s="218" t="str">
        <f t="shared" si="63"/>
        <v>C</v>
      </c>
      <c r="GG15" s="217">
        <f t="shared" si="64"/>
        <v>2</v>
      </c>
      <c r="GH15" s="218" t="str">
        <f t="shared" si="65"/>
        <v>C</v>
      </c>
      <c r="GI15" s="217">
        <f t="shared" si="66"/>
        <v>2</v>
      </c>
      <c r="GJ15" s="218" t="str">
        <f t="shared" si="67"/>
        <v>B</v>
      </c>
      <c r="GK15" s="217">
        <f t="shared" si="68"/>
        <v>3</v>
      </c>
      <c r="GL15" s="126" t="str">
        <f t="shared" si="69"/>
        <v>C</v>
      </c>
      <c r="GM15" s="10">
        <f t="shared" si="70"/>
        <v>2</v>
      </c>
      <c r="GN15" s="126" t="str">
        <f t="shared" si="71"/>
        <v>C</v>
      </c>
      <c r="GO15" s="10">
        <f t="shared" si="72"/>
        <v>2</v>
      </c>
      <c r="GP15" s="126" t="str">
        <f t="shared" si="73"/>
        <v>C</v>
      </c>
      <c r="GQ15" s="10">
        <f t="shared" si="74"/>
        <v>2</v>
      </c>
      <c r="GR15" s="126" t="str">
        <f t="shared" si="75"/>
        <v>D</v>
      </c>
      <c r="GS15" s="10">
        <f t="shared" si="76"/>
        <v>1</v>
      </c>
      <c r="GT15" s="126" t="str">
        <f t="shared" si="77"/>
        <v>B</v>
      </c>
      <c r="GU15" s="10">
        <f t="shared" si="78"/>
        <v>3</v>
      </c>
      <c r="GV15" s="126" t="str">
        <f t="shared" si="79"/>
        <v>C</v>
      </c>
      <c r="GW15" s="10">
        <f t="shared" si="80"/>
        <v>2</v>
      </c>
      <c r="GX15" s="126" t="str">
        <f t="shared" si="81"/>
        <v>C</v>
      </c>
      <c r="GY15" s="10">
        <f t="shared" si="82"/>
        <v>2</v>
      </c>
      <c r="GZ15" s="126" t="str">
        <f t="shared" si="83"/>
        <v>D</v>
      </c>
      <c r="HA15" s="10">
        <f t="shared" si="84"/>
        <v>1</v>
      </c>
      <c r="HB15" s="126" t="str">
        <f t="shared" si="85"/>
        <v>C</v>
      </c>
      <c r="HC15" s="10">
        <f t="shared" si="86"/>
        <v>2</v>
      </c>
      <c r="HD15" s="218" t="str">
        <f t="shared" si="87"/>
        <v>C</v>
      </c>
      <c r="HE15" s="217">
        <f t="shared" si="88"/>
        <v>2</v>
      </c>
      <c r="HF15" s="218" t="str">
        <f t="shared" si="89"/>
        <v>C</v>
      </c>
      <c r="HG15" s="217">
        <f t="shared" si="90"/>
        <v>2</v>
      </c>
      <c r="HH15" s="218" t="str">
        <f t="shared" si="91"/>
        <v>B</v>
      </c>
      <c r="HI15" s="217">
        <f t="shared" si="92"/>
        <v>3</v>
      </c>
      <c r="HJ15" s="218" t="str">
        <f t="shared" si="93"/>
        <v>B</v>
      </c>
      <c r="HK15" s="217">
        <f t="shared" si="94"/>
        <v>3</v>
      </c>
      <c r="HL15" s="218" t="str">
        <f t="shared" si="95"/>
        <v>C</v>
      </c>
      <c r="HM15" s="217">
        <f t="shared" si="96"/>
        <v>2</v>
      </c>
      <c r="HN15" s="218" t="str">
        <f t="shared" si="97"/>
        <v>D</v>
      </c>
      <c r="HO15" s="217">
        <f t="shared" si="98"/>
        <v>1</v>
      </c>
      <c r="HP15" s="218" t="str">
        <f t="shared" si="99"/>
        <v>C</v>
      </c>
      <c r="HQ15" s="217">
        <f t="shared" si="100"/>
        <v>2</v>
      </c>
      <c r="HR15" s="218" t="str">
        <f t="shared" si="101"/>
        <v>C</v>
      </c>
      <c r="HS15" s="217">
        <f t="shared" si="102"/>
        <v>2</v>
      </c>
      <c r="HT15" s="218" t="str">
        <f t="shared" si="103"/>
        <v>C</v>
      </c>
      <c r="HU15" s="217">
        <f t="shared" si="104"/>
        <v>2</v>
      </c>
      <c r="HV15" s="126" t="str">
        <f t="shared" si="105"/>
        <v>D</v>
      </c>
      <c r="HW15" s="10">
        <f t="shared" si="106"/>
        <v>1</v>
      </c>
      <c r="HX15" s="126" t="str">
        <f t="shared" si="107"/>
        <v>C</v>
      </c>
      <c r="HY15" s="10">
        <f t="shared" si="108"/>
        <v>2</v>
      </c>
      <c r="HZ15" s="126" t="str">
        <f t="shared" si="109"/>
        <v>B</v>
      </c>
      <c r="IA15" s="10">
        <f t="shared" si="110"/>
        <v>3</v>
      </c>
      <c r="IB15" s="126" t="str">
        <f t="shared" si="111"/>
        <v>B</v>
      </c>
      <c r="IC15" s="10">
        <f t="shared" si="112"/>
        <v>3</v>
      </c>
      <c r="ID15" s="126" t="str">
        <f t="shared" si="113"/>
        <v>B</v>
      </c>
      <c r="IE15" s="10">
        <f t="shared" si="114"/>
        <v>3</v>
      </c>
      <c r="IF15" s="126" t="str">
        <f t="shared" si="115"/>
        <v>C</v>
      </c>
      <c r="IG15" s="10">
        <f t="shared" si="116"/>
        <v>2</v>
      </c>
      <c r="IH15" s="126" t="str">
        <f t="shared" si="117"/>
        <v>D</v>
      </c>
      <c r="II15" s="10">
        <f t="shared" si="118"/>
        <v>1</v>
      </c>
      <c r="IJ15" s="126" t="str">
        <f t="shared" si="119"/>
        <v>C</v>
      </c>
      <c r="IK15" s="10">
        <f t="shared" si="120"/>
        <v>2</v>
      </c>
      <c r="IL15" s="126" t="str">
        <f t="shared" si="126"/>
        <v>B</v>
      </c>
      <c r="IM15" s="10">
        <f t="shared" si="127"/>
        <v>3</v>
      </c>
      <c r="IN15" s="126" t="str">
        <f t="shared" si="128"/>
        <v>D</v>
      </c>
      <c r="IO15" s="10">
        <f t="shared" si="129"/>
        <v>1</v>
      </c>
      <c r="IP15" s="126" t="str">
        <f t="shared" si="130"/>
        <v>X</v>
      </c>
      <c r="IQ15" s="10">
        <f t="shared" si="131"/>
        <v>0</v>
      </c>
      <c r="IR15" s="72">
        <f t="shared" si="121"/>
        <v>2.25</v>
      </c>
      <c r="IS15" s="72">
        <f t="shared" si="122"/>
        <v>2</v>
      </c>
      <c r="IT15" s="72">
        <f t="shared" si="123"/>
        <v>1.9</v>
      </c>
      <c r="IU15" s="72">
        <f t="shared" si="132"/>
        <v>2.1800000000000002</v>
      </c>
      <c r="IV15" s="72">
        <f t="shared" si="133"/>
        <v>2.06</v>
      </c>
      <c r="IW15" s="72">
        <f t="shared" si="134"/>
        <v>2.2000000000000002</v>
      </c>
      <c r="IX15" s="73">
        <f t="shared" si="135"/>
        <v>92</v>
      </c>
      <c r="IY15" s="72">
        <f t="shared" si="124"/>
        <v>1.95</v>
      </c>
      <c r="IZ15" s="4" t="str">
        <f t="shared" si="125"/>
        <v>Trung b×nh yÕu</v>
      </c>
      <c r="JD15" s="3">
        <v>6</v>
      </c>
      <c r="JE15" s="3">
        <v>6</v>
      </c>
      <c r="JG15" s="3">
        <v>6</v>
      </c>
      <c r="JH15" s="3">
        <v>6</v>
      </c>
    </row>
    <row r="16" spans="1:268" s="66" customFormat="1" ht="19.5" customHeight="1" x14ac:dyDescent="0.25">
      <c r="A16" s="12">
        <v>10</v>
      </c>
      <c r="B16" s="164" t="s">
        <v>29</v>
      </c>
      <c r="C16" s="197" t="s">
        <v>191</v>
      </c>
      <c r="D16" s="42">
        <v>35869</v>
      </c>
      <c r="E16" s="23">
        <v>7.5</v>
      </c>
      <c r="F16" s="194">
        <v>8</v>
      </c>
      <c r="G16" s="25">
        <v>6</v>
      </c>
      <c r="H16" s="7">
        <f t="shared" si="0"/>
        <v>6.5</v>
      </c>
      <c r="I16" s="23">
        <v>6</v>
      </c>
      <c r="J16" s="194">
        <v>7</v>
      </c>
      <c r="K16" s="101">
        <v>6.5</v>
      </c>
      <c r="L16" s="7">
        <f t="shared" si="1"/>
        <v>6.5</v>
      </c>
      <c r="M16" s="23">
        <v>7</v>
      </c>
      <c r="N16" s="194">
        <v>7</v>
      </c>
      <c r="O16" s="25">
        <v>5</v>
      </c>
      <c r="P16" s="7">
        <f t="shared" si="2"/>
        <v>5.6</v>
      </c>
      <c r="Q16" s="23">
        <v>7</v>
      </c>
      <c r="R16" s="194">
        <v>8</v>
      </c>
      <c r="S16" s="25">
        <v>6</v>
      </c>
      <c r="T16" s="7">
        <f t="shared" si="3"/>
        <v>6.4</v>
      </c>
      <c r="U16" s="23">
        <v>7.3</v>
      </c>
      <c r="V16" s="24">
        <v>9.5</v>
      </c>
      <c r="W16" s="25">
        <v>6</v>
      </c>
      <c r="X16" s="7">
        <f t="shared" si="4"/>
        <v>6.6</v>
      </c>
      <c r="Y16" s="23">
        <v>6.3</v>
      </c>
      <c r="Z16" s="194">
        <v>7</v>
      </c>
      <c r="AA16" s="25">
        <v>5</v>
      </c>
      <c r="AB16" s="7">
        <f t="shared" si="5"/>
        <v>5.5</v>
      </c>
      <c r="AC16" s="23">
        <v>7.3</v>
      </c>
      <c r="AD16" s="194">
        <v>8</v>
      </c>
      <c r="AE16" s="25">
        <v>5.5</v>
      </c>
      <c r="AF16" s="7">
        <f t="shared" si="6"/>
        <v>6.1</v>
      </c>
      <c r="AG16" s="23">
        <v>7.5</v>
      </c>
      <c r="AH16" s="194">
        <v>8</v>
      </c>
      <c r="AI16" s="25">
        <f t="shared" si="7"/>
        <v>5.5</v>
      </c>
      <c r="AJ16" s="7">
        <f t="shared" si="8"/>
        <v>6.2</v>
      </c>
      <c r="AK16" s="23">
        <v>6</v>
      </c>
      <c r="AL16" s="194">
        <v>8</v>
      </c>
      <c r="AM16" s="25">
        <v>3.5</v>
      </c>
      <c r="AN16" s="7">
        <f t="shared" si="9"/>
        <v>4.5</v>
      </c>
      <c r="AO16" s="23">
        <v>7</v>
      </c>
      <c r="AP16" s="194">
        <v>8</v>
      </c>
      <c r="AQ16" s="25">
        <v>7</v>
      </c>
      <c r="AR16" s="7">
        <f t="shared" si="10"/>
        <v>7.1</v>
      </c>
      <c r="AS16" s="23">
        <v>7.5</v>
      </c>
      <c r="AT16" s="194">
        <v>8</v>
      </c>
      <c r="AU16" s="25">
        <v>6</v>
      </c>
      <c r="AV16" s="7">
        <f t="shared" si="11"/>
        <v>6.5</v>
      </c>
      <c r="AW16" s="23">
        <v>7</v>
      </c>
      <c r="AX16" s="194">
        <v>8</v>
      </c>
      <c r="AY16" s="25">
        <v>5</v>
      </c>
      <c r="AZ16" s="7">
        <f t="shared" si="12"/>
        <v>5.7</v>
      </c>
      <c r="BA16" s="23">
        <v>7.3</v>
      </c>
      <c r="BB16" s="194">
        <v>7</v>
      </c>
      <c r="BC16" s="25">
        <v>8</v>
      </c>
      <c r="BD16" s="7">
        <f t="shared" si="13"/>
        <v>7.8</v>
      </c>
      <c r="BE16" s="23">
        <v>7</v>
      </c>
      <c r="BF16" s="194">
        <v>8</v>
      </c>
      <c r="BG16" s="25">
        <v>7</v>
      </c>
      <c r="BH16" s="7">
        <f t="shared" si="14"/>
        <v>7.1</v>
      </c>
      <c r="BI16" s="23">
        <v>6.5</v>
      </c>
      <c r="BJ16" s="194">
        <v>8</v>
      </c>
      <c r="BK16" s="25">
        <v>7</v>
      </c>
      <c r="BL16" s="7">
        <f t="shared" si="15"/>
        <v>7</v>
      </c>
      <c r="BM16" s="23">
        <v>7</v>
      </c>
      <c r="BN16" s="194">
        <v>8</v>
      </c>
      <c r="BO16" s="25">
        <v>7</v>
      </c>
      <c r="BP16" s="7">
        <f t="shared" si="16"/>
        <v>7.1</v>
      </c>
      <c r="BQ16" s="23">
        <v>6</v>
      </c>
      <c r="BR16" s="194">
        <v>8</v>
      </c>
      <c r="BS16" s="25">
        <v>6</v>
      </c>
      <c r="BT16" s="7">
        <f t="shared" si="17"/>
        <v>6.2</v>
      </c>
      <c r="BU16" s="23">
        <v>7.5</v>
      </c>
      <c r="BV16" s="194">
        <v>8</v>
      </c>
      <c r="BW16" s="25">
        <v>8</v>
      </c>
      <c r="BX16" s="7">
        <f t="shared" si="18"/>
        <v>7.9</v>
      </c>
      <c r="BY16" s="23">
        <v>6.3</v>
      </c>
      <c r="BZ16" s="194">
        <v>8</v>
      </c>
      <c r="CA16" s="25">
        <v>7</v>
      </c>
      <c r="CB16" s="7">
        <f t="shared" si="19"/>
        <v>7</v>
      </c>
      <c r="CC16" s="23">
        <v>8</v>
      </c>
      <c r="CD16" s="194">
        <v>8</v>
      </c>
      <c r="CE16" s="25">
        <v>6.5</v>
      </c>
      <c r="CF16" s="7">
        <f t="shared" si="20"/>
        <v>7</v>
      </c>
      <c r="CG16" s="23">
        <v>5.3</v>
      </c>
      <c r="CH16" s="194">
        <v>8</v>
      </c>
      <c r="CI16" s="74">
        <v>5</v>
      </c>
      <c r="CJ16" s="7">
        <f t="shared" si="21"/>
        <v>5.4</v>
      </c>
      <c r="CK16" s="23">
        <v>6</v>
      </c>
      <c r="CL16" s="194">
        <v>8</v>
      </c>
      <c r="CM16" s="25">
        <f t="shared" si="22"/>
        <v>5.5</v>
      </c>
      <c r="CN16" s="7">
        <f t="shared" si="23"/>
        <v>5.9</v>
      </c>
      <c r="CO16" s="23">
        <v>7</v>
      </c>
      <c r="CP16" s="194">
        <v>8.5</v>
      </c>
      <c r="CQ16" s="25">
        <v>7</v>
      </c>
      <c r="CR16" s="7">
        <f t="shared" si="24"/>
        <v>7.2</v>
      </c>
      <c r="CS16" s="23">
        <v>6.7</v>
      </c>
      <c r="CT16" s="194">
        <v>8</v>
      </c>
      <c r="CU16" s="25">
        <v>6</v>
      </c>
      <c r="CV16" s="7">
        <f t="shared" si="25"/>
        <v>6.3</v>
      </c>
      <c r="CW16" s="23">
        <v>7.5</v>
      </c>
      <c r="CX16" s="194">
        <v>8</v>
      </c>
      <c r="CY16" s="25">
        <v>5</v>
      </c>
      <c r="CZ16" s="7">
        <f t="shared" si="26"/>
        <v>5.8</v>
      </c>
      <c r="DA16" s="23">
        <v>7.3</v>
      </c>
      <c r="DB16" s="194">
        <v>8</v>
      </c>
      <c r="DC16" s="25">
        <v>7.5</v>
      </c>
      <c r="DD16" s="7">
        <f t="shared" si="27"/>
        <v>7.5</v>
      </c>
      <c r="DE16" s="23">
        <v>7</v>
      </c>
      <c r="DF16" s="194">
        <v>8</v>
      </c>
      <c r="DG16" s="25">
        <v>7</v>
      </c>
      <c r="DH16" s="7">
        <f t="shared" si="28"/>
        <v>7.1</v>
      </c>
      <c r="DI16" s="23">
        <v>7</v>
      </c>
      <c r="DJ16" s="194">
        <v>9</v>
      </c>
      <c r="DK16" s="25">
        <v>5</v>
      </c>
      <c r="DL16" s="7">
        <f t="shared" si="29"/>
        <v>5.8</v>
      </c>
      <c r="DM16" s="23">
        <v>7</v>
      </c>
      <c r="DN16" s="194">
        <v>9</v>
      </c>
      <c r="DO16" s="25">
        <v>5.5</v>
      </c>
      <c r="DP16" s="7">
        <f t="shared" si="30"/>
        <v>6.2</v>
      </c>
      <c r="DQ16" s="23">
        <v>8</v>
      </c>
      <c r="DR16" s="194">
        <v>9</v>
      </c>
      <c r="DS16" s="25">
        <v>7</v>
      </c>
      <c r="DT16" s="7">
        <f t="shared" si="31"/>
        <v>7.4</v>
      </c>
      <c r="DU16" s="23">
        <v>7</v>
      </c>
      <c r="DV16" s="194">
        <v>9</v>
      </c>
      <c r="DW16" s="25">
        <v>6</v>
      </c>
      <c r="DX16" s="7">
        <f t="shared" si="32"/>
        <v>6.5</v>
      </c>
      <c r="DY16" s="23">
        <v>6.3</v>
      </c>
      <c r="DZ16" s="194">
        <v>6</v>
      </c>
      <c r="EA16" s="25">
        <v>6</v>
      </c>
      <c r="EB16" s="7">
        <f t="shared" si="33"/>
        <v>6.1</v>
      </c>
      <c r="EC16" s="23">
        <v>7</v>
      </c>
      <c r="ED16" s="194">
        <v>7</v>
      </c>
      <c r="EE16" s="25">
        <v>5</v>
      </c>
      <c r="EF16" s="7">
        <f t="shared" si="34"/>
        <v>5.6</v>
      </c>
      <c r="EG16" s="23">
        <v>8.3000000000000007</v>
      </c>
      <c r="EH16" s="194">
        <v>9</v>
      </c>
      <c r="EI16" s="25">
        <v>8</v>
      </c>
      <c r="EJ16" s="7">
        <f t="shared" si="35"/>
        <v>8.1999999999999993</v>
      </c>
      <c r="EK16" s="23">
        <v>7</v>
      </c>
      <c r="EL16" s="194">
        <v>7</v>
      </c>
      <c r="EM16" s="25">
        <v>8</v>
      </c>
      <c r="EN16" s="7">
        <f t="shared" si="36"/>
        <v>7.7</v>
      </c>
      <c r="EO16" s="23">
        <v>6.5</v>
      </c>
      <c r="EP16" s="194">
        <v>9</v>
      </c>
      <c r="EQ16" s="25">
        <v>7.5</v>
      </c>
      <c r="ER16" s="7">
        <f t="shared" si="37"/>
        <v>7.5</v>
      </c>
      <c r="ES16" s="23">
        <v>7</v>
      </c>
      <c r="ET16" s="194">
        <v>7</v>
      </c>
      <c r="EU16" s="25">
        <v>8</v>
      </c>
      <c r="EV16" s="7">
        <f t="shared" si="38"/>
        <v>7.7</v>
      </c>
      <c r="EW16" s="23">
        <v>7.3</v>
      </c>
      <c r="EX16" s="194">
        <v>8</v>
      </c>
      <c r="EY16" s="25">
        <v>7</v>
      </c>
      <c r="EZ16" s="7">
        <f t="shared" si="39"/>
        <v>7.2</v>
      </c>
      <c r="FA16" s="23">
        <v>6.5</v>
      </c>
      <c r="FB16" s="194">
        <v>8</v>
      </c>
      <c r="FC16" s="25">
        <v>7</v>
      </c>
      <c r="FD16" s="7">
        <f t="shared" si="40"/>
        <v>7</v>
      </c>
      <c r="FE16" s="23">
        <v>7</v>
      </c>
      <c r="FF16" s="194">
        <v>8</v>
      </c>
      <c r="FG16" s="25">
        <v>7.5</v>
      </c>
      <c r="FH16" s="7">
        <f t="shared" si="41"/>
        <v>7.5</v>
      </c>
      <c r="FI16" s="7">
        <v>7</v>
      </c>
      <c r="FJ16" s="7"/>
      <c r="FK16" s="8">
        <f t="shared" si="42"/>
        <v>6.6</v>
      </c>
      <c r="FL16" s="126" t="str">
        <f t="shared" si="43"/>
        <v>C</v>
      </c>
      <c r="FM16" s="10">
        <f t="shared" si="44"/>
        <v>2</v>
      </c>
      <c r="FN16" s="126" t="str">
        <f t="shared" si="45"/>
        <v>C</v>
      </c>
      <c r="FO16" s="10">
        <f t="shared" si="46"/>
        <v>2</v>
      </c>
      <c r="FP16" s="126" t="str">
        <f t="shared" si="47"/>
        <v>C</v>
      </c>
      <c r="FQ16" s="10">
        <f t="shared" si="48"/>
        <v>2</v>
      </c>
      <c r="FR16" s="126" t="str">
        <f t="shared" si="49"/>
        <v>C</v>
      </c>
      <c r="FS16" s="10">
        <f t="shared" si="50"/>
        <v>2</v>
      </c>
      <c r="FT16" s="218" t="str">
        <f t="shared" si="51"/>
        <v>C</v>
      </c>
      <c r="FU16" s="217">
        <f t="shared" si="52"/>
        <v>2</v>
      </c>
      <c r="FV16" s="218" t="str">
        <f t="shared" si="53"/>
        <v>C</v>
      </c>
      <c r="FW16" s="217">
        <f t="shared" si="54"/>
        <v>2</v>
      </c>
      <c r="FX16" s="218" t="str">
        <f t="shared" si="55"/>
        <v>C</v>
      </c>
      <c r="FY16" s="217">
        <f t="shared" si="56"/>
        <v>2</v>
      </c>
      <c r="FZ16" s="218" t="str">
        <f t="shared" si="57"/>
        <v>C</v>
      </c>
      <c r="GA16" s="217">
        <f t="shared" si="58"/>
        <v>2</v>
      </c>
      <c r="GB16" s="218" t="str">
        <f t="shared" si="59"/>
        <v>D</v>
      </c>
      <c r="GC16" s="217">
        <f t="shared" si="60"/>
        <v>1</v>
      </c>
      <c r="GD16" s="218" t="str">
        <f t="shared" si="61"/>
        <v>B</v>
      </c>
      <c r="GE16" s="217">
        <f t="shared" si="62"/>
        <v>3</v>
      </c>
      <c r="GF16" s="218" t="str">
        <f t="shared" si="63"/>
        <v>C</v>
      </c>
      <c r="GG16" s="217">
        <f t="shared" si="64"/>
        <v>2</v>
      </c>
      <c r="GH16" s="218" t="str">
        <f t="shared" si="65"/>
        <v>C</v>
      </c>
      <c r="GI16" s="217">
        <f t="shared" si="66"/>
        <v>2</v>
      </c>
      <c r="GJ16" s="218" t="str">
        <f t="shared" si="67"/>
        <v>B</v>
      </c>
      <c r="GK16" s="217">
        <f t="shared" si="68"/>
        <v>3</v>
      </c>
      <c r="GL16" s="126" t="str">
        <f t="shared" si="69"/>
        <v>B</v>
      </c>
      <c r="GM16" s="10">
        <f t="shared" si="70"/>
        <v>3</v>
      </c>
      <c r="GN16" s="126" t="str">
        <f t="shared" si="71"/>
        <v>B</v>
      </c>
      <c r="GO16" s="10">
        <f t="shared" si="72"/>
        <v>3</v>
      </c>
      <c r="GP16" s="126" t="str">
        <f t="shared" si="73"/>
        <v>B</v>
      </c>
      <c r="GQ16" s="10">
        <f t="shared" si="74"/>
        <v>3</v>
      </c>
      <c r="GR16" s="126" t="str">
        <f t="shared" si="75"/>
        <v>C</v>
      </c>
      <c r="GS16" s="10">
        <f t="shared" si="76"/>
        <v>2</v>
      </c>
      <c r="GT16" s="126" t="str">
        <f t="shared" si="77"/>
        <v>B</v>
      </c>
      <c r="GU16" s="10">
        <f t="shared" si="78"/>
        <v>3</v>
      </c>
      <c r="GV16" s="126" t="str">
        <f t="shared" si="79"/>
        <v>B</v>
      </c>
      <c r="GW16" s="10">
        <f t="shared" si="80"/>
        <v>3</v>
      </c>
      <c r="GX16" s="126" t="str">
        <f t="shared" si="81"/>
        <v>B</v>
      </c>
      <c r="GY16" s="10">
        <f t="shared" si="82"/>
        <v>3</v>
      </c>
      <c r="GZ16" s="126" t="str">
        <f t="shared" si="83"/>
        <v>D</v>
      </c>
      <c r="HA16" s="10">
        <f t="shared" si="84"/>
        <v>1</v>
      </c>
      <c r="HB16" s="126" t="str">
        <f t="shared" si="85"/>
        <v>C</v>
      </c>
      <c r="HC16" s="10">
        <f t="shared" si="86"/>
        <v>2</v>
      </c>
      <c r="HD16" s="218" t="str">
        <f t="shared" si="87"/>
        <v>B</v>
      </c>
      <c r="HE16" s="217">
        <f t="shared" si="88"/>
        <v>3</v>
      </c>
      <c r="HF16" s="218" t="str">
        <f t="shared" si="89"/>
        <v>C</v>
      </c>
      <c r="HG16" s="217">
        <f t="shared" si="90"/>
        <v>2</v>
      </c>
      <c r="HH16" s="218" t="str">
        <f t="shared" si="91"/>
        <v>C</v>
      </c>
      <c r="HI16" s="217">
        <f t="shared" si="92"/>
        <v>2</v>
      </c>
      <c r="HJ16" s="218" t="str">
        <f t="shared" si="93"/>
        <v>B</v>
      </c>
      <c r="HK16" s="217">
        <f t="shared" si="94"/>
        <v>3</v>
      </c>
      <c r="HL16" s="218" t="str">
        <f t="shared" si="95"/>
        <v>B</v>
      </c>
      <c r="HM16" s="217">
        <f t="shared" si="96"/>
        <v>3</v>
      </c>
      <c r="HN16" s="218" t="str">
        <f t="shared" si="97"/>
        <v>C</v>
      </c>
      <c r="HO16" s="217">
        <f t="shared" si="98"/>
        <v>2</v>
      </c>
      <c r="HP16" s="218" t="str">
        <f t="shared" si="99"/>
        <v>C</v>
      </c>
      <c r="HQ16" s="217">
        <f t="shared" si="100"/>
        <v>2</v>
      </c>
      <c r="HR16" s="218" t="str">
        <f t="shared" si="101"/>
        <v>B</v>
      </c>
      <c r="HS16" s="217">
        <f t="shared" si="102"/>
        <v>3</v>
      </c>
      <c r="HT16" s="218" t="str">
        <f t="shared" si="103"/>
        <v>C</v>
      </c>
      <c r="HU16" s="217">
        <f t="shared" si="104"/>
        <v>2</v>
      </c>
      <c r="HV16" s="126" t="str">
        <f t="shared" si="105"/>
        <v>C</v>
      </c>
      <c r="HW16" s="10">
        <f t="shared" si="106"/>
        <v>2</v>
      </c>
      <c r="HX16" s="126" t="str">
        <f t="shared" si="107"/>
        <v>C</v>
      </c>
      <c r="HY16" s="10">
        <f t="shared" si="108"/>
        <v>2</v>
      </c>
      <c r="HZ16" s="126" t="str">
        <f t="shared" si="109"/>
        <v>B</v>
      </c>
      <c r="IA16" s="10">
        <f t="shared" si="110"/>
        <v>3</v>
      </c>
      <c r="IB16" s="126" t="str">
        <f t="shared" si="111"/>
        <v>B</v>
      </c>
      <c r="IC16" s="10">
        <f t="shared" si="112"/>
        <v>3</v>
      </c>
      <c r="ID16" s="126" t="str">
        <f t="shared" si="113"/>
        <v>B</v>
      </c>
      <c r="IE16" s="10">
        <f t="shared" si="114"/>
        <v>3</v>
      </c>
      <c r="IF16" s="126" t="str">
        <f t="shared" si="115"/>
        <v>B</v>
      </c>
      <c r="IG16" s="10">
        <f t="shared" si="116"/>
        <v>3</v>
      </c>
      <c r="IH16" s="126" t="str">
        <f t="shared" si="117"/>
        <v>B</v>
      </c>
      <c r="II16" s="10">
        <f t="shared" si="118"/>
        <v>3</v>
      </c>
      <c r="IJ16" s="126" t="str">
        <f t="shared" si="119"/>
        <v>B</v>
      </c>
      <c r="IK16" s="10">
        <f t="shared" si="120"/>
        <v>3</v>
      </c>
      <c r="IL16" s="126" t="str">
        <f t="shared" si="126"/>
        <v>B</v>
      </c>
      <c r="IM16" s="10">
        <f t="shared" si="127"/>
        <v>3</v>
      </c>
      <c r="IN16" s="126" t="str">
        <f t="shared" si="128"/>
        <v>B</v>
      </c>
      <c r="IO16" s="10">
        <f t="shared" si="129"/>
        <v>3</v>
      </c>
      <c r="IP16" s="126" t="str">
        <f t="shared" si="130"/>
        <v>X</v>
      </c>
      <c r="IQ16" s="10">
        <f t="shared" si="131"/>
        <v>0</v>
      </c>
      <c r="IR16" s="82">
        <f t="shared" si="121"/>
        <v>2</v>
      </c>
      <c r="IS16" s="72">
        <f t="shared" si="122"/>
        <v>2</v>
      </c>
      <c r="IT16" s="72">
        <f t="shared" si="123"/>
        <v>2.5499999999999998</v>
      </c>
      <c r="IU16" s="72">
        <f t="shared" si="132"/>
        <v>2.4500000000000002</v>
      </c>
      <c r="IV16" s="72">
        <f t="shared" si="133"/>
        <v>2.71</v>
      </c>
      <c r="IW16" s="72">
        <f t="shared" si="134"/>
        <v>3</v>
      </c>
      <c r="IX16" s="73">
        <f t="shared" si="135"/>
        <v>92</v>
      </c>
      <c r="IY16" s="82">
        <f t="shared" si="124"/>
        <v>2.25</v>
      </c>
      <c r="IZ16" s="84" t="str">
        <f t="shared" si="125"/>
        <v>Trung b×nh</v>
      </c>
      <c r="JA16" s="86"/>
      <c r="JB16" s="86"/>
      <c r="JD16" s="66">
        <v>4.5</v>
      </c>
      <c r="JE16" s="66">
        <v>6.5</v>
      </c>
      <c r="JG16" s="66">
        <v>5</v>
      </c>
      <c r="JH16" s="66">
        <v>6</v>
      </c>
    </row>
    <row r="17" spans="1:268" ht="19.5" customHeight="1" x14ac:dyDescent="0.25">
      <c r="A17" s="406">
        <v>11</v>
      </c>
      <c r="B17" s="175" t="s">
        <v>94</v>
      </c>
      <c r="C17" s="216" t="s">
        <v>137</v>
      </c>
      <c r="D17" s="69">
        <v>35811</v>
      </c>
      <c r="E17" s="154">
        <v>8.5</v>
      </c>
      <c r="F17" s="278">
        <v>9</v>
      </c>
      <c r="G17" s="159">
        <v>5</v>
      </c>
      <c r="H17" s="157">
        <f t="shared" si="0"/>
        <v>6.1</v>
      </c>
      <c r="I17" s="154">
        <v>5.5</v>
      </c>
      <c r="J17" s="278">
        <v>6</v>
      </c>
      <c r="K17" s="159">
        <v>7</v>
      </c>
      <c r="L17" s="157">
        <f t="shared" si="1"/>
        <v>6.6</v>
      </c>
      <c r="M17" s="154">
        <v>6</v>
      </c>
      <c r="N17" s="278">
        <v>7</v>
      </c>
      <c r="O17" s="156">
        <v>6</v>
      </c>
      <c r="P17" s="157">
        <f t="shared" si="2"/>
        <v>6.1</v>
      </c>
      <c r="Q17" s="154">
        <v>5.5</v>
      </c>
      <c r="R17" s="278">
        <v>8</v>
      </c>
      <c r="S17" s="156">
        <v>6</v>
      </c>
      <c r="T17" s="157">
        <f t="shared" si="3"/>
        <v>6.1</v>
      </c>
      <c r="U17" s="154">
        <v>6.3</v>
      </c>
      <c r="V17" s="155">
        <v>9</v>
      </c>
      <c r="W17" s="156">
        <v>6</v>
      </c>
      <c r="X17" s="157">
        <f t="shared" si="4"/>
        <v>6.4</v>
      </c>
      <c r="Y17" s="154">
        <v>5.3</v>
      </c>
      <c r="Z17" s="278">
        <v>5</v>
      </c>
      <c r="AA17" s="156">
        <v>6</v>
      </c>
      <c r="AB17" s="157">
        <f t="shared" si="5"/>
        <v>5.8</v>
      </c>
      <c r="AC17" s="154">
        <v>6.3</v>
      </c>
      <c r="AD17" s="278">
        <v>7</v>
      </c>
      <c r="AE17" s="156">
        <v>4.5</v>
      </c>
      <c r="AF17" s="157">
        <f t="shared" si="6"/>
        <v>5.0999999999999996</v>
      </c>
      <c r="AG17" s="154">
        <v>6.5</v>
      </c>
      <c r="AH17" s="278">
        <v>8</v>
      </c>
      <c r="AI17" s="156">
        <f t="shared" si="7"/>
        <v>6.5</v>
      </c>
      <c r="AJ17" s="157">
        <f t="shared" si="8"/>
        <v>6.7</v>
      </c>
      <c r="AK17" s="154">
        <v>6</v>
      </c>
      <c r="AL17" s="278">
        <v>9</v>
      </c>
      <c r="AM17" s="156">
        <v>3</v>
      </c>
      <c r="AN17" s="157">
        <f t="shared" si="9"/>
        <v>4.2</v>
      </c>
      <c r="AO17" s="154">
        <v>7</v>
      </c>
      <c r="AP17" s="278">
        <v>8</v>
      </c>
      <c r="AQ17" s="156">
        <v>6</v>
      </c>
      <c r="AR17" s="157">
        <f t="shared" si="10"/>
        <v>6.4</v>
      </c>
      <c r="AS17" s="154">
        <v>6</v>
      </c>
      <c r="AT17" s="278">
        <v>7</v>
      </c>
      <c r="AU17" s="156">
        <v>6</v>
      </c>
      <c r="AV17" s="157">
        <f t="shared" si="11"/>
        <v>6.1</v>
      </c>
      <c r="AW17" s="154">
        <v>6</v>
      </c>
      <c r="AX17" s="278">
        <v>7</v>
      </c>
      <c r="AY17" s="156">
        <v>4</v>
      </c>
      <c r="AZ17" s="157">
        <f t="shared" si="12"/>
        <v>4.7</v>
      </c>
      <c r="BA17" s="154">
        <v>7.7</v>
      </c>
      <c r="BB17" s="278">
        <v>8</v>
      </c>
      <c r="BC17" s="156">
        <v>5</v>
      </c>
      <c r="BD17" s="157">
        <f t="shared" si="13"/>
        <v>5.8</v>
      </c>
      <c r="BE17" s="154">
        <v>7</v>
      </c>
      <c r="BF17" s="278">
        <v>8</v>
      </c>
      <c r="BG17" s="156">
        <v>7</v>
      </c>
      <c r="BH17" s="157">
        <f t="shared" si="14"/>
        <v>7.1</v>
      </c>
      <c r="BI17" s="154">
        <v>5</v>
      </c>
      <c r="BJ17" s="278">
        <v>7</v>
      </c>
      <c r="BK17" s="159">
        <v>6</v>
      </c>
      <c r="BL17" s="157">
        <f t="shared" si="15"/>
        <v>5.9</v>
      </c>
      <c r="BM17" s="154">
        <v>5.3</v>
      </c>
      <c r="BN17" s="278">
        <v>5</v>
      </c>
      <c r="BO17" s="156">
        <v>6</v>
      </c>
      <c r="BP17" s="157">
        <f t="shared" si="16"/>
        <v>5.8</v>
      </c>
      <c r="BQ17" s="154">
        <v>5</v>
      </c>
      <c r="BR17" s="278">
        <v>6</v>
      </c>
      <c r="BS17" s="156">
        <v>5</v>
      </c>
      <c r="BT17" s="157">
        <f t="shared" si="17"/>
        <v>5.0999999999999996</v>
      </c>
      <c r="BU17" s="154">
        <v>7</v>
      </c>
      <c r="BV17" s="278">
        <v>7</v>
      </c>
      <c r="BW17" s="156">
        <v>7</v>
      </c>
      <c r="BX17" s="157">
        <f t="shared" si="18"/>
        <v>7</v>
      </c>
      <c r="BY17" s="154">
        <v>6</v>
      </c>
      <c r="BZ17" s="278">
        <v>6</v>
      </c>
      <c r="CA17" s="156">
        <v>5</v>
      </c>
      <c r="CB17" s="157">
        <f t="shared" si="19"/>
        <v>5.3</v>
      </c>
      <c r="CC17" s="154">
        <v>6.5</v>
      </c>
      <c r="CD17" s="278">
        <v>8</v>
      </c>
      <c r="CE17" s="156">
        <v>6.5</v>
      </c>
      <c r="CF17" s="157">
        <f t="shared" si="20"/>
        <v>6.7</v>
      </c>
      <c r="CG17" s="154">
        <v>6</v>
      </c>
      <c r="CH17" s="278">
        <v>8</v>
      </c>
      <c r="CI17" s="156">
        <v>5</v>
      </c>
      <c r="CJ17" s="157">
        <f t="shared" si="21"/>
        <v>5.5</v>
      </c>
      <c r="CK17" s="154">
        <v>6</v>
      </c>
      <c r="CL17" s="278">
        <v>8</v>
      </c>
      <c r="CM17" s="156">
        <f t="shared" si="22"/>
        <v>5.5</v>
      </c>
      <c r="CN17" s="157">
        <f t="shared" si="23"/>
        <v>5.9</v>
      </c>
      <c r="CO17" s="154">
        <v>7.5</v>
      </c>
      <c r="CP17" s="278">
        <v>8</v>
      </c>
      <c r="CQ17" s="156">
        <v>7</v>
      </c>
      <c r="CR17" s="157">
        <f t="shared" si="24"/>
        <v>7.2</v>
      </c>
      <c r="CS17" s="154">
        <v>5.7</v>
      </c>
      <c r="CT17" s="278">
        <v>6</v>
      </c>
      <c r="CU17" s="266">
        <v>6.5</v>
      </c>
      <c r="CV17" s="157">
        <f t="shared" si="25"/>
        <v>6.3</v>
      </c>
      <c r="CW17" s="154">
        <v>7</v>
      </c>
      <c r="CX17" s="278">
        <v>7</v>
      </c>
      <c r="CY17" s="156">
        <v>7</v>
      </c>
      <c r="CZ17" s="157">
        <f t="shared" si="26"/>
        <v>7</v>
      </c>
      <c r="DA17" s="154">
        <v>7</v>
      </c>
      <c r="DB17" s="278">
        <v>7</v>
      </c>
      <c r="DC17" s="156">
        <v>7</v>
      </c>
      <c r="DD17" s="157">
        <f t="shared" si="27"/>
        <v>7</v>
      </c>
      <c r="DE17" s="154">
        <v>6.5</v>
      </c>
      <c r="DF17" s="278">
        <v>7</v>
      </c>
      <c r="DG17" s="156">
        <v>6</v>
      </c>
      <c r="DH17" s="157">
        <f t="shared" si="28"/>
        <v>6.2</v>
      </c>
      <c r="DI17" s="154">
        <v>6.5</v>
      </c>
      <c r="DJ17" s="278">
        <v>7</v>
      </c>
      <c r="DK17" s="156">
        <v>3.5</v>
      </c>
      <c r="DL17" s="157">
        <f t="shared" si="29"/>
        <v>4.5</v>
      </c>
      <c r="DM17" s="154">
        <v>8</v>
      </c>
      <c r="DN17" s="278">
        <v>9</v>
      </c>
      <c r="DO17" s="156">
        <v>6</v>
      </c>
      <c r="DP17" s="157">
        <f t="shared" si="30"/>
        <v>6.7</v>
      </c>
      <c r="DQ17" s="154">
        <v>5</v>
      </c>
      <c r="DR17" s="278">
        <v>6</v>
      </c>
      <c r="DS17" s="156">
        <v>6</v>
      </c>
      <c r="DT17" s="157">
        <f t="shared" si="31"/>
        <v>5.8</v>
      </c>
      <c r="DU17" s="154">
        <v>6.5</v>
      </c>
      <c r="DV17" s="278">
        <v>8</v>
      </c>
      <c r="DW17" s="156">
        <v>6</v>
      </c>
      <c r="DX17" s="157">
        <f t="shared" si="32"/>
        <v>6.3</v>
      </c>
      <c r="DY17" s="154">
        <v>4.3</v>
      </c>
      <c r="DZ17" s="278">
        <v>5</v>
      </c>
      <c r="EA17" s="414">
        <v>6</v>
      </c>
      <c r="EB17" s="157">
        <f t="shared" si="33"/>
        <v>5.6</v>
      </c>
      <c r="EC17" s="154">
        <v>6.5</v>
      </c>
      <c r="ED17" s="278">
        <v>7</v>
      </c>
      <c r="EE17" s="156">
        <v>5</v>
      </c>
      <c r="EF17" s="157">
        <f t="shared" si="34"/>
        <v>5.5</v>
      </c>
      <c r="EG17" s="154">
        <v>7.7</v>
      </c>
      <c r="EH17" s="278">
        <v>7</v>
      </c>
      <c r="EI17" s="156">
        <v>7</v>
      </c>
      <c r="EJ17" s="157">
        <f t="shared" si="35"/>
        <v>7.1</v>
      </c>
      <c r="EK17" s="154">
        <v>7</v>
      </c>
      <c r="EL17" s="278">
        <v>8</v>
      </c>
      <c r="EM17" s="156">
        <v>6</v>
      </c>
      <c r="EN17" s="157">
        <f t="shared" si="36"/>
        <v>6.4</v>
      </c>
      <c r="EO17" s="154">
        <v>6.5</v>
      </c>
      <c r="EP17" s="278">
        <v>9</v>
      </c>
      <c r="EQ17" s="156">
        <v>7</v>
      </c>
      <c r="ER17" s="157">
        <f t="shared" si="37"/>
        <v>7.1</v>
      </c>
      <c r="ES17" s="154">
        <v>5.4</v>
      </c>
      <c r="ET17" s="278">
        <v>7</v>
      </c>
      <c r="EU17" s="156">
        <v>7.5</v>
      </c>
      <c r="EV17" s="157">
        <f t="shared" si="38"/>
        <v>7</v>
      </c>
      <c r="EW17" s="154">
        <v>4.7</v>
      </c>
      <c r="EX17" s="278">
        <v>5</v>
      </c>
      <c r="EY17" s="156">
        <v>4.5</v>
      </c>
      <c r="EZ17" s="157">
        <f t="shared" si="39"/>
        <v>4.5999999999999996</v>
      </c>
      <c r="FA17" s="154">
        <v>5.5</v>
      </c>
      <c r="FB17" s="278">
        <v>8</v>
      </c>
      <c r="FC17" s="156">
        <v>6.5</v>
      </c>
      <c r="FD17" s="157">
        <f t="shared" si="40"/>
        <v>6.5</v>
      </c>
      <c r="FE17" s="154">
        <v>7.5</v>
      </c>
      <c r="FF17" s="278">
        <v>7</v>
      </c>
      <c r="FG17" s="156">
        <v>7.5</v>
      </c>
      <c r="FH17" s="157">
        <f t="shared" si="41"/>
        <v>7.5</v>
      </c>
      <c r="FI17" s="157">
        <v>6</v>
      </c>
      <c r="FJ17" s="157"/>
      <c r="FK17" s="160">
        <f t="shared" si="42"/>
        <v>6.11</v>
      </c>
      <c r="FL17" s="407" t="str">
        <f t="shared" si="43"/>
        <v>C</v>
      </c>
      <c r="FM17" s="408">
        <f t="shared" si="44"/>
        <v>2</v>
      </c>
      <c r="FN17" s="407" t="str">
        <f t="shared" si="45"/>
        <v>C</v>
      </c>
      <c r="FO17" s="408">
        <f t="shared" si="46"/>
        <v>2</v>
      </c>
      <c r="FP17" s="407" t="str">
        <f t="shared" si="47"/>
        <v>C</v>
      </c>
      <c r="FQ17" s="408">
        <f t="shared" si="48"/>
        <v>2</v>
      </c>
      <c r="FR17" s="407" t="str">
        <f t="shared" si="49"/>
        <v>C</v>
      </c>
      <c r="FS17" s="408">
        <f t="shared" si="50"/>
        <v>2</v>
      </c>
      <c r="FT17" s="409" t="str">
        <f t="shared" si="51"/>
        <v>C</v>
      </c>
      <c r="FU17" s="410">
        <f t="shared" si="52"/>
        <v>2</v>
      </c>
      <c r="FV17" s="409" t="str">
        <f t="shared" si="53"/>
        <v>C</v>
      </c>
      <c r="FW17" s="410">
        <f t="shared" si="54"/>
        <v>2</v>
      </c>
      <c r="FX17" s="409" t="str">
        <f t="shared" si="55"/>
        <v>D</v>
      </c>
      <c r="FY17" s="410">
        <f t="shared" si="56"/>
        <v>1</v>
      </c>
      <c r="FZ17" s="409" t="str">
        <f t="shared" si="57"/>
        <v>C</v>
      </c>
      <c r="GA17" s="410">
        <f t="shared" si="58"/>
        <v>2</v>
      </c>
      <c r="GB17" s="409" t="str">
        <f t="shared" si="59"/>
        <v>D</v>
      </c>
      <c r="GC17" s="410">
        <f t="shared" si="60"/>
        <v>1</v>
      </c>
      <c r="GD17" s="409" t="str">
        <f t="shared" si="61"/>
        <v>C</v>
      </c>
      <c r="GE17" s="410">
        <f t="shared" si="62"/>
        <v>2</v>
      </c>
      <c r="GF17" s="409" t="str">
        <f t="shared" si="63"/>
        <v>C</v>
      </c>
      <c r="GG17" s="410">
        <f t="shared" si="64"/>
        <v>2</v>
      </c>
      <c r="GH17" s="409" t="str">
        <f t="shared" si="65"/>
        <v>D</v>
      </c>
      <c r="GI17" s="410">
        <f t="shared" si="66"/>
        <v>1</v>
      </c>
      <c r="GJ17" s="409" t="str">
        <f t="shared" si="67"/>
        <v>C</v>
      </c>
      <c r="GK17" s="410">
        <f t="shared" si="68"/>
        <v>2</v>
      </c>
      <c r="GL17" s="407" t="str">
        <f t="shared" si="69"/>
        <v>B</v>
      </c>
      <c r="GM17" s="408">
        <f t="shared" si="70"/>
        <v>3</v>
      </c>
      <c r="GN17" s="407" t="str">
        <f t="shared" si="71"/>
        <v>C</v>
      </c>
      <c r="GO17" s="408">
        <f t="shared" si="72"/>
        <v>2</v>
      </c>
      <c r="GP17" s="407" t="str">
        <f t="shared" si="73"/>
        <v>C</v>
      </c>
      <c r="GQ17" s="408">
        <f t="shared" si="74"/>
        <v>2</v>
      </c>
      <c r="GR17" s="407" t="str">
        <f t="shared" si="75"/>
        <v>D</v>
      </c>
      <c r="GS17" s="408">
        <f t="shared" si="76"/>
        <v>1</v>
      </c>
      <c r="GT17" s="407" t="str">
        <f t="shared" si="77"/>
        <v>B</v>
      </c>
      <c r="GU17" s="408">
        <f t="shared" si="78"/>
        <v>3</v>
      </c>
      <c r="GV17" s="407" t="str">
        <f t="shared" si="79"/>
        <v>D</v>
      </c>
      <c r="GW17" s="408">
        <f t="shared" si="80"/>
        <v>1</v>
      </c>
      <c r="GX17" s="407" t="str">
        <f t="shared" si="81"/>
        <v>C</v>
      </c>
      <c r="GY17" s="408">
        <f t="shared" si="82"/>
        <v>2</v>
      </c>
      <c r="GZ17" s="407" t="str">
        <f t="shared" si="83"/>
        <v>C</v>
      </c>
      <c r="HA17" s="408">
        <f t="shared" si="84"/>
        <v>2</v>
      </c>
      <c r="HB17" s="407" t="str">
        <f t="shared" si="85"/>
        <v>C</v>
      </c>
      <c r="HC17" s="408">
        <f t="shared" si="86"/>
        <v>2</v>
      </c>
      <c r="HD17" s="409" t="str">
        <f t="shared" si="87"/>
        <v>B</v>
      </c>
      <c r="HE17" s="410">
        <f t="shared" si="88"/>
        <v>3</v>
      </c>
      <c r="HF17" s="409" t="str">
        <f t="shared" si="89"/>
        <v>C</v>
      </c>
      <c r="HG17" s="410">
        <f t="shared" si="90"/>
        <v>2</v>
      </c>
      <c r="HH17" s="409" t="str">
        <f t="shared" si="91"/>
        <v>B</v>
      </c>
      <c r="HI17" s="410">
        <f t="shared" si="92"/>
        <v>3</v>
      </c>
      <c r="HJ17" s="409" t="str">
        <f t="shared" si="93"/>
        <v>B</v>
      </c>
      <c r="HK17" s="410">
        <f t="shared" si="94"/>
        <v>3</v>
      </c>
      <c r="HL17" s="409" t="str">
        <f t="shared" si="95"/>
        <v>C</v>
      </c>
      <c r="HM17" s="410">
        <f t="shared" si="96"/>
        <v>2</v>
      </c>
      <c r="HN17" s="409" t="str">
        <f t="shared" si="97"/>
        <v>D</v>
      </c>
      <c r="HO17" s="410">
        <f t="shared" si="98"/>
        <v>1</v>
      </c>
      <c r="HP17" s="409" t="str">
        <f t="shared" si="99"/>
        <v>C</v>
      </c>
      <c r="HQ17" s="410">
        <f t="shared" si="100"/>
        <v>2</v>
      </c>
      <c r="HR17" s="409" t="str">
        <f t="shared" si="101"/>
        <v>C</v>
      </c>
      <c r="HS17" s="410">
        <f t="shared" si="102"/>
        <v>2</v>
      </c>
      <c r="HT17" s="409" t="str">
        <f t="shared" si="103"/>
        <v>C</v>
      </c>
      <c r="HU17" s="410">
        <f t="shared" si="104"/>
        <v>2</v>
      </c>
      <c r="HV17" s="407" t="str">
        <f t="shared" si="105"/>
        <v>C</v>
      </c>
      <c r="HW17" s="408">
        <f t="shared" si="106"/>
        <v>2</v>
      </c>
      <c r="HX17" s="407" t="str">
        <f t="shared" si="107"/>
        <v>C</v>
      </c>
      <c r="HY17" s="408">
        <f t="shared" si="108"/>
        <v>2</v>
      </c>
      <c r="HZ17" s="407" t="str">
        <f t="shared" si="109"/>
        <v>B</v>
      </c>
      <c r="IA17" s="408">
        <f t="shared" si="110"/>
        <v>3</v>
      </c>
      <c r="IB17" s="407" t="str">
        <f t="shared" si="111"/>
        <v>C</v>
      </c>
      <c r="IC17" s="408">
        <f t="shared" si="112"/>
        <v>2</v>
      </c>
      <c r="ID17" s="407" t="str">
        <f t="shared" si="113"/>
        <v>B</v>
      </c>
      <c r="IE17" s="408">
        <f t="shared" si="114"/>
        <v>3</v>
      </c>
      <c r="IF17" s="407" t="str">
        <f t="shared" si="115"/>
        <v>B</v>
      </c>
      <c r="IG17" s="408">
        <f t="shared" si="116"/>
        <v>3</v>
      </c>
      <c r="IH17" s="407" t="str">
        <f t="shared" si="117"/>
        <v>D</v>
      </c>
      <c r="II17" s="408">
        <f t="shared" si="118"/>
        <v>1</v>
      </c>
      <c r="IJ17" s="407" t="str">
        <f t="shared" si="119"/>
        <v>C</v>
      </c>
      <c r="IK17" s="408">
        <f t="shared" si="120"/>
        <v>2</v>
      </c>
      <c r="IL17" s="126" t="str">
        <f t="shared" si="126"/>
        <v>B</v>
      </c>
      <c r="IM17" s="10">
        <f t="shared" si="127"/>
        <v>3</v>
      </c>
      <c r="IN17" s="126" t="str">
        <f t="shared" si="128"/>
        <v>C</v>
      </c>
      <c r="IO17" s="10">
        <f t="shared" si="129"/>
        <v>2</v>
      </c>
      <c r="IP17" s="126" t="str">
        <f t="shared" si="130"/>
        <v>X</v>
      </c>
      <c r="IQ17" s="10">
        <f t="shared" si="131"/>
        <v>0</v>
      </c>
      <c r="IR17" s="411">
        <f t="shared" si="121"/>
        <v>2</v>
      </c>
      <c r="IS17" s="411">
        <f t="shared" si="122"/>
        <v>1.65</v>
      </c>
      <c r="IT17" s="411">
        <f t="shared" si="123"/>
        <v>2</v>
      </c>
      <c r="IU17" s="411">
        <f t="shared" si="132"/>
        <v>2.27</v>
      </c>
      <c r="IV17" s="411">
        <f t="shared" si="133"/>
        <v>2.35</v>
      </c>
      <c r="IW17" s="72">
        <f t="shared" si="134"/>
        <v>2.6</v>
      </c>
      <c r="IX17" s="73">
        <f t="shared" si="135"/>
        <v>92</v>
      </c>
      <c r="IY17" s="411">
        <f t="shared" si="124"/>
        <v>1.95</v>
      </c>
      <c r="IZ17" s="162" t="str">
        <f t="shared" si="125"/>
        <v>Trung b×nh yÕu</v>
      </c>
      <c r="JD17" s="3">
        <v>6</v>
      </c>
      <c r="JE17" s="3">
        <v>7</v>
      </c>
      <c r="JG17" s="3">
        <v>5</v>
      </c>
      <c r="JH17" s="3">
        <v>6</v>
      </c>
    </row>
    <row r="18" spans="1:268" ht="19.5" hidden="1" customHeight="1" x14ac:dyDescent="0.25">
      <c r="A18" s="287">
        <v>12</v>
      </c>
      <c r="B18" s="383" t="s">
        <v>175</v>
      </c>
      <c r="C18" s="384" t="s">
        <v>12</v>
      </c>
      <c r="D18" s="385">
        <v>35936</v>
      </c>
      <c r="E18" s="117">
        <v>6.5</v>
      </c>
      <c r="F18" s="267">
        <v>7</v>
      </c>
      <c r="G18" s="163">
        <v>3</v>
      </c>
      <c r="H18" s="120">
        <f>ROUND((E18*0.2+F18*0.1+G18*0.7),1)</f>
        <v>4.0999999999999996</v>
      </c>
      <c r="I18" s="117">
        <v>5</v>
      </c>
      <c r="J18" s="267">
        <v>7</v>
      </c>
      <c r="K18" s="121">
        <v>6</v>
      </c>
      <c r="L18" s="120">
        <f>ROUND((I18*0.2+J18*0.1+K18*0.7),1)</f>
        <v>5.9</v>
      </c>
      <c r="M18" s="117">
        <v>7</v>
      </c>
      <c r="N18" s="267">
        <v>8</v>
      </c>
      <c r="O18" s="121">
        <v>5</v>
      </c>
      <c r="P18" s="120">
        <f>ROUND((M18*0.2+N18*0.1+O18*0.7),1)</f>
        <v>5.7</v>
      </c>
      <c r="Q18" s="117">
        <v>7</v>
      </c>
      <c r="R18" s="267">
        <v>8</v>
      </c>
      <c r="S18" s="119">
        <v>7</v>
      </c>
      <c r="T18" s="120">
        <f>ROUND((Q18*0.2+R18*0.1+S18*0.7),1)</f>
        <v>7.1</v>
      </c>
      <c r="U18" s="117">
        <v>5.7</v>
      </c>
      <c r="V18" s="118">
        <v>6.5</v>
      </c>
      <c r="W18" s="121">
        <v>0</v>
      </c>
      <c r="X18" s="120">
        <f>ROUND((U18*0.2+V18*0.1+W18*0.7),1)</f>
        <v>1.8</v>
      </c>
      <c r="Y18" s="122"/>
      <c r="Z18" s="123"/>
      <c r="AA18" s="124"/>
      <c r="AB18" s="120">
        <f>ROUND((Y18*0.2+Z18*0.1+AA18*0.7),1)</f>
        <v>0</v>
      </c>
      <c r="AC18" s="117">
        <v>5.7</v>
      </c>
      <c r="AD18" s="267">
        <v>7</v>
      </c>
      <c r="AE18" s="119">
        <v>4.5</v>
      </c>
      <c r="AF18" s="120">
        <f>ROUND((AC18*0.2+AD18*0.1+AE18*0.7),1)</f>
        <v>5</v>
      </c>
      <c r="AG18" s="117">
        <v>6.5</v>
      </c>
      <c r="AH18" s="267">
        <v>7</v>
      </c>
      <c r="AI18" s="119">
        <f t="shared" si="7"/>
        <v>4.5</v>
      </c>
      <c r="AJ18" s="120">
        <f>ROUND((AG18*0.2+AH18*0.1+AI18*0.7),1)</f>
        <v>5.2</v>
      </c>
      <c r="AK18" s="117">
        <v>6.3</v>
      </c>
      <c r="AL18" s="267">
        <v>5</v>
      </c>
      <c r="AM18" s="119">
        <v>5</v>
      </c>
      <c r="AN18" s="120">
        <f>ROUND((AK18*0.2+AL18*0.1+AM18*0.7),1)</f>
        <v>5.3</v>
      </c>
      <c r="AO18" s="117">
        <v>6.7</v>
      </c>
      <c r="AP18" s="267">
        <v>7</v>
      </c>
      <c r="AQ18" s="119">
        <v>5</v>
      </c>
      <c r="AR18" s="120">
        <f>ROUND((AO18*0.2+AP18*0.1+AQ18*0.7),1)</f>
        <v>5.5</v>
      </c>
      <c r="AS18" s="117">
        <v>5</v>
      </c>
      <c r="AT18" s="267">
        <v>5</v>
      </c>
      <c r="AU18" s="119">
        <v>5</v>
      </c>
      <c r="AV18" s="120">
        <f>ROUND((AS18*0.2+AT18*0.1+AU18*0.7),1)</f>
        <v>5</v>
      </c>
      <c r="AW18" s="117">
        <v>5</v>
      </c>
      <c r="AX18" s="267">
        <v>5</v>
      </c>
      <c r="AY18" s="119">
        <v>4</v>
      </c>
      <c r="AZ18" s="120">
        <f>ROUND((AW18*0.2+AX18*0.1+AY18*0.7),1)</f>
        <v>4.3</v>
      </c>
      <c r="BA18" s="122"/>
      <c r="BB18" s="123"/>
      <c r="BC18" s="124"/>
      <c r="BD18" s="120">
        <f>ROUND((BA18*0.2+BB18*0.1+BC18*0.7),1)</f>
        <v>0</v>
      </c>
      <c r="BE18" s="122"/>
      <c r="BF18" s="123"/>
      <c r="BG18" s="124"/>
      <c r="BH18" s="120">
        <f>ROUND((BE18*0.2+BF18*0.1+BG18*0.7),1)</f>
        <v>0</v>
      </c>
      <c r="BI18" s="122"/>
      <c r="BJ18" s="123"/>
      <c r="BK18" s="124"/>
      <c r="BL18" s="120">
        <f>ROUND((BI18*0.2+BJ18*0.1+BK18*0.7),1)</f>
        <v>0</v>
      </c>
      <c r="BM18" s="122"/>
      <c r="BN18" s="123"/>
      <c r="BO18" s="124"/>
      <c r="BP18" s="120">
        <f>ROUND((BM18*0.2+BN18*0.1+BO18*0.7),1)</f>
        <v>0</v>
      </c>
      <c r="BQ18" s="122"/>
      <c r="BR18" s="123"/>
      <c r="BS18" s="124"/>
      <c r="BT18" s="120">
        <f>ROUND((BQ18*0.2+BR18*0.1+BS18*0.7),1)</f>
        <v>0</v>
      </c>
      <c r="BU18" s="122"/>
      <c r="BV18" s="123"/>
      <c r="BW18" s="124"/>
      <c r="BX18" s="120">
        <f>ROUND((BU18*0.2+BV18*0.1+BW18*0.7),1)</f>
        <v>0</v>
      </c>
      <c r="BY18" s="122"/>
      <c r="BZ18" s="123"/>
      <c r="CA18" s="124"/>
      <c r="CB18" s="120">
        <f>ROUND((BY18*0.2+BZ18*0.1+CA18*0.7),1)</f>
        <v>0</v>
      </c>
      <c r="CC18" s="122"/>
      <c r="CD18" s="123"/>
      <c r="CE18" s="124"/>
      <c r="CF18" s="120">
        <f>ROUND((CC18*0.2+CD18*0.1+CE18*0.7),1)</f>
        <v>0</v>
      </c>
      <c r="CG18" s="122"/>
      <c r="CH18" s="123"/>
      <c r="CI18" s="124"/>
      <c r="CJ18" s="120">
        <f>ROUND((CG18*0.2+CH18*0.1+CI18*0.7),1)</f>
        <v>0</v>
      </c>
      <c r="CK18" s="122"/>
      <c r="CL18" s="123"/>
      <c r="CM18" s="119">
        <f t="shared" si="22"/>
        <v>0</v>
      </c>
      <c r="CN18" s="120">
        <f>ROUND((CK18*0.2+CL18*0.1+CM18*0.7),1)</f>
        <v>0</v>
      </c>
      <c r="CO18" s="122"/>
      <c r="CP18" s="123"/>
      <c r="CQ18" s="124"/>
      <c r="CR18" s="120">
        <f>ROUND((CO18*0.2+CP18*0.1+CQ18*0.7),1)</f>
        <v>0</v>
      </c>
      <c r="CS18" s="122"/>
      <c r="CT18" s="123"/>
      <c r="CU18" s="124"/>
      <c r="CV18" s="120">
        <f>ROUND((CS18*0.2+CT18*0.1+CU18*0.7),1)</f>
        <v>0</v>
      </c>
      <c r="CW18" s="122"/>
      <c r="CX18" s="123"/>
      <c r="CY18" s="124"/>
      <c r="CZ18" s="120">
        <f>ROUND((CW18*0.2+CX18*0.1+CY18*0.7),1)</f>
        <v>0</v>
      </c>
      <c r="DA18" s="122"/>
      <c r="DB18" s="123"/>
      <c r="DC18" s="124"/>
      <c r="DD18" s="120">
        <f>ROUND((DA18*0.2+DB18*0.1+DC18*0.7),1)</f>
        <v>0</v>
      </c>
      <c r="DE18" s="122"/>
      <c r="DF18" s="123"/>
      <c r="DG18" s="124"/>
      <c r="DH18" s="120">
        <f>ROUND((DE18*0.2+DF18*0.1+DG18*0.7),1)</f>
        <v>0</v>
      </c>
      <c r="DI18" s="122"/>
      <c r="DJ18" s="123"/>
      <c r="DK18" s="124"/>
      <c r="DL18" s="120">
        <f>ROUND((DI18*0.2+DJ18*0.1+DK18*0.7),1)</f>
        <v>0</v>
      </c>
      <c r="DM18" s="122"/>
      <c r="DN18" s="123"/>
      <c r="DO18" s="124"/>
      <c r="DP18" s="120">
        <f>ROUND((DM18*0.2+DN18*0.1+DO18*0.7),1)</f>
        <v>0</v>
      </c>
      <c r="DQ18" s="122"/>
      <c r="DR18" s="123"/>
      <c r="DS18" s="124"/>
      <c r="DT18" s="120">
        <f>ROUND((DQ18*0.2+DR18*0.1+DS18*0.7),1)</f>
        <v>0</v>
      </c>
      <c r="DU18" s="122"/>
      <c r="DV18" s="123"/>
      <c r="DW18" s="124"/>
      <c r="DX18" s="120">
        <f>ROUND((DU18*0.2+DV18*0.1+DW18*0.7),1)</f>
        <v>0</v>
      </c>
      <c r="DY18" s="412" t="s">
        <v>380</v>
      </c>
      <c r="DZ18" s="267"/>
      <c r="EA18" s="119"/>
      <c r="EB18" s="120"/>
      <c r="EC18" s="117"/>
      <c r="ED18" s="267"/>
      <c r="EE18" s="119"/>
      <c r="EF18" s="120">
        <f>ROUND((EC18*0.2+ED18*0.1+EE18*0.7),1)</f>
        <v>0</v>
      </c>
      <c r="EG18" s="117"/>
      <c r="EH18" s="267"/>
      <c r="EI18" s="119"/>
      <c r="EJ18" s="120">
        <f>ROUND((EG18*0.2+EH18*0.1+EI18*0.7),1)</f>
        <v>0</v>
      </c>
      <c r="EK18" s="117"/>
      <c r="EL18" s="267"/>
      <c r="EM18" s="119"/>
      <c r="EN18" s="120">
        <f>ROUND((EK18*0.2+EL18*0.1+EM18*0.7),1)</f>
        <v>0</v>
      </c>
      <c r="EO18" s="117"/>
      <c r="EP18" s="267"/>
      <c r="EQ18" s="119"/>
      <c r="ER18" s="120">
        <f t="shared" si="37"/>
        <v>0</v>
      </c>
      <c r="ES18" s="117"/>
      <c r="ET18" s="267"/>
      <c r="EU18" s="119"/>
      <c r="EV18" s="120">
        <f t="shared" si="38"/>
        <v>0</v>
      </c>
      <c r="EW18" s="117"/>
      <c r="EX18" s="267"/>
      <c r="EY18" s="119"/>
      <c r="EZ18" s="120">
        <f t="shared" si="39"/>
        <v>0</v>
      </c>
      <c r="FA18" s="117"/>
      <c r="FB18" s="267"/>
      <c r="FC18" s="119"/>
      <c r="FD18" s="120">
        <f t="shared" si="40"/>
        <v>0</v>
      </c>
      <c r="FE18" s="120"/>
      <c r="FF18" s="120"/>
      <c r="FG18" s="120"/>
      <c r="FH18" s="120"/>
      <c r="FI18" s="120"/>
      <c r="FJ18" s="120"/>
      <c r="FK18" s="125">
        <f t="shared" si="42"/>
        <v>1.4</v>
      </c>
      <c r="FL18" s="126" t="str">
        <f t="shared" si="43"/>
        <v>D</v>
      </c>
      <c r="FM18" s="10">
        <f t="shared" si="44"/>
        <v>1</v>
      </c>
      <c r="FN18" s="126" t="str">
        <f t="shared" si="45"/>
        <v>C</v>
      </c>
      <c r="FO18" s="10">
        <f t="shared" si="46"/>
        <v>2</v>
      </c>
      <c r="FP18" s="126" t="str">
        <f t="shared" si="47"/>
        <v>C</v>
      </c>
      <c r="FQ18" s="10">
        <f t="shared" si="48"/>
        <v>2</v>
      </c>
      <c r="FR18" s="126" t="str">
        <f t="shared" si="49"/>
        <v>B</v>
      </c>
      <c r="FS18" s="10">
        <f t="shared" si="50"/>
        <v>3</v>
      </c>
      <c r="FT18" s="218" t="str">
        <f t="shared" si="51"/>
        <v>F</v>
      </c>
      <c r="FU18" s="217">
        <f t="shared" si="52"/>
        <v>0</v>
      </c>
      <c r="FV18" s="218" t="str">
        <f t="shared" si="53"/>
        <v>X</v>
      </c>
      <c r="FW18" s="217">
        <f t="shared" si="54"/>
        <v>0</v>
      </c>
      <c r="FX18" s="218" t="str">
        <f t="shared" si="55"/>
        <v>D</v>
      </c>
      <c r="FY18" s="217">
        <f t="shared" si="56"/>
        <v>1</v>
      </c>
      <c r="FZ18" s="218" t="str">
        <f t="shared" si="57"/>
        <v>D</v>
      </c>
      <c r="GA18" s="217">
        <f t="shared" si="58"/>
        <v>1</v>
      </c>
      <c r="GB18" s="218" t="str">
        <f t="shared" si="59"/>
        <v>D</v>
      </c>
      <c r="GC18" s="217">
        <f t="shared" si="60"/>
        <v>1</v>
      </c>
      <c r="GD18" s="218" t="str">
        <f t="shared" si="61"/>
        <v>C</v>
      </c>
      <c r="GE18" s="217">
        <f t="shared" si="62"/>
        <v>2</v>
      </c>
      <c r="GF18" s="218" t="str">
        <f t="shared" si="63"/>
        <v>D</v>
      </c>
      <c r="GG18" s="217">
        <f t="shared" si="64"/>
        <v>1</v>
      </c>
      <c r="GH18" s="218" t="str">
        <f t="shared" si="65"/>
        <v>D</v>
      </c>
      <c r="GI18" s="217">
        <f t="shared" si="66"/>
        <v>1</v>
      </c>
      <c r="GJ18" s="218" t="str">
        <f t="shared" si="67"/>
        <v>X</v>
      </c>
      <c r="GK18" s="217">
        <f t="shared" si="68"/>
        <v>0</v>
      </c>
      <c r="GL18" s="126" t="str">
        <f t="shared" si="69"/>
        <v>X</v>
      </c>
      <c r="GM18" s="10">
        <f t="shared" si="70"/>
        <v>0</v>
      </c>
      <c r="GN18" s="126" t="str">
        <f t="shared" si="71"/>
        <v>X</v>
      </c>
      <c r="GO18" s="10">
        <f t="shared" si="72"/>
        <v>0</v>
      </c>
      <c r="GP18" s="126" t="str">
        <f t="shared" si="73"/>
        <v>X</v>
      </c>
      <c r="GQ18" s="10">
        <f t="shared" si="74"/>
        <v>0</v>
      </c>
      <c r="GR18" s="126" t="str">
        <f t="shared" si="75"/>
        <v>X</v>
      </c>
      <c r="GS18" s="10">
        <f t="shared" si="76"/>
        <v>0</v>
      </c>
      <c r="GT18" s="126" t="str">
        <f t="shared" si="77"/>
        <v>X</v>
      </c>
      <c r="GU18" s="10">
        <f t="shared" si="78"/>
        <v>0</v>
      </c>
      <c r="GV18" s="126" t="str">
        <f t="shared" si="79"/>
        <v>X</v>
      </c>
      <c r="GW18" s="10">
        <f t="shared" si="80"/>
        <v>0</v>
      </c>
      <c r="GX18" s="126" t="str">
        <f t="shared" si="81"/>
        <v>X</v>
      </c>
      <c r="GY18" s="10">
        <f t="shared" si="82"/>
        <v>0</v>
      </c>
      <c r="GZ18" s="126" t="str">
        <f t="shared" si="83"/>
        <v>X</v>
      </c>
      <c r="HA18" s="10">
        <f t="shared" si="84"/>
        <v>0</v>
      </c>
      <c r="HB18" s="126" t="str">
        <f t="shared" si="85"/>
        <v>X</v>
      </c>
      <c r="HC18" s="10">
        <f t="shared" si="86"/>
        <v>0</v>
      </c>
      <c r="HD18" s="218" t="str">
        <f t="shared" si="87"/>
        <v>X</v>
      </c>
      <c r="HE18" s="217">
        <f t="shared" si="88"/>
        <v>0</v>
      </c>
      <c r="HF18" s="218" t="str">
        <f t="shared" si="89"/>
        <v>X</v>
      </c>
      <c r="HG18" s="217">
        <f t="shared" si="90"/>
        <v>0</v>
      </c>
      <c r="HH18" s="218" t="str">
        <f t="shared" si="91"/>
        <v>X</v>
      </c>
      <c r="HI18" s="217">
        <f t="shared" si="92"/>
        <v>0</v>
      </c>
      <c r="HJ18" s="218" t="str">
        <f t="shared" si="93"/>
        <v>X</v>
      </c>
      <c r="HK18" s="217">
        <f t="shared" si="94"/>
        <v>0</v>
      </c>
      <c r="HL18" s="218" t="str">
        <f t="shared" si="95"/>
        <v>X</v>
      </c>
      <c r="HM18" s="217">
        <f t="shared" si="96"/>
        <v>0</v>
      </c>
      <c r="HN18" s="218" t="str">
        <f t="shared" si="97"/>
        <v>X</v>
      </c>
      <c r="HO18" s="217">
        <f t="shared" si="98"/>
        <v>0</v>
      </c>
      <c r="HP18" s="218" t="str">
        <f t="shared" si="99"/>
        <v>X</v>
      </c>
      <c r="HQ18" s="217">
        <f t="shared" si="100"/>
        <v>0</v>
      </c>
      <c r="HR18" s="218" t="str">
        <f t="shared" si="101"/>
        <v>X</v>
      </c>
      <c r="HS18" s="217">
        <f t="shared" si="102"/>
        <v>0</v>
      </c>
      <c r="HT18" s="218" t="str">
        <f t="shared" si="103"/>
        <v>X</v>
      </c>
      <c r="HU18" s="217">
        <f t="shared" si="104"/>
        <v>0</v>
      </c>
      <c r="HV18" s="126" t="str">
        <f t="shared" si="105"/>
        <v>X</v>
      </c>
      <c r="HW18" s="10">
        <f t="shared" si="106"/>
        <v>0</v>
      </c>
      <c r="HX18" s="126" t="str">
        <f t="shared" si="107"/>
        <v>X</v>
      </c>
      <c r="HY18" s="10">
        <f t="shared" si="108"/>
        <v>0</v>
      </c>
      <c r="HZ18" s="126" t="str">
        <f>IF(AND(8.5&lt;=ED18,ED18&lt;=10),"A",IF(AND(7&lt;=ED18,ED18&lt;=8.4),"B",IF(AND(5.5&lt;=ED18,ED18&lt;=6.9),"C",IF(AND(4&lt;=ED18,ED18&lt;=5.4),"D",IF(ED18=0,"X","F")))))</f>
        <v>X</v>
      </c>
      <c r="IA18" s="10">
        <f>IF(AND(8.5&lt;=ED18,ED18&lt;=10),4,IF(AND(7&lt;=ED18,ED18&lt;=8.4),3,IF(AND(5.5&lt;=ED18,ED18&lt;=6.9),2,IF(AND(4&lt;=ED18,ED18&lt;=5.4),1,0))))</f>
        <v>0</v>
      </c>
      <c r="IB18" s="126" t="str">
        <f t="shared" si="111"/>
        <v>X</v>
      </c>
      <c r="IC18" s="10">
        <f t="shared" si="112"/>
        <v>0</v>
      </c>
      <c r="ID18" s="126" t="str">
        <f t="shared" si="113"/>
        <v>X</v>
      </c>
      <c r="IE18" s="10">
        <f t="shared" si="114"/>
        <v>0</v>
      </c>
      <c r="IF18" s="126" t="str">
        <f t="shared" si="115"/>
        <v>X</v>
      </c>
      <c r="IG18" s="10">
        <f t="shared" si="116"/>
        <v>0</v>
      </c>
      <c r="IH18" s="126" t="str">
        <f t="shared" si="117"/>
        <v>X</v>
      </c>
      <c r="II18" s="10">
        <f t="shared" si="118"/>
        <v>0</v>
      </c>
      <c r="IJ18" s="126" t="str">
        <f t="shared" si="119"/>
        <v>X</v>
      </c>
      <c r="IK18" s="10">
        <f t="shared" si="120"/>
        <v>0</v>
      </c>
      <c r="IL18" s="387"/>
      <c r="IM18" s="387"/>
      <c r="IN18" s="387"/>
      <c r="IO18" s="387"/>
      <c r="IP18" s="387"/>
      <c r="IQ18" s="387"/>
      <c r="IR18" s="72">
        <f>ROUND((SUMPRODUCT($FL$6:$FS$6,FL18:FS18)/SUM($FL$6:$FS$6)),2)</f>
        <v>2</v>
      </c>
      <c r="IS18" s="72">
        <f>ROUND((SUMPRODUCT($FT$6:$GI$6,FT18:GI18)/SUM($FT$6:$GI$6)),2)</f>
        <v>0.8</v>
      </c>
      <c r="IT18" s="72">
        <f>ROUND((SUMPRODUCT($GL$6:$HC$6,GL18:HC18)/SUM($GL$6:$HC$6)),2)</f>
        <v>0</v>
      </c>
      <c r="IU18" s="72">
        <f>ROUND((SUMPRODUCT($HD$6:$HU$6,HD18:HU18)/SUM($HD$6:$HU$6)),2)</f>
        <v>0</v>
      </c>
      <c r="IV18" s="72">
        <f t="shared" si="133"/>
        <v>0</v>
      </c>
      <c r="IW18" s="72"/>
      <c r="IX18" s="73">
        <f>SUMIF(FL18:IK18,$JB$2,$FL$6:$IK$6)</f>
        <v>22</v>
      </c>
      <c r="IY18" s="72">
        <f>ROUND((SUMPRODUCT($FL$6:$IK$6,FL18:IK18)/IX18),2)</f>
        <v>1.45</v>
      </c>
      <c r="IZ18" s="73" t="str">
        <f>IF(AND(3.6&lt;=IY18,IY18&lt;=4),"XuÊt s¾c",IF(AND(3.2&lt;=IY18,IY18&lt;=3.59),"Giái",IF(AND(2.5&lt;=IY18,IY18&lt;=3.19),"Kh¸",IF(AND(2&lt;=IY18,IY18&lt;=2.49),"Trung b×nh",IF(AND(1&lt;=IY18,IY18&lt;=1.99),"Trung b×nh yÕu","KÐm")))))</f>
        <v>Trung b×nh yÕu</v>
      </c>
      <c r="JD18" s="3">
        <v>3</v>
      </c>
      <c r="JE18" s="3">
        <v>6</v>
      </c>
      <c r="JG18" s="3">
        <v>0</v>
      </c>
      <c r="JH18" s="3">
        <v>0</v>
      </c>
    </row>
    <row r="19" spans="1:268" ht="19.5" hidden="1" customHeight="1" x14ac:dyDescent="0.25">
      <c r="A19" s="283">
        <v>13</v>
      </c>
      <c r="B19" s="404" t="s">
        <v>85</v>
      </c>
      <c r="C19" s="400" t="s">
        <v>12</v>
      </c>
      <c r="D19" s="405">
        <v>35932</v>
      </c>
      <c r="E19" s="23">
        <v>7.5</v>
      </c>
      <c r="F19" s="194">
        <v>8</v>
      </c>
      <c r="G19" s="74">
        <v>3</v>
      </c>
      <c r="H19" s="7">
        <f>ROUND((E19*0.2+F19*0.1+G19*0.7),1)</f>
        <v>4.4000000000000004</v>
      </c>
      <c r="I19" s="23">
        <v>7</v>
      </c>
      <c r="J19" s="194">
        <v>9</v>
      </c>
      <c r="K19" s="25">
        <v>3.5</v>
      </c>
      <c r="L19" s="7">
        <f>ROUND((I19*0.2+J19*0.1+K19*0.7),1)</f>
        <v>4.8</v>
      </c>
      <c r="M19" s="23">
        <v>7</v>
      </c>
      <c r="N19" s="194">
        <v>9</v>
      </c>
      <c r="O19" s="25">
        <v>5</v>
      </c>
      <c r="P19" s="7">
        <f>ROUND((M19*0.2+N19*0.1+O19*0.7),1)</f>
        <v>5.8</v>
      </c>
      <c r="Q19" s="23">
        <v>7</v>
      </c>
      <c r="R19" s="194">
        <v>8</v>
      </c>
      <c r="S19" s="25">
        <v>7</v>
      </c>
      <c r="T19" s="7">
        <f>ROUND((Q19*0.2+R19*0.1+S19*0.7),1)</f>
        <v>7.1</v>
      </c>
      <c r="U19" s="56"/>
      <c r="V19" s="57"/>
      <c r="W19" s="58"/>
      <c r="X19" s="7">
        <f>ROUND((U19*0.2+V19*0.1+W19*0.7),1)</f>
        <v>0</v>
      </c>
      <c r="Y19" s="56"/>
      <c r="Z19" s="57"/>
      <c r="AA19" s="58"/>
      <c r="AB19" s="7">
        <f>ROUND((Y19*0.2+Z19*0.1+AA19*0.7),1)</f>
        <v>0</v>
      </c>
      <c r="AC19" s="23">
        <v>7.3</v>
      </c>
      <c r="AD19" s="194">
        <v>8</v>
      </c>
      <c r="AE19" s="25">
        <v>0</v>
      </c>
      <c r="AF19" s="7">
        <f>ROUND((AC19*0.2+AD19*0.1+AE19*0.7),1)</f>
        <v>2.2999999999999998</v>
      </c>
      <c r="AG19" s="23">
        <v>7.5</v>
      </c>
      <c r="AH19" s="194">
        <v>8</v>
      </c>
      <c r="AI19" s="25">
        <f t="shared" si="7"/>
        <v>0</v>
      </c>
      <c r="AJ19" s="7">
        <f>ROUND((AG19*0.2+AH19*0.1+AI19*0.7),1)</f>
        <v>2.2999999999999998</v>
      </c>
      <c r="AK19" s="23">
        <v>6</v>
      </c>
      <c r="AL19" s="194">
        <v>8</v>
      </c>
      <c r="AM19" s="74">
        <v>0</v>
      </c>
      <c r="AN19" s="7">
        <f>ROUND((AK19*0.2+AL19*0.1+AM19*0.7),1)</f>
        <v>2</v>
      </c>
      <c r="AO19" s="23">
        <v>6.3</v>
      </c>
      <c r="AP19" s="194">
        <v>6</v>
      </c>
      <c r="AQ19" s="25">
        <v>0</v>
      </c>
      <c r="AR19" s="7">
        <f>ROUND((AO19*0.2+AP19*0.1+AQ19*0.7),1)</f>
        <v>1.9</v>
      </c>
      <c r="AS19" s="23">
        <v>5</v>
      </c>
      <c r="AT19" s="194">
        <v>5</v>
      </c>
      <c r="AU19" s="25">
        <v>0</v>
      </c>
      <c r="AV19" s="7">
        <f>ROUND((AS19*0.2+AT19*0.1+AU19*0.7),1)</f>
        <v>1.5</v>
      </c>
      <c r="AW19" s="23">
        <v>6</v>
      </c>
      <c r="AX19" s="194">
        <v>8</v>
      </c>
      <c r="AY19" s="25">
        <v>0</v>
      </c>
      <c r="AZ19" s="7">
        <f>ROUND((AW19*0.2+AX19*0.1+AY19*0.7),1)</f>
        <v>2</v>
      </c>
      <c r="BA19" s="23"/>
      <c r="BB19" s="24"/>
      <c r="BC19" s="25"/>
      <c r="BD19" s="7">
        <f>ROUND((BA19*0.2+BB19*0.1+BC19*0.7),1)</f>
        <v>0</v>
      </c>
      <c r="BE19" s="56"/>
      <c r="BF19" s="57"/>
      <c r="BG19" s="58"/>
      <c r="BH19" s="7">
        <f>ROUND((BE19*0.2+BF19*0.1+BG19*0.7),1)</f>
        <v>0</v>
      </c>
      <c r="BI19" s="23"/>
      <c r="BJ19" s="24"/>
      <c r="BK19" s="25"/>
      <c r="BL19" s="7">
        <f>ROUND((BI19*0.2+BJ19*0.1+BK19*0.7),1)</f>
        <v>0</v>
      </c>
      <c r="BM19" s="56"/>
      <c r="BN19" s="57"/>
      <c r="BO19" s="58"/>
      <c r="BP19" s="7">
        <f>ROUND((BM19*0.2+BN19*0.1+BO19*0.7),1)</f>
        <v>0</v>
      </c>
      <c r="BQ19" s="56"/>
      <c r="BR19" s="57"/>
      <c r="BS19" s="58"/>
      <c r="BT19" s="7">
        <f>ROUND((BQ19*0.2+BR19*0.1+BS19*0.7),1)</f>
        <v>0</v>
      </c>
      <c r="BU19" s="23"/>
      <c r="BV19" s="24"/>
      <c r="BW19" s="25"/>
      <c r="BX19" s="7">
        <f>ROUND((BU19*0.2+BV19*0.1+BW19*0.7),1)</f>
        <v>0</v>
      </c>
      <c r="BY19" s="56"/>
      <c r="BZ19" s="57"/>
      <c r="CA19" s="58"/>
      <c r="CB19" s="7">
        <f>ROUND((BY19*0.2+BZ19*0.1+CA19*0.7),1)</f>
        <v>0</v>
      </c>
      <c r="CC19" s="23"/>
      <c r="CD19" s="24"/>
      <c r="CE19" s="25"/>
      <c r="CF19" s="7">
        <f>ROUND((CC19*0.2+CD19*0.1+CE19*0.7),1)</f>
        <v>0</v>
      </c>
      <c r="CG19" s="56"/>
      <c r="CH19" s="57"/>
      <c r="CI19" s="58"/>
      <c r="CJ19" s="7">
        <f>ROUND((CG19*0.2+CH19*0.1+CI19*0.7),1)</f>
        <v>0</v>
      </c>
      <c r="CK19" s="56"/>
      <c r="CL19" s="57"/>
      <c r="CM19" s="58"/>
      <c r="CN19" s="7">
        <f>ROUND((CK19*0.2+CL19*0.1+CM19*0.7),1)</f>
        <v>0</v>
      </c>
      <c r="CO19" s="23"/>
      <c r="CP19" s="24"/>
      <c r="CQ19" s="25"/>
      <c r="CR19" s="7">
        <f>ROUND((CO19*0.2+CP19*0.1+CQ19*0.7),1)</f>
        <v>0</v>
      </c>
      <c r="CS19" s="23"/>
      <c r="CT19" s="24"/>
      <c r="CU19" s="25"/>
      <c r="CV19" s="7">
        <f>ROUND((CS19*0.2+CT19*0.1+CU19*0.7),1)</f>
        <v>0</v>
      </c>
      <c r="CW19" s="23"/>
      <c r="CX19" s="24"/>
      <c r="CY19" s="25"/>
      <c r="CZ19" s="7">
        <f>ROUND((CW19*0.2+CX19*0.1+CY19*0.7),1)</f>
        <v>0</v>
      </c>
      <c r="DA19" s="23"/>
      <c r="DB19" s="24"/>
      <c r="DC19" s="25"/>
      <c r="DD19" s="7">
        <f>ROUND((DA19*0.2+DB19*0.1+DC19*0.7),1)</f>
        <v>0</v>
      </c>
      <c r="DE19" s="23"/>
      <c r="DF19" s="24"/>
      <c r="DG19" s="25"/>
      <c r="DH19" s="7">
        <f>ROUND((DE19*0.2+DF19*0.1+DG19*0.7),1)</f>
        <v>0</v>
      </c>
      <c r="DI19" s="23"/>
      <c r="DJ19" s="24"/>
      <c r="DK19" s="25"/>
      <c r="DL19" s="7">
        <f>ROUND((DI19*0.2+DJ19*0.1+DK19*0.7),1)</f>
        <v>0</v>
      </c>
      <c r="DM19" s="23">
        <v>7.8</v>
      </c>
      <c r="DN19" s="194">
        <v>9</v>
      </c>
      <c r="DO19" s="25"/>
      <c r="DP19" s="7">
        <f>ROUND((DM19*0.2+DN19*0.1+DO19*0.7),1)</f>
        <v>2.5</v>
      </c>
      <c r="DQ19" s="23"/>
      <c r="DR19" s="24"/>
      <c r="DS19" s="25"/>
      <c r="DT19" s="7">
        <f>ROUND((DQ19*0.2+DR19*0.1+DS19*0.7),1)</f>
        <v>0</v>
      </c>
      <c r="DU19" s="23"/>
      <c r="DV19" s="24"/>
      <c r="DW19" s="25"/>
      <c r="DX19" s="7">
        <f>ROUND((DU19*0.2+DV19*0.1+DW19*0.7),1)</f>
        <v>0</v>
      </c>
      <c r="DY19" s="412" t="s">
        <v>380</v>
      </c>
      <c r="DZ19" s="24"/>
      <c r="EA19" s="25"/>
      <c r="EB19" s="7"/>
      <c r="EC19" s="23"/>
      <c r="ED19" s="24"/>
      <c r="EE19" s="25"/>
      <c r="EF19" s="7">
        <f>ROUND((EC19*0.2+ED19*0.1+EE19*0.7),1)</f>
        <v>0</v>
      </c>
      <c r="EG19" s="23"/>
      <c r="EH19" s="24"/>
      <c r="EI19" s="25"/>
      <c r="EJ19" s="7">
        <f>ROUND((EG19*0.2+EH19*0.1+EI19*0.7),1)</f>
        <v>0</v>
      </c>
      <c r="EK19" s="23"/>
      <c r="EL19" s="24"/>
      <c r="EM19" s="25"/>
      <c r="EN19" s="7">
        <f>ROUND((EK19*0.2+EL19*0.1+EM19*0.7),1)</f>
        <v>0</v>
      </c>
      <c r="EO19" s="23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24"/>
      <c r="FC19" s="25"/>
      <c r="FD19" s="7">
        <f>ROUND((EO19*0.2+FB19*0.1+FC19*0.7),1)</f>
        <v>0</v>
      </c>
      <c r="FE19" s="7"/>
      <c r="FF19" s="7"/>
      <c r="FG19" s="7"/>
      <c r="FH19" s="7"/>
      <c r="FI19" s="7"/>
      <c r="FJ19" s="7"/>
      <c r="FK19" s="8">
        <f t="shared" si="42"/>
        <v>0.89</v>
      </c>
      <c r="FL19" s="9" t="str">
        <f>IF(AND(8.5&lt;=H19,H19&lt;=10),"A",IF(AND(7&lt;=H19,H19&lt;=8.4),"B",IF(AND(5.5&lt;=H19,H19&lt;=6.9),"C",IF(AND(4&lt;=H19,H19&lt;=5.4),"D",IF(H19=0,"F0","F")))))</f>
        <v>D</v>
      </c>
      <c r="FM19" s="10">
        <f t="shared" si="44"/>
        <v>1</v>
      </c>
      <c r="FN19" s="9" t="str">
        <f>IF(AND(8.5&lt;=L19,L19&lt;=10),"A",IF(AND(7&lt;=L19,L19&lt;=8.4),"B",IF(AND(5.5&lt;=L19,L19&lt;=6.9),"C",IF(AND(4&lt;=L19,L19&lt;=5.4),"D",IF(L19=0,"F0","F")))))</f>
        <v>D</v>
      </c>
      <c r="FO19" s="10">
        <f t="shared" si="46"/>
        <v>1</v>
      </c>
      <c r="FP19" s="9" t="str">
        <f>IF(AND(8.5&lt;=P19,P19&lt;=10),"A",IF(AND(7&lt;=P19,P19&lt;=8.4),"B",IF(AND(5.5&lt;=P19,P19&lt;=6.9),"C",IF(AND(4&lt;=P19,P19&lt;=5.4),"D",IF(P19=0,"F0","F")))))</f>
        <v>C</v>
      </c>
      <c r="FQ19" s="10">
        <f t="shared" si="48"/>
        <v>2</v>
      </c>
      <c r="FR19" s="9" t="str">
        <f>IF(AND(8.5&lt;=T19,T19&lt;=10),"A",IF(AND(7&lt;=T19,T19&lt;=8.4),"B",IF(AND(5.5&lt;=T19,T19&lt;=6.9),"C",IF(AND(4&lt;=T19,T19&lt;=5.4),"D",IF(T19=0,"F0","F")))))</f>
        <v>B</v>
      </c>
      <c r="FS19" s="10">
        <f t="shared" si="50"/>
        <v>3</v>
      </c>
      <c r="FT19" s="219" t="str">
        <f>IF(AND(8.5&lt;=X19,X19&lt;=10),"A",IF(AND(7&lt;=X19,X19&lt;=8.4),"B",IF(AND(5.5&lt;=X19,X19&lt;=6.9),"C",IF(AND(4&lt;=X19,X19&lt;=5.4),"D",IF(X19=0,"F0","F")))))</f>
        <v>F0</v>
      </c>
      <c r="FU19" s="217">
        <f t="shared" si="52"/>
        <v>0</v>
      </c>
      <c r="FV19" s="219" t="str">
        <f>IF(AND(8.5&lt;=AB19,AB19&lt;=10),"A",IF(AND(7&lt;=AB19,AB19&lt;=8.4),"B",IF(AND(5.5&lt;=AB19,AB19&lt;=6.9),"C",IF(AND(4&lt;=AB19,AB19&lt;=5.4),"D",IF(AB19=0,"F0","F")))))</f>
        <v>F0</v>
      </c>
      <c r="FW19" s="217">
        <f t="shared" si="54"/>
        <v>0</v>
      </c>
      <c r="FX19" s="219" t="str">
        <f>IF(AND(8.5&lt;=AF19,AF19&lt;=10),"A",IF(AND(7&lt;=AF19,AF19&lt;=8.4),"B",IF(AND(5.5&lt;=AF19,AF19&lt;=6.9),"C",IF(AND(4&lt;=AF19,AF19&lt;=5.4),"D",IF(AF19=0,"F0","F")))))</f>
        <v>F</v>
      </c>
      <c r="FY19" s="217">
        <f t="shared" si="56"/>
        <v>0</v>
      </c>
      <c r="FZ19" s="219" t="str">
        <f>IF(AND(8.5&lt;=AJ19,AJ19&lt;=10),"A",IF(AND(7&lt;=AJ19,AJ19&lt;=8.4),"B",IF(AND(5.5&lt;=AJ19,AJ19&lt;=6.9),"C",IF(AND(4&lt;=AJ19,AJ19&lt;=5.4),"D",IF(AJ19=0,"F0","F")))))</f>
        <v>F</v>
      </c>
      <c r="GA19" s="217">
        <f t="shared" si="58"/>
        <v>0</v>
      </c>
      <c r="GB19" s="219" t="str">
        <f>IF(AND(8.5&lt;=AN19,AN19&lt;=10),"A",IF(AND(7&lt;=AN19,AN19&lt;=8.4),"B",IF(AND(5.5&lt;=AN19,AN19&lt;=6.9),"C",IF(AND(4&lt;=AN19,AN19&lt;=5.4),"D",IF(AN19=0,"F0","F")))))</f>
        <v>F</v>
      </c>
      <c r="GC19" s="217">
        <f t="shared" si="60"/>
        <v>0</v>
      </c>
      <c r="GD19" s="219" t="str">
        <f>IF(AND(8.5&lt;=AR19,AR19&lt;=10),"A",IF(AND(7&lt;=AR19,AR19&lt;=8.4),"B",IF(AND(5.5&lt;=AR19,AR19&lt;=6.9),"C",IF(AND(4&lt;=AR19,AR19&lt;=5.4),"D",IF(AR19=0,"F0","F")))))</f>
        <v>F</v>
      </c>
      <c r="GE19" s="217">
        <f t="shared" si="62"/>
        <v>0</v>
      </c>
      <c r="GF19" s="219" t="str">
        <f>IF(AND(8.5&lt;=AV19,AV19&lt;=10),"A",IF(AND(7&lt;=AV19,AV19&lt;=8.4),"B",IF(AND(5.5&lt;=AV19,AV19&lt;=6.9),"C",IF(AND(4&lt;=AV19,AV19&lt;=5.4),"D",IF(AV19=0,"F0","F")))))</f>
        <v>F</v>
      </c>
      <c r="GG19" s="217">
        <f t="shared" si="64"/>
        <v>0</v>
      </c>
      <c r="GH19" s="219" t="str">
        <f>IF(AND(8.5&lt;=AZ19,AZ19&lt;=10),"A",IF(AND(7&lt;=AZ19,AZ19&lt;=8.4),"B",IF(AND(5.5&lt;=AZ19,AZ19&lt;=6.9),"C",IF(AND(4&lt;=AZ19,AZ19&lt;=5.4),"D",IF(AZ19=0,"F0","F")))))</f>
        <v>F</v>
      </c>
      <c r="GI19" s="217">
        <f t="shared" si="66"/>
        <v>0</v>
      </c>
      <c r="GJ19" s="219" t="str">
        <f>IF(AND(8.5&lt;=BD19,BD19&lt;=10),"A",IF(AND(7&lt;=BD19,BD19&lt;=8.4),"B",IF(AND(5.5&lt;=BD19,BD19&lt;=6.9),"C",IF(AND(4&lt;=BD19,BD19&lt;=5.4),"D",IF(BD19=0,"F0","F")))))</f>
        <v>F0</v>
      </c>
      <c r="GK19" s="217">
        <f t="shared" si="68"/>
        <v>0</v>
      </c>
      <c r="GL19" s="9" t="str">
        <f>IF(AND(8.5&lt;=BH19,BH19&lt;=10),"A",IF(AND(7&lt;=BH19,BH19&lt;=8.4),"B",IF(AND(5.5&lt;=BH19,BH19&lt;=6.9),"C",IF(AND(4&lt;=BH19,BH19&lt;=5.4),"D",IF(BH19=0,"F0","F")))))</f>
        <v>F0</v>
      </c>
      <c r="GM19" s="10">
        <f t="shared" si="70"/>
        <v>0</v>
      </c>
      <c r="GN19" s="9" t="str">
        <f>IF(AND(8.5&lt;=BL19,BL19&lt;=10),"A",IF(AND(7&lt;=BL19,BL19&lt;=8.4),"B",IF(AND(5.5&lt;=BL19,BL19&lt;=6.9),"C",IF(AND(4&lt;=BL19,BL19&lt;=5.4),"D",IF(BL19=0,"F0","F")))))</f>
        <v>F0</v>
      </c>
      <c r="GO19" s="10">
        <f t="shared" si="72"/>
        <v>0</v>
      </c>
      <c r="GP19" s="9" t="str">
        <f>IF(AND(8.5&lt;=BP19,BP19&lt;=10),"A",IF(AND(7&lt;=BP19,BP19&lt;=8.4),"B",IF(AND(5.5&lt;=BP19,BP19&lt;=6.9),"C",IF(AND(4&lt;=BP19,BP19&lt;=5.4),"D",IF(BP19=0,"F0","F")))))</f>
        <v>F0</v>
      </c>
      <c r="GQ19" s="10">
        <f t="shared" si="74"/>
        <v>0</v>
      </c>
      <c r="GR19" s="9" t="str">
        <f>IF(AND(8.5&lt;=BT19,BT19&lt;=10),"A",IF(AND(7&lt;=BT19,BT19&lt;=8.4),"B",IF(AND(5.5&lt;=BT19,BT19&lt;=6.9),"C",IF(AND(4&lt;=BT19,BT19&lt;=5.4),"D",IF(BT19=0,"F0","F")))))</f>
        <v>F0</v>
      </c>
      <c r="GS19" s="10">
        <f t="shared" si="76"/>
        <v>0</v>
      </c>
      <c r="GT19" s="9" t="str">
        <f>IF(AND(8.5&lt;=BX19,BX19&lt;=10),"A",IF(AND(7&lt;=BX19,BX19&lt;=8.4),"B",IF(AND(5.5&lt;=BX19,BX19&lt;=6.9),"C",IF(AND(4&lt;=BX19,BX19&lt;=5.4),"D",IF(BX19=0,"F0","F")))))</f>
        <v>F0</v>
      </c>
      <c r="GU19" s="10">
        <f t="shared" si="78"/>
        <v>0</v>
      </c>
      <c r="GV19" s="9" t="str">
        <f>IF(AND(8.5&lt;=CB19,CB19&lt;=10),"A",IF(AND(7&lt;=CB19,CB19&lt;=8.4),"B",IF(AND(5.5&lt;=CB19,CB19&lt;=6.9),"C",IF(AND(4&lt;=CB19,CB19&lt;=5.4),"D",IF(CB19=0,"F0","F")))))</f>
        <v>F0</v>
      </c>
      <c r="GW19" s="10">
        <f t="shared" si="80"/>
        <v>0</v>
      </c>
      <c r="GX19" s="9" t="str">
        <f>IF(AND(8.5&lt;=CF19,CF19&lt;=10),"A",IF(AND(7&lt;=CF19,CF19&lt;=8.4),"B",IF(AND(5.5&lt;=CF19,CF19&lt;=6.9),"C",IF(AND(4&lt;=CF19,CF19&lt;=5.4),"D",IF(CF19=0,"F0","F")))))</f>
        <v>F0</v>
      </c>
      <c r="GY19" s="10">
        <f t="shared" si="82"/>
        <v>0</v>
      </c>
      <c r="GZ19" s="9" t="str">
        <f>IF(AND(8.5&lt;=CJ19,CJ19&lt;=10),"A",IF(AND(7&lt;=CJ19,CJ19&lt;=8.4),"B",IF(AND(5.5&lt;=CJ19,CJ19&lt;=6.9),"C",IF(AND(4&lt;=CJ19,CJ19&lt;=5.4),"D",IF(CJ19=0,"F0","F")))))</f>
        <v>F0</v>
      </c>
      <c r="HA19" s="10">
        <f t="shared" si="84"/>
        <v>0</v>
      </c>
      <c r="HB19" s="9" t="str">
        <f>IF(AND(8.5&lt;=CN19,CN19&lt;=10),"A",IF(AND(7&lt;=CN19,CN19&lt;=8.4),"B",IF(AND(5.5&lt;=CN19,CN19&lt;=6.9),"C",IF(AND(4&lt;=CN19,CN19&lt;=5.4),"D",IF(CN19=0,"F0","F")))))</f>
        <v>F0</v>
      </c>
      <c r="HC19" s="10">
        <f t="shared" si="86"/>
        <v>0</v>
      </c>
      <c r="HD19" s="219" t="str">
        <f>IF(AND(8.5&lt;=CR19,CR19&lt;=10),"A",IF(AND(7&lt;=CR19,CR19&lt;=8.4),"B",IF(AND(5.5&lt;=CR19,CR19&lt;=6.9),"C",IF(AND(4&lt;=CR19,CR19&lt;=5.4),"D",IF(CR19=0,"F0","F")))))</f>
        <v>F0</v>
      </c>
      <c r="HE19" s="217">
        <f t="shared" si="88"/>
        <v>0</v>
      </c>
      <c r="HF19" s="219" t="str">
        <f>IF(AND(8.5&lt;=CV19,CV19&lt;=10),"A",IF(AND(7&lt;=CV19,CV19&lt;=8.4),"B",IF(AND(5.5&lt;=CV19,CV19&lt;=6.9),"C",IF(AND(4&lt;=CV19,CV19&lt;=5.4),"D",IF(CV19=0,"F0","F")))))</f>
        <v>F0</v>
      </c>
      <c r="HG19" s="217">
        <f t="shared" si="90"/>
        <v>0</v>
      </c>
      <c r="HH19" s="219" t="str">
        <f>IF(AND(8.5&lt;=CZ19,CZ19&lt;=10),"A",IF(AND(7&lt;=CZ19,CZ19&lt;=8.4),"B",IF(AND(5.5&lt;=CZ19,CZ19&lt;=6.9),"C",IF(AND(4&lt;=CZ19,CZ19&lt;=5.4),"D",IF(CZ19=0,"F0","F")))))</f>
        <v>F0</v>
      </c>
      <c r="HI19" s="217">
        <f t="shared" si="92"/>
        <v>0</v>
      </c>
      <c r="HJ19" s="219" t="str">
        <f>IF(AND(8.5&lt;=DD19,DD19&lt;=10),"A",IF(AND(7&lt;=DD19,DD19&lt;=8.4),"B",IF(AND(5.5&lt;=DD19,DD19&lt;=6.9),"C",IF(AND(4&lt;=DD19,DD19&lt;=5.4),"D",IF(DD19=0,"F0","F")))))</f>
        <v>F0</v>
      </c>
      <c r="HK19" s="217">
        <f t="shared" si="94"/>
        <v>0</v>
      </c>
      <c r="HL19" s="219" t="str">
        <f>IF(AND(8.5&lt;=DH19,DH19&lt;=10),"A",IF(AND(7&lt;=DH19,DH19&lt;=8.4),"B",IF(AND(5.5&lt;=DH19,DH19&lt;=6.9),"C",IF(AND(4&lt;=DH19,DH19&lt;=5.4),"D",IF(DH19=0,"F0","F")))))</f>
        <v>F0</v>
      </c>
      <c r="HM19" s="217">
        <f t="shared" si="96"/>
        <v>0</v>
      </c>
      <c r="HN19" s="219" t="str">
        <f>IF(AND(8.5&lt;=DL19,DL19&lt;=10),"A",IF(AND(7&lt;=DL19,DL19&lt;=8.4),"B",IF(AND(5.5&lt;=DL19,DL19&lt;=6.9),"C",IF(AND(4&lt;=DL19,DL19&lt;=5.4),"D",IF(DL19=0,"F0","F")))))</f>
        <v>F0</v>
      </c>
      <c r="HO19" s="217">
        <f t="shared" si="98"/>
        <v>0</v>
      </c>
      <c r="HP19" s="219" t="str">
        <f>IF(AND(8.5&lt;=DP19,DP19&lt;=10),"A",IF(AND(7&lt;=DP19,DP19&lt;=8.4),"B",IF(AND(5.5&lt;=DP19,DP19&lt;=6.9),"C",IF(AND(4&lt;=DP19,DP19&lt;=5.4),"D",IF(DP19=0,"F0","F")))))</f>
        <v>F</v>
      </c>
      <c r="HQ19" s="217">
        <f t="shared" si="100"/>
        <v>0</v>
      </c>
      <c r="HR19" s="219" t="str">
        <f>IF(AND(8.5&lt;=DT19,DT19&lt;=10),"A",IF(AND(7&lt;=DT19,DT19&lt;=8.4),"B",IF(AND(5.5&lt;=DT19,DT19&lt;=6.9),"C",IF(AND(4&lt;=DT19,DT19&lt;=5.4),"D",IF(DT19=0,"F0","F")))))</f>
        <v>F0</v>
      </c>
      <c r="HS19" s="217">
        <f t="shared" si="102"/>
        <v>0</v>
      </c>
      <c r="HT19" s="219" t="str">
        <f>IF(AND(8.5&lt;=DX19,DX19&lt;=10),"A",IF(AND(7&lt;=DX19,DX19&lt;=8.4),"B",IF(AND(5.5&lt;=DX19,DX19&lt;=6.9),"C",IF(AND(4&lt;=DX19,DX19&lt;=5.4),"D",IF(DX19=0,"F0","F")))))</f>
        <v>F0</v>
      </c>
      <c r="HU19" s="217">
        <f t="shared" si="104"/>
        <v>0</v>
      </c>
      <c r="HV19" s="9" t="str">
        <f>IF(AND(8.5&lt;=EB19,EB19&lt;=10),"A",IF(AND(7&lt;=EB19,EB19&lt;=8.4),"B",IF(AND(5.5&lt;=EB19,EB19&lt;=6.9),"C",IF(AND(4&lt;=EB19,EB19&lt;=5.4),"D",IF(EB19=0,"F0","F")))))</f>
        <v>F0</v>
      </c>
      <c r="HW19" s="10">
        <f t="shared" si="106"/>
        <v>0</v>
      </c>
      <c r="HX19" s="9" t="str">
        <f>IF(AND(8.5&lt;=EF19,EF19&lt;=10),"A",IF(AND(7&lt;=EF19,EF19&lt;=8.4),"B",IF(AND(5.5&lt;=EF19,EF19&lt;=6.9),"C",IF(AND(4&lt;=EF19,EF19&lt;=5.4),"D",IF(EF19=0,"F0","F")))))</f>
        <v>F0</v>
      </c>
      <c r="HY19" s="10">
        <f t="shared" si="108"/>
        <v>0</v>
      </c>
      <c r="HZ19" s="386"/>
      <c r="IA19" s="386"/>
      <c r="IB19" s="126" t="str">
        <f t="shared" si="111"/>
        <v>X</v>
      </c>
      <c r="IC19" s="10">
        <f t="shared" si="112"/>
        <v>0</v>
      </c>
      <c r="ID19" s="126" t="str">
        <f t="shared" si="113"/>
        <v>X</v>
      </c>
      <c r="IE19" s="10">
        <f t="shared" si="114"/>
        <v>0</v>
      </c>
      <c r="IF19" s="9" t="str">
        <f>IF(AND(8.5&lt;=EJ19,EJ19&lt;=10),"A",IF(AND(7&lt;=EJ19,EJ19&lt;=8.4),"B",IF(AND(5.5&lt;=EJ19,EJ19&lt;=6.9),"C",IF(AND(4&lt;=EJ19,EJ19&lt;=5.4),"D",IF(EJ19=0,"F0","F")))))</f>
        <v>F0</v>
      </c>
      <c r="IG19" s="10">
        <f>IF(AND(8.5&lt;=EJ19,EJ19&lt;=10),4,IF(AND(7&lt;=EJ19,EJ19&lt;=8.4),3,IF(AND(5.5&lt;=EJ19,EJ19&lt;=6.9),2,IF(AND(4&lt;=EJ19,EJ19&lt;=5.4),1,0))))</f>
        <v>0</v>
      </c>
      <c r="IH19" s="9" t="str">
        <f>IF(AND(8.5&lt;=EN19,EN19&lt;=10),"A",IF(AND(7&lt;=EN19,EN19&lt;=8.4),"B",IF(AND(5.5&lt;=EN19,EN19&lt;=6.9),"C",IF(AND(4&lt;=EN19,EN19&lt;=5.4),"D",IF(EN19=0,"F0","F")))))</f>
        <v>F0</v>
      </c>
      <c r="II19" s="10">
        <f>IF(AND(8.5&lt;=EN19,EN19&lt;=10),4,IF(AND(7&lt;=EN19,EN19&lt;=8.4),3,IF(AND(5.5&lt;=EN19,EN19&lt;=6.9),2,IF(AND(4&lt;=EN19,EN19&lt;=5.4),1,0))))</f>
        <v>0</v>
      </c>
      <c r="IJ19" s="9" t="str">
        <f>IF(AND(8.5&lt;=FD19,FD19&lt;=10),"A",IF(AND(7&lt;=FD19,FD19&lt;=8.4),"B",IF(AND(5.5&lt;=FD19,FD19&lt;=6.9),"C",IF(AND(4&lt;=FD19,FD19&lt;=5.4),"D",IF(FD19=0,"F0","F")))))</f>
        <v>F0</v>
      </c>
      <c r="IK19" s="10">
        <f t="shared" si="120"/>
        <v>0</v>
      </c>
      <c r="IL19" s="387"/>
      <c r="IM19" s="387"/>
      <c r="IN19" s="387"/>
      <c r="IO19" s="387"/>
      <c r="IP19" s="387"/>
      <c r="IQ19" s="387"/>
      <c r="IR19" s="72">
        <f t="shared" si="121"/>
        <v>1.75</v>
      </c>
      <c r="IS19" s="72">
        <f>ROUND((SUMPRODUCT($FT$6:$GI$6,FT19:GI19)/SUM($FT$6:$GI$6)),2)</f>
        <v>0</v>
      </c>
      <c r="IT19" s="72">
        <f t="shared" si="123"/>
        <v>0</v>
      </c>
      <c r="IU19" s="72"/>
      <c r="IV19" s="72">
        <f t="shared" si="133"/>
        <v>0</v>
      </c>
      <c r="IW19" s="72"/>
      <c r="IX19" s="73">
        <f t="shared" ref="IX19:IX22" si="136">SUMIF(FL19:IK19,$JB$2,$FL$6:$IK$6)</f>
        <v>10</v>
      </c>
      <c r="IY19" s="72">
        <f t="shared" si="124"/>
        <v>1.4</v>
      </c>
      <c r="IZ19" s="73" t="str">
        <f>IF(AND(3.6&lt;=IY19,IY19&lt;=4),"XuÊt s¾c",IF(AND(3.2&lt;=IY19,IY19&lt;=3.59),"Giái",IF(AND(2.5&lt;=IY19,IY19&lt;=3.19),"Kh¸",IF(AND(2&lt;=IY19,IY19&lt;=2.49),"Trung b×nh",IF(AND(1&lt;=IY19,IY19&lt;=1.99),"Trung b×nh yÕu","KÐm")))))</f>
        <v>Trung b×nh yÕu</v>
      </c>
      <c r="JD19" s="3">
        <v>0</v>
      </c>
      <c r="JE19" s="3">
        <v>0</v>
      </c>
    </row>
    <row r="20" spans="1:268" ht="21.75" hidden="1" customHeight="1" x14ac:dyDescent="0.25">
      <c r="A20" s="283">
        <v>14</v>
      </c>
      <c r="B20" s="396" t="s">
        <v>176</v>
      </c>
      <c r="C20" s="397" t="s">
        <v>177</v>
      </c>
      <c r="D20" s="398">
        <v>34777</v>
      </c>
      <c r="E20" s="23">
        <v>7</v>
      </c>
      <c r="F20" s="194">
        <v>8</v>
      </c>
      <c r="G20" s="101">
        <v>4</v>
      </c>
      <c r="H20" s="7">
        <f>ROUND((E20*0.2+F20*0.1+G20*0.7),1)</f>
        <v>5</v>
      </c>
      <c r="I20" s="23">
        <v>6</v>
      </c>
      <c r="J20" s="194">
        <v>6</v>
      </c>
      <c r="K20" s="25">
        <v>5</v>
      </c>
      <c r="L20" s="7">
        <f>ROUND((I20*0.2+J20*0.1+K20*0.7),1)</f>
        <v>5.3</v>
      </c>
      <c r="M20" s="23">
        <v>7</v>
      </c>
      <c r="N20" s="194">
        <v>8</v>
      </c>
      <c r="O20" s="74">
        <v>6</v>
      </c>
      <c r="P20" s="7">
        <f>ROUND((M20*0.2+N20*0.1+O20*0.7),1)</f>
        <v>6.4</v>
      </c>
      <c r="Q20" s="23">
        <v>6</v>
      </c>
      <c r="R20" s="194">
        <v>9</v>
      </c>
      <c r="S20" s="101">
        <v>6.5</v>
      </c>
      <c r="T20" s="7">
        <f>ROUND((Q20*0.2+R20*0.1+S20*0.7),1)</f>
        <v>6.7</v>
      </c>
      <c r="U20" s="56"/>
      <c r="V20" s="57"/>
      <c r="W20" s="58"/>
      <c r="X20" s="7">
        <f>ROUND((U20*0.2+V20*0.1+W20*0.7),1)</f>
        <v>0</v>
      </c>
      <c r="Y20" s="56"/>
      <c r="Z20" s="57"/>
      <c r="AA20" s="58"/>
      <c r="AB20" s="7">
        <f>ROUND((Y20*0.2+Z20*0.1+AA20*0.7),1)</f>
        <v>0</v>
      </c>
      <c r="AC20" s="56"/>
      <c r="AD20" s="271"/>
      <c r="AE20" s="58"/>
      <c r="AF20" s="7">
        <f>ROUND((AC20*0.2+AD20*0.1+AE20*0.7),1)</f>
        <v>0</v>
      </c>
      <c r="AG20" s="56"/>
      <c r="AH20" s="271"/>
      <c r="AI20" s="58"/>
      <c r="AJ20" s="7">
        <f>ROUND((AG20*0.2+AH20*0.1+AI20*0.7),1)</f>
        <v>0</v>
      </c>
      <c r="AK20" s="56"/>
      <c r="AL20" s="271"/>
      <c r="AM20" s="58"/>
      <c r="AN20" s="7">
        <f>ROUND((AK20*0.2+AL20*0.1+AM20*0.7),1)</f>
        <v>0</v>
      </c>
      <c r="AO20" s="56"/>
      <c r="AP20" s="271"/>
      <c r="AQ20" s="58"/>
      <c r="AR20" s="7">
        <f>ROUND((AO20*0.2+AP20*0.1+AQ20*0.7),1)</f>
        <v>0</v>
      </c>
      <c r="AS20" s="56"/>
      <c r="AT20" s="271"/>
      <c r="AU20" s="58"/>
      <c r="AV20" s="7">
        <f>ROUND((AS20*0.2+AT20*0.1+AU20*0.7),1)</f>
        <v>0</v>
      </c>
      <c r="AW20" s="56"/>
      <c r="AX20" s="271"/>
      <c r="AY20" s="58"/>
      <c r="AZ20" s="7">
        <f>ROUND((AW20*0.2+AX20*0.1+AY20*0.7),1)</f>
        <v>0</v>
      </c>
      <c r="BA20" s="23"/>
      <c r="BB20" s="24"/>
      <c r="BC20" s="25"/>
      <c r="BD20" s="7">
        <f>ROUND((BA20*0.2+BB20*0.1+BC20*0.7),1)</f>
        <v>0</v>
      </c>
      <c r="BE20" s="56"/>
      <c r="BF20" s="57"/>
      <c r="BG20" s="58"/>
      <c r="BH20" s="7">
        <f>ROUND((BE20*0.2+BF20*0.1+BG20*0.7),1)</f>
        <v>0</v>
      </c>
      <c r="BI20" s="23"/>
      <c r="BJ20" s="24"/>
      <c r="BK20" s="25"/>
      <c r="BL20" s="7">
        <f>ROUND((BI20*0.2+BJ20*0.1+BK20*0.7),1)</f>
        <v>0</v>
      </c>
      <c r="BM20" s="56"/>
      <c r="BN20" s="57"/>
      <c r="BO20" s="58"/>
      <c r="BP20" s="7">
        <f>ROUND((BM20*0.2+BN20*0.1+BO20*0.7),1)</f>
        <v>0</v>
      </c>
      <c r="BQ20" s="56"/>
      <c r="BR20" s="57"/>
      <c r="BS20" s="58"/>
      <c r="BT20" s="7">
        <f>ROUND((BQ20*0.2+BR20*0.1+BS20*0.7),1)</f>
        <v>0</v>
      </c>
      <c r="BU20" s="23"/>
      <c r="BV20" s="24"/>
      <c r="BW20" s="25"/>
      <c r="BX20" s="7">
        <f>ROUND((BU20*0.2+BV20*0.1+BW20*0.7),1)</f>
        <v>0</v>
      </c>
      <c r="BY20" s="56"/>
      <c r="BZ20" s="57"/>
      <c r="CA20" s="58"/>
      <c r="CB20" s="7">
        <f>ROUND((BY20*0.2+BZ20*0.1+CA20*0.7),1)</f>
        <v>0</v>
      </c>
      <c r="CC20" s="23"/>
      <c r="CD20" s="24"/>
      <c r="CE20" s="25"/>
      <c r="CF20" s="7">
        <f>ROUND((CC20*0.2+CD20*0.1+CE20*0.7),1)</f>
        <v>0</v>
      </c>
      <c r="CG20" s="56"/>
      <c r="CH20" s="57"/>
      <c r="CI20" s="58"/>
      <c r="CJ20" s="7">
        <f>ROUND((CG20*0.2+CH20*0.1+CI20*0.7),1)</f>
        <v>0</v>
      </c>
      <c r="CK20" s="56"/>
      <c r="CL20" s="57"/>
      <c r="CM20" s="58"/>
      <c r="CN20" s="7">
        <f>ROUND((CK20*0.2+CL20*0.1+CM20*0.7),1)</f>
        <v>0</v>
      </c>
      <c r="CO20" s="23"/>
      <c r="CP20" s="24"/>
      <c r="CQ20" s="25"/>
      <c r="CR20" s="7">
        <f>ROUND((CO20*0.2+CP20*0.1+CQ20*0.7),1)</f>
        <v>0</v>
      </c>
      <c r="CS20" s="23"/>
      <c r="CT20" s="24"/>
      <c r="CU20" s="25"/>
      <c r="CV20" s="7">
        <f>ROUND((CS20*0.2+CT20*0.1+CU20*0.7),1)</f>
        <v>0</v>
      </c>
      <c r="CW20" s="23"/>
      <c r="CX20" s="24"/>
      <c r="CY20" s="25"/>
      <c r="CZ20" s="7">
        <f>ROUND((CW20*0.2+CX20*0.1+CY20*0.7),1)</f>
        <v>0</v>
      </c>
      <c r="DA20" s="23"/>
      <c r="DB20" s="24"/>
      <c r="DC20" s="25"/>
      <c r="DD20" s="7">
        <f>ROUND((DA20*0.2+DB20*0.1+DC20*0.7),1)</f>
        <v>0</v>
      </c>
      <c r="DE20" s="23"/>
      <c r="DF20" s="24"/>
      <c r="DG20" s="25"/>
      <c r="DH20" s="7">
        <f>ROUND((DE20*0.2+DF20*0.1+DG20*0.7),1)</f>
        <v>0</v>
      </c>
      <c r="DI20" s="23"/>
      <c r="DJ20" s="24"/>
      <c r="DK20" s="25"/>
      <c r="DL20" s="7">
        <f>ROUND((DI20*0.2+DJ20*0.1+DK20*0.7),1)</f>
        <v>0</v>
      </c>
      <c r="DM20" s="23">
        <v>5.5</v>
      </c>
      <c r="DN20" s="194">
        <v>8</v>
      </c>
      <c r="DO20" s="25"/>
      <c r="DP20" s="7">
        <f>ROUND((DM20*0.2+DN20*0.1+DO20*0.7),1)</f>
        <v>1.9</v>
      </c>
      <c r="DQ20" s="56"/>
      <c r="DR20" s="57"/>
      <c r="DS20" s="58"/>
      <c r="DT20" s="7">
        <f>ROUND((DQ20*0.2+DR20*0.1+DS20*0.7),1)</f>
        <v>0</v>
      </c>
      <c r="DU20" s="23"/>
      <c r="DV20" s="24"/>
      <c r="DW20" s="25"/>
      <c r="DX20" s="7">
        <f>ROUND((DU20*0.2+DV20*0.1+DW20*0.7),1)</f>
        <v>0</v>
      </c>
      <c r="DY20" s="412" t="s">
        <v>380</v>
      </c>
      <c r="DZ20" s="24"/>
      <c r="EA20" s="25"/>
      <c r="EB20" s="7"/>
      <c r="EC20" s="23"/>
      <c r="ED20" s="24"/>
      <c r="EE20" s="25"/>
      <c r="EF20" s="7">
        <f>ROUND((EC20*0.2+ED20*0.1+EE20*0.7),1)</f>
        <v>0</v>
      </c>
      <c r="EG20" s="23"/>
      <c r="EH20" s="24"/>
      <c r="EI20" s="25"/>
      <c r="EJ20" s="7">
        <f>ROUND((EG20*0.2+EH20*0.1+EI20*0.7),1)</f>
        <v>0</v>
      </c>
      <c r="EK20" s="23"/>
      <c r="EL20" s="24"/>
      <c r="EM20" s="25"/>
      <c r="EN20" s="7">
        <f>ROUND((EK20*0.2+EL20*0.1+EM20*0.7),1)</f>
        <v>0</v>
      </c>
      <c r="EO20" s="23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24"/>
      <c r="FC20" s="25"/>
      <c r="FD20" s="7">
        <f>ROUND((EO20*0.2+FB20*0.1+FC20*0.7),1)</f>
        <v>0</v>
      </c>
      <c r="FE20" s="7"/>
      <c r="FF20" s="7"/>
      <c r="FG20" s="7"/>
      <c r="FH20" s="7"/>
      <c r="FI20" s="7"/>
      <c r="FJ20" s="7"/>
      <c r="FK20" s="8">
        <f t="shared" si="42"/>
        <v>0.57999999999999996</v>
      </c>
      <c r="FL20" s="9" t="str">
        <f>IF(AND(8.5&lt;=H20,H20&lt;=10),"A",IF(AND(7&lt;=H20,H20&lt;=8.4),"B",IF(AND(5.5&lt;=H20,H20&lt;=6.9),"C",IF(AND(4&lt;=H20,H20&lt;=5.4),"D",IF(H20=0,"F0","F")))))</f>
        <v>D</v>
      </c>
      <c r="FM20" s="10">
        <f t="shared" si="44"/>
        <v>1</v>
      </c>
      <c r="FN20" s="9" t="str">
        <f>IF(AND(8.5&lt;=L20,L20&lt;=10),"A",IF(AND(7&lt;=L20,L20&lt;=8.4),"B",IF(AND(5.5&lt;=L20,L20&lt;=6.9),"C",IF(AND(4&lt;=L20,L20&lt;=5.4),"D",IF(L20=0,"F0","F")))))</f>
        <v>D</v>
      </c>
      <c r="FO20" s="10">
        <f t="shared" si="46"/>
        <v>1</v>
      </c>
      <c r="FP20" s="9" t="str">
        <f>IF(AND(8.5&lt;=P20,P20&lt;=10),"A",IF(AND(7&lt;=P20,P20&lt;=8.4),"B",IF(AND(5.5&lt;=P20,P20&lt;=6.9),"C",IF(AND(4&lt;=P20,P20&lt;=5.4),"D",IF(P20=0,"F0","F")))))</f>
        <v>C</v>
      </c>
      <c r="FQ20" s="10">
        <f t="shared" si="48"/>
        <v>2</v>
      </c>
      <c r="FR20" s="9" t="str">
        <f>IF(AND(8.5&lt;=T20,T20&lt;=10),"A",IF(AND(7&lt;=T20,T20&lt;=8.4),"B",IF(AND(5.5&lt;=T20,T20&lt;=6.9),"C",IF(AND(4&lt;=T20,T20&lt;=5.4),"D",IF(T20=0,"F0","F")))))</f>
        <v>C</v>
      </c>
      <c r="FS20" s="10">
        <f t="shared" si="50"/>
        <v>2</v>
      </c>
      <c r="FT20" s="219" t="str">
        <f>IF(AND(8.5&lt;=X20,X20&lt;=10),"A",IF(AND(7&lt;=X20,X20&lt;=8.4),"B",IF(AND(5.5&lt;=X20,X20&lt;=6.9),"C",IF(AND(4&lt;=X20,X20&lt;=5.4),"D",IF(X20=0,"F0","F")))))</f>
        <v>F0</v>
      </c>
      <c r="FU20" s="217">
        <f t="shared" si="52"/>
        <v>0</v>
      </c>
      <c r="FV20" s="219" t="str">
        <f>IF(AND(8.5&lt;=AB20,AB20&lt;=10),"A",IF(AND(7&lt;=AB20,AB20&lt;=8.4),"B",IF(AND(5.5&lt;=AB20,AB20&lt;=6.9),"C",IF(AND(4&lt;=AB20,AB20&lt;=5.4),"D",IF(AB20=0,"F0","F")))))</f>
        <v>F0</v>
      </c>
      <c r="FW20" s="217">
        <f t="shared" si="54"/>
        <v>0</v>
      </c>
      <c r="FX20" s="219" t="str">
        <f>IF(AND(8.5&lt;=AF20,AF20&lt;=10),"A",IF(AND(7&lt;=AF20,AF20&lt;=8.4),"B",IF(AND(5.5&lt;=AF20,AF20&lt;=6.9),"C",IF(AND(4&lt;=AF20,AF20&lt;=5.4),"D",IF(AF20=0,"F0","F")))))</f>
        <v>F0</v>
      </c>
      <c r="FY20" s="217">
        <f t="shared" si="56"/>
        <v>0</v>
      </c>
      <c r="FZ20" s="219" t="str">
        <f>IF(AND(8.5&lt;=AJ20,AJ20&lt;=10),"A",IF(AND(7&lt;=AJ20,AJ20&lt;=8.4),"B",IF(AND(5.5&lt;=AJ20,AJ20&lt;=6.9),"C",IF(AND(4&lt;=AJ20,AJ20&lt;=5.4),"D",IF(AJ20=0,"F0","F")))))</f>
        <v>F0</v>
      </c>
      <c r="GA20" s="217">
        <f t="shared" si="58"/>
        <v>0</v>
      </c>
      <c r="GB20" s="219" t="str">
        <f>IF(AND(8.5&lt;=AN20,AN20&lt;=10),"A",IF(AND(7&lt;=AN20,AN20&lt;=8.4),"B",IF(AND(5.5&lt;=AN20,AN20&lt;=6.9),"C",IF(AND(4&lt;=AN20,AN20&lt;=5.4),"D",IF(AN20=0,"F0","F")))))</f>
        <v>F0</v>
      </c>
      <c r="GC20" s="217">
        <f t="shared" si="60"/>
        <v>0</v>
      </c>
      <c r="GD20" s="219" t="str">
        <f>IF(AND(8.5&lt;=AR20,AR20&lt;=10),"A",IF(AND(7&lt;=AR20,AR20&lt;=8.4),"B",IF(AND(5.5&lt;=AR20,AR20&lt;=6.9),"C",IF(AND(4&lt;=AR20,AR20&lt;=5.4),"D",IF(AR20=0,"F0","F")))))</f>
        <v>F0</v>
      </c>
      <c r="GE20" s="217">
        <f t="shared" si="62"/>
        <v>0</v>
      </c>
      <c r="GF20" s="219" t="str">
        <f>IF(AND(8.5&lt;=AV20,AV20&lt;=10),"A",IF(AND(7&lt;=AV20,AV20&lt;=8.4),"B",IF(AND(5.5&lt;=AV20,AV20&lt;=6.9),"C",IF(AND(4&lt;=AV20,AV20&lt;=5.4),"D",IF(AV20=0,"F0","F")))))</f>
        <v>F0</v>
      </c>
      <c r="GG20" s="217">
        <f t="shared" si="64"/>
        <v>0</v>
      </c>
      <c r="GH20" s="219" t="str">
        <f>IF(AND(8.5&lt;=AZ20,AZ20&lt;=10),"A",IF(AND(7&lt;=AZ20,AZ20&lt;=8.4),"B",IF(AND(5.5&lt;=AZ20,AZ20&lt;=6.9),"C",IF(AND(4&lt;=AZ20,AZ20&lt;=5.4),"D",IF(AZ20=0,"F0","F")))))</f>
        <v>F0</v>
      </c>
      <c r="GI20" s="217">
        <f t="shared" si="66"/>
        <v>0</v>
      </c>
      <c r="GJ20" s="219" t="str">
        <f>IF(AND(8.5&lt;=BD20,BD20&lt;=10),"A",IF(AND(7&lt;=BD20,BD20&lt;=8.4),"B",IF(AND(5.5&lt;=BD20,BD20&lt;=6.9),"C",IF(AND(4&lt;=BD20,BD20&lt;=5.4),"D",IF(BD20=0,"F0","F")))))</f>
        <v>F0</v>
      </c>
      <c r="GK20" s="217">
        <f t="shared" si="68"/>
        <v>0</v>
      </c>
      <c r="GL20" s="9" t="str">
        <f>IF(AND(8.5&lt;=BH20,BH20&lt;=10),"A",IF(AND(7&lt;=BH20,BH20&lt;=8.4),"B",IF(AND(5.5&lt;=BH20,BH20&lt;=6.9),"C",IF(AND(4&lt;=BH20,BH20&lt;=5.4),"D",IF(BH20=0,"F0","F")))))</f>
        <v>F0</v>
      </c>
      <c r="GM20" s="10">
        <f t="shared" si="70"/>
        <v>0</v>
      </c>
      <c r="GN20" s="9" t="str">
        <f>IF(AND(8.5&lt;=BL20,BL20&lt;=10),"A",IF(AND(7&lt;=BL20,BL20&lt;=8.4),"B",IF(AND(5.5&lt;=BL20,BL20&lt;=6.9),"C",IF(AND(4&lt;=BL20,BL20&lt;=5.4),"D",IF(BL20=0,"F0","F")))))</f>
        <v>F0</v>
      </c>
      <c r="GO20" s="10">
        <f t="shared" si="72"/>
        <v>0</v>
      </c>
      <c r="GP20" s="9" t="str">
        <f>IF(AND(8.5&lt;=BP20,BP20&lt;=10),"A",IF(AND(7&lt;=BP20,BP20&lt;=8.4),"B",IF(AND(5.5&lt;=BP20,BP20&lt;=6.9),"C",IF(AND(4&lt;=BP20,BP20&lt;=5.4),"D",IF(BP20=0,"F0","F")))))</f>
        <v>F0</v>
      </c>
      <c r="GQ20" s="10">
        <f t="shared" si="74"/>
        <v>0</v>
      </c>
      <c r="GR20" s="9" t="str">
        <f>IF(AND(8.5&lt;=BT20,BT20&lt;=10),"A",IF(AND(7&lt;=BT20,BT20&lt;=8.4),"B",IF(AND(5.5&lt;=BT20,BT20&lt;=6.9),"C",IF(AND(4&lt;=BT20,BT20&lt;=5.4),"D",IF(BT20=0,"F0","F")))))</f>
        <v>F0</v>
      </c>
      <c r="GS20" s="10">
        <f t="shared" si="76"/>
        <v>0</v>
      </c>
      <c r="GT20" s="9" t="str">
        <f>IF(AND(8.5&lt;=BX20,BX20&lt;=10),"A",IF(AND(7&lt;=BX20,BX20&lt;=8.4),"B",IF(AND(5.5&lt;=BX20,BX20&lt;=6.9),"C",IF(AND(4&lt;=BX20,BX20&lt;=5.4),"D",IF(BX20=0,"F0","F")))))</f>
        <v>F0</v>
      </c>
      <c r="GU20" s="10">
        <f t="shared" si="78"/>
        <v>0</v>
      </c>
      <c r="GV20" s="9" t="str">
        <f>IF(AND(8.5&lt;=CB20,CB20&lt;=10),"A",IF(AND(7&lt;=CB20,CB20&lt;=8.4),"B",IF(AND(5.5&lt;=CB20,CB20&lt;=6.9),"C",IF(AND(4&lt;=CB20,CB20&lt;=5.4),"D",IF(CB20=0,"F0","F")))))</f>
        <v>F0</v>
      </c>
      <c r="GW20" s="10">
        <f t="shared" si="80"/>
        <v>0</v>
      </c>
      <c r="GX20" s="9" t="str">
        <f>IF(AND(8.5&lt;=CF20,CF20&lt;=10),"A",IF(AND(7&lt;=CF20,CF20&lt;=8.4),"B",IF(AND(5.5&lt;=CF20,CF20&lt;=6.9),"C",IF(AND(4&lt;=CF20,CF20&lt;=5.4),"D",IF(CF20=0,"F0","F")))))</f>
        <v>F0</v>
      </c>
      <c r="GY20" s="10">
        <f t="shared" si="82"/>
        <v>0</v>
      </c>
      <c r="GZ20" s="9" t="str">
        <f>IF(AND(8.5&lt;=CJ20,CJ20&lt;=10),"A",IF(AND(7&lt;=CJ20,CJ20&lt;=8.4),"B",IF(AND(5.5&lt;=CJ20,CJ20&lt;=6.9),"C",IF(AND(4&lt;=CJ20,CJ20&lt;=5.4),"D",IF(CJ20=0,"F0","F")))))</f>
        <v>F0</v>
      </c>
      <c r="HA20" s="10">
        <f t="shared" si="84"/>
        <v>0</v>
      </c>
      <c r="HB20" s="9" t="str">
        <f>IF(AND(8.5&lt;=CN20,CN20&lt;=10),"A",IF(AND(7&lt;=CN20,CN20&lt;=8.4),"B",IF(AND(5.5&lt;=CN20,CN20&lt;=6.9),"C",IF(AND(4&lt;=CN20,CN20&lt;=5.4),"D",IF(CN20=0,"F0","F")))))</f>
        <v>F0</v>
      </c>
      <c r="HC20" s="10">
        <f t="shared" si="86"/>
        <v>0</v>
      </c>
      <c r="HD20" s="219" t="str">
        <f>IF(AND(8.5&lt;=CR20,CR20&lt;=10),"A",IF(AND(7&lt;=CR20,CR20&lt;=8.4),"B",IF(AND(5.5&lt;=CR20,CR20&lt;=6.9),"C",IF(AND(4&lt;=CR20,CR20&lt;=5.4),"D",IF(CR20=0,"F0","F")))))</f>
        <v>F0</v>
      </c>
      <c r="HE20" s="217">
        <f t="shared" si="88"/>
        <v>0</v>
      </c>
      <c r="HF20" s="219" t="str">
        <f>IF(AND(8.5&lt;=CV20,CV20&lt;=10),"A",IF(AND(7&lt;=CV20,CV20&lt;=8.4),"B",IF(AND(5.5&lt;=CV20,CV20&lt;=6.9),"C",IF(AND(4&lt;=CV20,CV20&lt;=5.4),"D",IF(CV20=0,"F0","F")))))</f>
        <v>F0</v>
      </c>
      <c r="HG20" s="217">
        <f t="shared" si="90"/>
        <v>0</v>
      </c>
      <c r="HH20" s="219" t="str">
        <f>IF(AND(8.5&lt;=CZ20,CZ20&lt;=10),"A",IF(AND(7&lt;=CZ20,CZ20&lt;=8.4),"B",IF(AND(5.5&lt;=CZ20,CZ20&lt;=6.9),"C",IF(AND(4&lt;=CZ20,CZ20&lt;=5.4),"D",IF(CZ20=0,"F0","F")))))</f>
        <v>F0</v>
      </c>
      <c r="HI20" s="217">
        <f t="shared" si="92"/>
        <v>0</v>
      </c>
      <c r="HJ20" s="219" t="str">
        <f>IF(AND(8.5&lt;=DD20,DD20&lt;=10),"A",IF(AND(7&lt;=DD20,DD20&lt;=8.4),"B",IF(AND(5.5&lt;=DD20,DD20&lt;=6.9),"C",IF(AND(4&lt;=DD20,DD20&lt;=5.4),"D",IF(DD20=0,"F0","F")))))</f>
        <v>F0</v>
      </c>
      <c r="HK20" s="217">
        <f t="shared" si="94"/>
        <v>0</v>
      </c>
      <c r="HL20" s="219" t="str">
        <f>IF(AND(8.5&lt;=DH20,DH20&lt;=10),"A",IF(AND(7&lt;=DH20,DH20&lt;=8.4),"B",IF(AND(5.5&lt;=DH20,DH20&lt;=6.9),"C",IF(AND(4&lt;=DH20,DH20&lt;=5.4),"D",IF(DH20=0,"F0","F")))))</f>
        <v>F0</v>
      </c>
      <c r="HM20" s="217">
        <f t="shared" si="96"/>
        <v>0</v>
      </c>
      <c r="HN20" s="219" t="str">
        <f>IF(AND(8.5&lt;=DL20,DL20&lt;=10),"A",IF(AND(7&lt;=DL20,DL20&lt;=8.4),"B",IF(AND(5.5&lt;=DL20,DL20&lt;=6.9),"C",IF(AND(4&lt;=DL20,DL20&lt;=5.4),"D",IF(DL20=0,"F0","F")))))</f>
        <v>F0</v>
      </c>
      <c r="HO20" s="217">
        <f t="shared" si="98"/>
        <v>0</v>
      </c>
      <c r="HP20" s="219" t="str">
        <f>IF(AND(8.5&lt;=DP20,DP20&lt;=10),"A",IF(AND(7&lt;=DP20,DP20&lt;=8.4),"B",IF(AND(5.5&lt;=DP20,DP20&lt;=6.9),"C",IF(AND(4&lt;=DP20,DP20&lt;=5.4),"D",IF(DP20=0,"F0","F")))))</f>
        <v>F</v>
      </c>
      <c r="HQ20" s="217">
        <f t="shared" si="100"/>
        <v>0</v>
      </c>
      <c r="HR20" s="219" t="str">
        <f>IF(AND(8.5&lt;=DT20,DT20&lt;=10),"A",IF(AND(7&lt;=DT20,DT20&lt;=8.4),"B",IF(AND(5.5&lt;=DT20,DT20&lt;=6.9),"C",IF(AND(4&lt;=DT20,DT20&lt;=5.4),"D",IF(DT20=0,"F0","F")))))</f>
        <v>F0</v>
      </c>
      <c r="HS20" s="217">
        <f t="shared" si="102"/>
        <v>0</v>
      </c>
      <c r="HT20" s="219" t="str">
        <f>IF(AND(8.5&lt;=DX20,DX20&lt;=10),"A",IF(AND(7&lt;=DX20,DX20&lt;=8.4),"B",IF(AND(5.5&lt;=DX20,DX20&lt;=6.9),"C",IF(AND(4&lt;=DX20,DX20&lt;=5.4),"D",IF(DX20=0,"F0","F")))))</f>
        <v>F0</v>
      </c>
      <c r="HU20" s="217">
        <f t="shared" si="104"/>
        <v>0</v>
      </c>
      <c r="HV20" s="9" t="str">
        <f>IF(AND(8.5&lt;=EB20,EB20&lt;=10),"A",IF(AND(7&lt;=EB20,EB20&lt;=8.4),"B",IF(AND(5.5&lt;=EB20,EB20&lt;=6.9),"C",IF(AND(4&lt;=EB20,EB20&lt;=5.4),"D",IF(EB20=0,"F0","F")))))</f>
        <v>F0</v>
      </c>
      <c r="HW20" s="10">
        <f t="shared" si="106"/>
        <v>0</v>
      </c>
      <c r="HX20" s="9" t="str">
        <f>IF(AND(8.5&lt;=EF20,EF20&lt;=10),"A",IF(AND(7&lt;=EF20,EF20&lt;=8.4),"B",IF(AND(5.5&lt;=EF20,EF20&lt;=6.9),"C",IF(AND(4&lt;=EF20,EF20&lt;=5.4),"D",IF(EF20=0,"F0","F")))))</f>
        <v>F0</v>
      </c>
      <c r="HY20" s="10">
        <f t="shared" si="108"/>
        <v>0</v>
      </c>
      <c r="HZ20" s="386"/>
      <c r="IA20" s="386"/>
      <c r="IB20" s="126" t="str">
        <f t="shared" si="111"/>
        <v>X</v>
      </c>
      <c r="IC20" s="10">
        <f t="shared" si="112"/>
        <v>0</v>
      </c>
      <c r="ID20" s="126" t="str">
        <f t="shared" si="113"/>
        <v>X</v>
      </c>
      <c r="IE20" s="10">
        <f t="shared" si="114"/>
        <v>0</v>
      </c>
      <c r="IF20" s="9" t="str">
        <f>IF(AND(8.5&lt;=EJ20,EJ20&lt;=10),"A",IF(AND(7&lt;=EJ20,EJ20&lt;=8.4),"B",IF(AND(5.5&lt;=EJ20,EJ20&lt;=6.9),"C",IF(AND(4&lt;=EJ20,EJ20&lt;=5.4),"D",IF(EJ20=0,"F0","F")))))</f>
        <v>F0</v>
      </c>
      <c r="IG20" s="10">
        <f>IF(AND(8.5&lt;=EJ20,EJ20&lt;=10),4,IF(AND(7&lt;=EJ20,EJ20&lt;=8.4),3,IF(AND(5.5&lt;=EJ20,EJ20&lt;=6.9),2,IF(AND(4&lt;=EJ20,EJ20&lt;=5.4),1,0))))</f>
        <v>0</v>
      </c>
      <c r="IH20" s="9" t="str">
        <f>IF(AND(8.5&lt;=EN20,EN20&lt;=10),"A",IF(AND(7&lt;=EN20,EN20&lt;=8.4),"B",IF(AND(5.5&lt;=EN20,EN20&lt;=6.9),"C",IF(AND(4&lt;=EN20,EN20&lt;=5.4),"D",IF(EN20=0,"F0","F")))))</f>
        <v>F0</v>
      </c>
      <c r="II20" s="10">
        <f>IF(AND(8.5&lt;=EN20,EN20&lt;=10),4,IF(AND(7&lt;=EN20,EN20&lt;=8.4),3,IF(AND(5.5&lt;=EN20,EN20&lt;=6.9),2,IF(AND(4&lt;=EN20,EN20&lt;=5.4),1,0))))</f>
        <v>0</v>
      </c>
      <c r="IJ20" s="9" t="str">
        <f>IF(AND(8.5&lt;=FD20,FD20&lt;=10),"A",IF(AND(7&lt;=FD20,FD20&lt;=8.4),"B",IF(AND(5.5&lt;=FD20,FD20&lt;=6.9),"C",IF(AND(4&lt;=FD20,FD20&lt;=5.4),"D",IF(FD20=0,"F0","F")))))</f>
        <v>F0</v>
      </c>
      <c r="IK20" s="10">
        <f t="shared" si="120"/>
        <v>0</v>
      </c>
      <c r="IL20" s="387"/>
      <c r="IM20" s="387"/>
      <c r="IN20" s="387"/>
      <c r="IO20" s="387"/>
      <c r="IP20" s="387"/>
      <c r="IQ20" s="387"/>
      <c r="IR20" s="72">
        <f t="shared" si="121"/>
        <v>1.5</v>
      </c>
      <c r="IS20" s="72">
        <f>ROUND((SUMPRODUCT($FT$6:$GI$6,FT20:GI20)/SUM($FT$6:$GI$6)),2)</f>
        <v>0</v>
      </c>
      <c r="IT20" s="72">
        <f t="shared" si="123"/>
        <v>0</v>
      </c>
      <c r="IU20" s="72"/>
      <c r="IV20" s="72">
        <f t="shared" si="133"/>
        <v>0</v>
      </c>
      <c r="IW20" s="72"/>
      <c r="IX20" s="73">
        <f t="shared" si="136"/>
        <v>10</v>
      </c>
      <c r="IY20" s="72">
        <f t="shared" si="124"/>
        <v>1.2</v>
      </c>
      <c r="IZ20" s="4" t="str">
        <f>IF(AND(3.6&lt;=IY20,IY20&lt;=4),"XuÊt s¾c",IF(AND(3.2&lt;=IY20,IY20&lt;=3.59),"Giái",IF(AND(2.5&lt;=IY20,IY20&lt;=3.19),"Kh¸",IF(AND(2&lt;=IY20,IY20&lt;=2.49),"Trung b×nh",IF(AND(1&lt;=IY20,IY20&lt;=1.99),"Trung b×nh yÕu","KÐm")))))</f>
        <v>Trung b×nh yÕu</v>
      </c>
      <c r="JA20" s="3"/>
      <c r="JB20" s="3"/>
      <c r="JD20" s="94"/>
      <c r="JE20" s="94"/>
    </row>
    <row r="21" spans="1:268" ht="19.5" hidden="1" customHeight="1" x14ac:dyDescent="0.25">
      <c r="A21" s="283">
        <v>15</v>
      </c>
      <c r="B21" s="399" t="s">
        <v>101</v>
      </c>
      <c r="C21" s="400" t="s">
        <v>47</v>
      </c>
      <c r="D21" s="401">
        <v>36013</v>
      </c>
      <c r="E21" s="23">
        <v>7</v>
      </c>
      <c r="F21" s="194">
        <v>7</v>
      </c>
      <c r="G21" s="101">
        <v>4</v>
      </c>
      <c r="H21" s="7">
        <f>ROUND((E21*0.2+F21*0.1+G21*0.7),1)</f>
        <v>4.9000000000000004</v>
      </c>
      <c r="I21" s="23">
        <v>5</v>
      </c>
      <c r="J21" s="194">
        <v>6</v>
      </c>
      <c r="K21" s="101">
        <v>6</v>
      </c>
      <c r="L21" s="7">
        <f>ROUND((I21*0.2+J21*0.1+K21*0.7),1)</f>
        <v>5.8</v>
      </c>
      <c r="M21" s="23">
        <v>6</v>
      </c>
      <c r="N21" s="194">
        <v>7</v>
      </c>
      <c r="O21" s="74">
        <v>5</v>
      </c>
      <c r="P21" s="7">
        <f>ROUND((M21*0.2+N21*0.1+O21*0.7),1)</f>
        <v>5.4</v>
      </c>
      <c r="Q21" s="23">
        <v>6.5</v>
      </c>
      <c r="R21" s="194">
        <v>7</v>
      </c>
      <c r="S21" s="74">
        <v>7</v>
      </c>
      <c r="T21" s="7">
        <f>ROUND((Q21*0.2+R21*0.1+S21*0.7),1)</f>
        <v>6.9</v>
      </c>
      <c r="U21" s="23">
        <v>5.3</v>
      </c>
      <c r="V21" s="24">
        <v>8</v>
      </c>
      <c r="W21" s="25">
        <v>0</v>
      </c>
      <c r="X21" s="7">
        <f>ROUND((U21*0.2+V21*0.1+W21*0.7),1)</f>
        <v>1.9</v>
      </c>
      <c r="Y21" s="56"/>
      <c r="Z21" s="57"/>
      <c r="AA21" s="58"/>
      <c r="AB21" s="7">
        <f>ROUND((Y21*0.2+Z21*0.1+AA21*0.7),1)</f>
        <v>0</v>
      </c>
      <c r="AC21" s="23">
        <v>6.3</v>
      </c>
      <c r="AD21" s="194">
        <v>7</v>
      </c>
      <c r="AE21" s="25">
        <v>0</v>
      </c>
      <c r="AF21" s="7">
        <f>ROUND((AC21*0.2+AD21*0.1+AE21*0.7),1)</f>
        <v>2</v>
      </c>
      <c r="AG21" s="23">
        <v>6.5</v>
      </c>
      <c r="AH21" s="194">
        <v>7</v>
      </c>
      <c r="AI21" s="25">
        <f>ROUND((JD21+JE21)/2,1)</f>
        <v>0</v>
      </c>
      <c r="AJ21" s="7">
        <f>ROUND((AG21*0.2+AH21*0.1+AI21*0.7),1)</f>
        <v>2</v>
      </c>
      <c r="AK21" s="23">
        <v>5.7</v>
      </c>
      <c r="AL21" s="194">
        <v>5</v>
      </c>
      <c r="AM21" s="25">
        <v>5.5</v>
      </c>
      <c r="AN21" s="7">
        <f>ROUND((AK21*0.2+AL21*0.1+AM21*0.7),1)</f>
        <v>5.5</v>
      </c>
      <c r="AO21" s="23">
        <v>6.7</v>
      </c>
      <c r="AP21" s="194">
        <v>7</v>
      </c>
      <c r="AQ21" s="25">
        <v>0</v>
      </c>
      <c r="AR21" s="7">
        <f>ROUND((AO21*0.2+AP21*0.1+AQ21*0.7),1)</f>
        <v>2</v>
      </c>
      <c r="AS21" s="23">
        <v>5</v>
      </c>
      <c r="AT21" s="194">
        <v>5</v>
      </c>
      <c r="AU21" s="25">
        <v>0</v>
      </c>
      <c r="AV21" s="7">
        <f>ROUND((AS21*0.2+AT21*0.1+AU21*0.7),1)</f>
        <v>1.5</v>
      </c>
      <c r="AW21" s="23">
        <v>6</v>
      </c>
      <c r="AX21" s="194">
        <v>8</v>
      </c>
      <c r="AY21" s="25">
        <v>0</v>
      </c>
      <c r="AZ21" s="7">
        <f>ROUND((AW21*0.2+AX21*0.1+AY21*0.7),1)</f>
        <v>2</v>
      </c>
      <c r="BA21" s="23"/>
      <c r="BB21" s="24"/>
      <c r="BC21" s="25"/>
      <c r="BD21" s="7">
        <f>ROUND((BA21*0.2+BB21*0.1+BC21*0.7),1)</f>
        <v>0</v>
      </c>
      <c r="BE21" s="56"/>
      <c r="BF21" s="57"/>
      <c r="BG21" s="58"/>
      <c r="BH21" s="7">
        <f>ROUND((BE21*0.2+BF21*0.1+BG21*0.7),1)</f>
        <v>0</v>
      </c>
      <c r="BI21" s="23"/>
      <c r="BJ21" s="24"/>
      <c r="BK21" s="25"/>
      <c r="BL21" s="7">
        <f>ROUND((BI21*0.2+BJ21*0.1+BK21*0.7),1)</f>
        <v>0</v>
      </c>
      <c r="BM21" s="56"/>
      <c r="BN21" s="57"/>
      <c r="BO21" s="58"/>
      <c r="BP21" s="7">
        <f>ROUND((BM21*0.2+BN21*0.1+BO21*0.7),1)</f>
        <v>0</v>
      </c>
      <c r="BQ21" s="56"/>
      <c r="BR21" s="57"/>
      <c r="BS21" s="58"/>
      <c r="BT21" s="7">
        <f>ROUND((BQ21*0.2+BR21*0.1+BS21*0.7),1)</f>
        <v>0</v>
      </c>
      <c r="BU21" s="23"/>
      <c r="BV21" s="24"/>
      <c r="BW21" s="25"/>
      <c r="BX21" s="7">
        <f>ROUND((BU21*0.2+BV21*0.1+BW21*0.7),1)</f>
        <v>0</v>
      </c>
      <c r="BY21" s="56"/>
      <c r="BZ21" s="57"/>
      <c r="CA21" s="58"/>
      <c r="CB21" s="7">
        <f>ROUND((BY21*0.2+BZ21*0.1+CA21*0.7),1)</f>
        <v>0</v>
      </c>
      <c r="CC21" s="23"/>
      <c r="CD21" s="24"/>
      <c r="CE21" s="25"/>
      <c r="CF21" s="7">
        <f>ROUND((CC21*0.2+CD21*0.1+CE21*0.7),1)</f>
        <v>0</v>
      </c>
      <c r="CG21" s="56"/>
      <c r="CH21" s="57"/>
      <c r="CI21" s="58"/>
      <c r="CJ21" s="7">
        <f>ROUND((CG21*0.2+CH21*0.1+CI21*0.7),1)</f>
        <v>0</v>
      </c>
      <c r="CK21" s="56"/>
      <c r="CL21" s="57"/>
      <c r="CM21" s="58"/>
      <c r="CN21" s="7">
        <f>ROUND((CK21*0.2+CL21*0.1+CM21*0.7),1)</f>
        <v>0</v>
      </c>
      <c r="CO21" s="23"/>
      <c r="CP21" s="24"/>
      <c r="CQ21" s="25"/>
      <c r="CR21" s="7">
        <f>ROUND((CO21*0.2+CP21*0.1+CQ21*0.7),1)</f>
        <v>0</v>
      </c>
      <c r="CS21" s="23"/>
      <c r="CT21" s="24"/>
      <c r="CU21" s="25"/>
      <c r="CV21" s="7">
        <f>ROUND((CS21*0.2+CT21*0.1+CU21*0.7),1)</f>
        <v>0</v>
      </c>
      <c r="CW21" s="23"/>
      <c r="CX21" s="24"/>
      <c r="CY21" s="25"/>
      <c r="CZ21" s="7">
        <f>ROUND((CW21*0.2+CX21*0.1+CY21*0.7),1)</f>
        <v>0</v>
      </c>
      <c r="DA21" s="23"/>
      <c r="DB21" s="24"/>
      <c r="DC21" s="25"/>
      <c r="DD21" s="7">
        <f>ROUND((DA21*0.2+DB21*0.1+DC21*0.7),1)</f>
        <v>0</v>
      </c>
      <c r="DE21" s="23"/>
      <c r="DF21" s="24"/>
      <c r="DG21" s="25"/>
      <c r="DH21" s="7">
        <f>ROUND((DE21*0.2+DF21*0.1+DG21*0.7),1)</f>
        <v>0</v>
      </c>
      <c r="DI21" s="23"/>
      <c r="DJ21" s="24"/>
      <c r="DK21" s="25"/>
      <c r="DL21" s="7">
        <f>ROUND((DI21*0.2+DJ21*0.1+DK21*0.7),1)</f>
        <v>0</v>
      </c>
      <c r="DM21" s="23">
        <v>7.3</v>
      </c>
      <c r="DN21" s="194">
        <v>9</v>
      </c>
      <c r="DO21" s="25"/>
      <c r="DP21" s="7">
        <f>ROUND((DM21*0.2+DN21*0.1+DO21*0.7),1)</f>
        <v>2.4</v>
      </c>
      <c r="DQ21" s="56"/>
      <c r="DR21" s="57"/>
      <c r="DS21" s="58"/>
      <c r="DT21" s="7">
        <f>ROUND((DQ21*0.2+DR21*0.1+DS21*0.7),1)</f>
        <v>0</v>
      </c>
      <c r="DU21" s="23"/>
      <c r="DV21" s="24"/>
      <c r="DW21" s="25"/>
      <c r="DX21" s="7">
        <f>ROUND((DU21*0.2+DV21*0.1+DW21*0.7),1)</f>
        <v>0</v>
      </c>
      <c r="DY21" s="412" t="s">
        <v>380</v>
      </c>
      <c r="DZ21" s="24"/>
      <c r="EA21" s="25"/>
      <c r="EB21" s="7"/>
      <c r="EC21" s="23"/>
      <c r="ED21" s="24"/>
      <c r="EE21" s="25"/>
      <c r="EF21" s="7">
        <f>ROUND((EC21*0.2+ED21*0.1+EE21*0.7),1)</f>
        <v>0</v>
      </c>
      <c r="EG21" s="23"/>
      <c r="EH21" s="24"/>
      <c r="EI21" s="25"/>
      <c r="EJ21" s="7">
        <f>ROUND((EG21*0.2+EH21*0.1+EI21*0.7),1)</f>
        <v>0</v>
      </c>
      <c r="EK21" s="23"/>
      <c r="EL21" s="24"/>
      <c r="EM21" s="25"/>
      <c r="EN21" s="7">
        <f>ROUND((EK21*0.2+EL21*0.1+EM21*0.7),1)</f>
        <v>0</v>
      </c>
      <c r="EO21" s="23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24"/>
      <c r="FC21" s="25"/>
      <c r="FD21" s="7">
        <f>ROUND((EO21*0.2+FB21*0.1+FC21*0.7),1)</f>
        <v>0</v>
      </c>
      <c r="FE21" s="7"/>
      <c r="FF21" s="7"/>
      <c r="FG21" s="7"/>
      <c r="FH21" s="7"/>
      <c r="FI21" s="7"/>
      <c r="FJ21" s="7"/>
      <c r="FK21" s="8">
        <f t="shared" si="42"/>
        <v>1.04</v>
      </c>
      <c r="FL21" s="9" t="str">
        <f>IF(AND(8.5&lt;=H21,H21&lt;=10),"A",IF(AND(7&lt;=H21,H21&lt;=8.4),"B",IF(AND(5.5&lt;=H21,H21&lt;=6.9),"C",IF(AND(4&lt;=H21,H21&lt;=5.4),"D",IF(H21=0,"F0","F")))))</f>
        <v>D</v>
      </c>
      <c r="FM21" s="10">
        <f t="shared" si="44"/>
        <v>1</v>
      </c>
      <c r="FN21" s="9" t="str">
        <f>IF(AND(8.5&lt;=L21,L21&lt;=10),"A",IF(AND(7&lt;=L21,L21&lt;=8.4),"B",IF(AND(5.5&lt;=L21,L21&lt;=6.9),"C",IF(AND(4&lt;=L21,L21&lt;=5.4),"D",IF(L21=0,"F0","F")))))</f>
        <v>C</v>
      </c>
      <c r="FO21" s="10">
        <f t="shared" si="46"/>
        <v>2</v>
      </c>
      <c r="FP21" s="9" t="str">
        <f>IF(AND(8.5&lt;=P21,P21&lt;=10),"A",IF(AND(7&lt;=P21,P21&lt;=8.4),"B",IF(AND(5.5&lt;=P21,P21&lt;=6.9),"C",IF(AND(4&lt;=P21,P21&lt;=5.4),"D",IF(P21=0,"F0","F")))))</f>
        <v>D</v>
      </c>
      <c r="FQ21" s="10">
        <f t="shared" si="48"/>
        <v>1</v>
      </c>
      <c r="FR21" s="9" t="str">
        <f>IF(AND(8.5&lt;=T21,T21&lt;=10),"A",IF(AND(7&lt;=T21,T21&lt;=8.4),"B",IF(AND(5.5&lt;=T21,T21&lt;=6.9),"C",IF(AND(4&lt;=T21,T21&lt;=5.4),"D",IF(T21=0,"F0","F")))))</f>
        <v>C</v>
      </c>
      <c r="FS21" s="10">
        <f t="shared" si="50"/>
        <v>2</v>
      </c>
      <c r="FT21" s="219" t="str">
        <f>IF(AND(8.5&lt;=X21,X21&lt;=10),"A",IF(AND(7&lt;=X21,X21&lt;=8.4),"B",IF(AND(5.5&lt;=X21,X21&lt;=6.9),"C",IF(AND(4&lt;=X21,X21&lt;=5.4),"D",IF(X21=0,"F0","F")))))</f>
        <v>F</v>
      </c>
      <c r="FU21" s="217">
        <f t="shared" si="52"/>
        <v>0</v>
      </c>
      <c r="FV21" s="219" t="str">
        <f>IF(AND(8.5&lt;=AB21,AB21&lt;=10),"A",IF(AND(7&lt;=AB21,AB21&lt;=8.4),"B",IF(AND(5.5&lt;=AB21,AB21&lt;=6.9),"C",IF(AND(4&lt;=AB21,AB21&lt;=5.4),"D",IF(AB21=0,"F0","F")))))</f>
        <v>F0</v>
      </c>
      <c r="FW21" s="217">
        <f t="shared" si="54"/>
        <v>0</v>
      </c>
      <c r="FX21" s="219" t="str">
        <f>IF(AND(8.5&lt;=AF21,AF21&lt;=10),"A",IF(AND(7&lt;=AF21,AF21&lt;=8.4),"B",IF(AND(5.5&lt;=AF21,AF21&lt;=6.9),"C",IF(AND(4&lt;=AF21,AF21&lt;=5.4),"D",IF(AF21=0,"F0","F")))))</f>
        <v>F</v>
      </c>
      <c r="FY21" s="217">
        <f t="shared" si="56"/>
        <v>0</v>
      </c>
      <c r="FZ21" s="219" t="str">
        <f>IF(AND(8.5&lt;=AJ21,AJ21&lt;=10),"A",IF(AND(7&lt;=AJ21,AJ21&lt;=8.4),"B",IF(AND(5.5&lt;=AJ21,AJ21&lt;=6.9),"C",IF(AND(4&lt;=AJ21,AJ21&lt;=5.4),"D",IF(AJ21=0,"F0","F")))))</f>
        <v>F</v>
      </c>
      <c r="GA21" s="217">
        <f t="shared" si="58"/>
        <v>0</v>
      </c>
      <c r="GB21" s="219" t="str">
        <f>IF(AND(8.5&lt;=AN21,AN21&lt;=10),"A",IF(AND(7&lt;=AN21,AN21&lt;=8.4),"B",IF(AND(5.5&lt;=AN21,AN21&lt;=6.9),"C",IF(AND(4&lt;=AN21,AN21&lt;=5.4),"D",IF(AN21=0,"F0","F")))))</f>
        <v>C</v>
      </c>
      <c r="GC21" s="217">
        <f t="shared" si="60"/>
        <v>2</v>
      </c>
      <c r="GD21" s="219" t="str">
        <f>IF(AND(8.5&lt;=AR21,AR21&lt;=10),"A",IF(AND(7&lt;=AR21,AR21&lt;=8.4),"B",IF(AND(5.5&lt;=AR21,AR21&lt;=6.9),"C",IF(AND(4&lt;=AR21,AR21&lt;=5.4),"D",IF(AR21=0,"F0","F")))))</f>
        <v>F</v>
      </c>
      <c r="GE21" s="217">
        <f t="shared" si="62"/>
        <v>0</v>
      </c>
      <c r="GF21" s="219" t="str">
        <f>IF(AND(8.5&lt;=AV21,AV21&lt;=10),"A",IF(AND(7&lt;=AV21,AV21&lt;=8.4),"B",IF(AND(5.5&lt;=AV21,AV21&lt;=6.9),"C",IF(AND(4&lt;=AV21,AV21&lt;=5.4),"D",IF(AV21=0,"F0","F")))))</f>
        <v>F</v>
      </c>
      <c r="GG21" s="217">
        <f t="shared" si="64"/>
        <v>0</v>
      </c>
      <c r="GH21" s="219" t="str">
        <f>IF(AND(8.5&lt;=AZ21,AZ21&lt;=10),"A",IF(AND(7&lt;=AZ21,AZ21&lt;=8.4),"B",IF(AND(5.5&lt;=AZ21,AZ21&lt;=6.9),"C",IF(AND(4&lt;=AZ21,AZ21&lt;=5.4),"D",IF(AZ21=0,"F0","F")))))</f>
        <v>F</v>
      </c>
      <c r="GI21" s="217">
        <f t="shared" si="66"/>
        <v>0</v>
      </c>
      <c r="GJ21" s="219" t="str">
        <f>IF(AND(8.5&lt;=BD21,BD21&lt;=10),"A",IF(AND(7&lt;=BD21,BD21&lt;=8.4),"B",IF(AND(5.5&lt;=BD21,BD21&lt;=6.9),"C",IF(AND(4&lt;=BD21,BD21&lt;=5.4),"D",IF(BD21=0,"F0","F")))))</f>
        <v>F0</v>
      </c>
      <c r="GK21" s="217">
        <f t="shared" si="68"/>
        <v>0</v>
      </c>
      <c r="GL21" s="9" t="str">
        <f>IF(AND(8.5&lt;=BH21,BH21&lt;=10),"A",IF(AND(7&lt;=BH21,BH21&lt;=8.4),"B",IF(AND(5.5&lt;=BH21,BH21&lt;=6.9),"C",IF(AND(4&lt;=BH21,BH21&lt;=5.4),"D",IF(BH21=0,"F0","F")))))</f>
        <v>F0</v>
      </c>
      <c r="GM21" s="10">
        <f t="shared" si="70"/>
        <v>0</v>
      </c>
      <c r="GN21" s="9" t="str">
        <f>IF(AND(8.5&lt;=BL21,BL21&lt;=10),"A",IF(AND(7&lt;=BL21,BL21&lt;=8.4),"B",IF(AND(5.5&lt;=BL21,BL21&lt;=6.9),"C",IF(AND(4&lt;=BL21,BL21&lt;=5.4),"D",IF(BL21=0,"F0","F")))))</f>
        <v>F0</v>
      </c>
      <c r="GO21" s="10">
        <f t="shared" si="72"/>
        <v>0</v>
      </c>
      <c r="GP21" s="9" t="str">
        <f>IF(AND(8.5&lt;=BP21,BP21&lt;=10),"A",IF(AND(7&lt;=BP21,BP21&lt;=8.4),"B",IF(AND(5.5&lt;=BP21,BP21&lt;=6.9),"C",IF(AND(4&lt;=BP21,BP21&lt;=5.4),"D",IF(BP21=0,"F0","F")))))</f>
        <v>F0</v>
      </c>
      <c r="GQ21" s="10">
        <f t="shared" si="74"/>
        <v>0</v>
      </c>
      <c r="GR21" s="9" t="str">
        <f>IF(AND(8.5&lt;=BT21,BT21&lt;=10),"A",IF(AND(7&lt;=BT21,BT21&lt;=8.4),"B",IF(AND(5.5&lt;=BT21,BT21&lt;=6.9),"C",IF(AND(4&lt;=BT21,BT21&lt;=5.4),"D",IF(BT21=0,"F0","F")))))</f>
        <v>F0</v>
      </c>
      <c r="GS21" s="10">
        <f t="shared" si="76"/>
        <v>0</v>
      </c>
      <c r="GT21" s="9" t="str">
        <f>IF(AND(8.5&lt;=BX21,BX21&lt;=10),"A",IF(AND(7&lt;=BX21,BX21&lt;=8.4),"B",IF(AND(5.5&lt;=BX21,BX21&lt;=6.9),"C",IF(AND(4&lt;=BX21,BX21&lt;=5.4),"D",IF(BX21=0,"F0","F")))))</f>
        <v>F0</v>
      </c>
      <c r="GU21" s="10">
        <f t="shared" si="78"/>
        <v>0</v>
      </c>
      <c r="GV21" s="9" t="str">
        <f>IF(AND(8.5&lt;=CB21,CB21&lt;=10),"A",IF(AND(7&lt;=CB21,CB21&lt;=8.4),"B",IF(AND(5.5&lt;=CB21,CB21&lt;=6.9),"C",IF(AND(4&lt;=CB21,CB21&lt;=5.4),"D",IF(CB21=0,"F0","F")))))</f>
        <v>F0</v>
      </c>
      <c r="GW21" s="10">
        <f t="shared" si="80"/>
        <v>0</v>
      </c>
      <c r="GX21" s="9" t="str">
        <f>IF(AND(8.5&lt;=CF21,CF21&lt;=10),"A",IF(AND(7&lt;=CF21,CF21&lt;=8.4),"B",IF(AND(5.5&lt;=CF21,CF21&lt;=6.9),"C",IF(AND(4&lt;=CF21,CF21&lt;=5.4),"D",IF(CF21=0,"F0","F")))))</f>
        <v>F0</v>
      </c>
      <c r="GY21" s="10">
        <f t="shared" si="82"/>
        <v>0</v>
      </c>
      <c r="GZ21" s="9" t="str">
        <f>IF(AND(8.5&lt;=CJ21,CJ21&lt;=10),"A",IF(AND(7&lt;=CJ21,CJ21&lt;=8.4),"B",IF(AND(5.5&lt;=CJ21,CJ21&lt;=6.9),"C",IF(AND(4&lt;=CJ21,CJ21&lt;=5.4),"D",IF(CJ21=0,"F0","F")))))</f>
        <v>F0</v>
      </c>
      <c r="HA21" s="10">
        <f t="shared" si="84"/>
        <v>0</v>
      </c>
      <c r="HB21" s="9" t="str">
        <f>IF(AND(8.5&lt;=CN21,CN21&lt;=10),"A",IF(AND(7&lt;=CN21,CN21&lt;=8.4),"B",IF(AND(5.5&lt;=CN21,CN21&lt;=6.9),"C",IF(AND(4&lt;=CN21,CN21&lt;=5.4),"D",IF(CN21=0,"F0","F")))))</f>
        <v>F0</v>
      </c>
      <c r="HC21" s="10">
        <f t="shared" si="86"/>
        <v>0</v>
      </c>
      <c r="HD21" s="219" t="str">
        <f>IF(AND(8.5&lt;=CR21,CR21&lt;=10),"A",IF(AND(7&lt;=CR21,CR21&lt;=8.4),"B",IF(AND(5.5&lt;=CR21,CR21&lt;=6.9),"C",IF(AND(4&lt;=CR21,CR21&lt;=5.4),"D",IF(CR21=0,"F0","F")))))</f>
        <v>F0</v>
      </c>
      <c r="HE21" s="217">
        <f t="shared" si="88"/>
        <v>0</v>
      </c>
      <c r="HF21" s="219" t="str">
        <f>IF(AND(8.5&lt;=CV21,CV21&lt;=10),"A",IF(AND(7&lt;=CV21,CV21&lt;=8.4),"B",IF(AND(5.5&lt;=CV21,CV21&lt;=6.9),"C",IF(AND(4&lt;=CV21,CV21&lt;=5.4),"D",IF(CV21=0,"F0","F")))))</f>
        <v>F0</v>
      </c>
      <c r="HG21" s="217">
        <f t="shared" si="90"/>
        <v>0</v>
      </c>
      <c r="HH21" s="219" t="str">
        <f>IF(AND(8.5&lt;=CZ21,CZ21&lt;=10),"A",IF(AND(7&lt;=CZ21,CZ21&lt;=8.4),"B",IF(AND(5.5&lt;=CZ21,CZ21&lt;=6.9),"C",IF(AND(4&lt;=CZ21,CZ21&lt;=5.4),"D",IF(CZ21=0,"F0","F")))))</f>
        <v>F0</v>
      </c>
      <c r="HI21" s="217">
        <f t="shared" si="92"/>
        <v>0</v>
      </c>
      <c r="HJ21" s="219" t="str">
        <f>IF(AND(8.5&lt;=DD21,DD21&lt;=10),"A",IF(AND(7&lt;=DD21,DD21&lt;=8.4),"B",IF(AND(5.5&lt;=DD21,DD21&lt;=6.9),"C",IF(AND(4&lt;=DD21,DD21&lt;=5.4),"D",IF(DD21=0,"F0","F")))))</f>
        <v>F0</v>
      </c>
      <c r="HK21" s="217">
        <f t="shared" si="94"/>
        <v>0</v>
      </c>
      <c r="HL21" s="219" t="str">
        <f>IF(AND(8.5&lt;=DH21,DH21&lt;=10),"A",IF(AND(7&lt;=DH21,DH21&lt;=8.4),"B",IF(AND(5.5&lt;=DH21,DH21&lt;=6.9),"C",IF(AND(4&lt;=DH21,DH21&lt;=5.4),"D",IF(DH21=0,"F0","F")))))</f>
        <v>F0</v>
      </c>
      <c r="HM21" s="217">
        <f t="shared" si="96"/>
        <v>0</v>
      </c>
      <c r="HN21" s="219" t="str">
        <f>IF(AND(8.5&lt;=DL21,DL21&lt;=10),"A",IF(AND(7&lt;=DL21,DL21&lt;=8.4),"B",IF(AND(5.5&lt;=DL21,DL21&lt;=6.9),"C",IF(AND(4&lt;=DL21,DL21&lt;=5.4),"D",IF(DL21=0,"F0","F")))))</f>
        <v>F0</v>
      </c>
      <c r="HO21" s="217">
        <f t="shared" si="98"/>
        <v>0</v>
      </c>
      <c r="HP21" s="219" t="str">
        <f>IF(AND(8.5&lt;=DP21,DP21&lt;=10),"A",IF(AND(7&lt;=DP21,DP21&lt;=8.4),"B",IF(AND(5.5&lt;=DP21,DP21&lt;=6.9),"C",IF(AND(4&lt;=DP21,DP21&lt;=5.4),"D",IF(DP21=0,"F0","F")))))</f>
        <v>F</v>
      </c>
      <c r="HQ21" s="217">
        <f t="shared" si="100"/>
        <v>0</v>
      </c>
      <c r="HR21" s="219" t="str">
        <f>IF(AND(8.5&lt;=DT21,DT21&lt;=10),"A",IF(AND(7&lt;=DT21,DT21&lt;=8.4),"B",IF(AND(5.5&lt;=DT21,DT21&lt;=6.9),"C",IF(AND(4&lt;=DT21,DT21&lt;=5.4),"D",IF(DT21=0,"F0","F")))))</f>
        <v>F0</v>
      </c>
      <c r="HS21" s="217">
        <f t="shared" si="102"/>
        <v>0</v>
      </c>
      <c r="HT21" s="219" t="str">
        <f>IF(AND(8.5&lt;=DX21,DX21&lt;=10),"A",IF(AND(7&lt;=DX21,DX21&lt;=8.4),"B",IF(AND(5.5&lt;=DX21,DX21&lt;=6.9),"C",IF(AND(4&lt;=DX21,DX21&lt;=5.4),"D",IF(DX21=0,"F0","F")))))</f>
        <v>F0</v>
      </c>
      <c r="HU21" s="217">
        <f t="shared" si="104"/>
        <v>0</v>
      </c>
      <c r="HV21" s="9" t="str">
        <f>IF(AND(8.5&lt;=EB21,EB21&lt;=10),"A",IF(AND(7&lt;=EB21,EB21&lt;=8.4),"B",IF(AND(5.5&lt;=EB21,EB21&lt;=6.9),"C",IF(AND(4&lt;=EB21,EB21&lt;=5.4),"D",IF(EB21=0,"F0","F")))))</f>
        <v>F0</v>
      </c>
      <c r="HW21" s="10">
        <f t="shared" si="106"/>
        <v>0</v>
      </c>
      <c r="HX21" s="9" t="str">
        <f>IF(AND(8.5&lt;=EF21,EF21&lt;=10),"A",IF(AND(7&lt;=EF21,EF21&lt;=8.4),"B",IF(AND(5.5&lt;=EF21,EF21&lt;=6.9),"C",IF(AND(4&lt;=EF21,EF21&lt;=5.4),"D",IF(EF21=0,"F0","F")))))</f>
        <v>F0</v>
      </c>
      <c r="HY21" s="10">
        <f t="shared" si="108"/>
        <v>0</v>
      </c>
      <c r="HZ21" s="386"/>
      <c r="IA21" s="386"/>
      <c r="IB21" s="126" t="str">
        <f t="shared" si="111"/>
        <v>X</v>
      </c>
      <c r="IC21" s="10">
        <f t="shared" si="112"/>
        <v>0</v>
      </c>
      <c r="ID21" s="126" t="str">
        <f t="shared" si="113"/>
        <v>X</v>
      </c>
      <c r="IE21" s="10">
        <f t="shared" si="114"/>
        <v>0</v>
      </c>
      <c r="IF21" s="9" t="str">
        <f>IF(AND(8.5&lt;=EJ21,EJ21&lt;=10),"A",IF(AND(7&lt;=EJ21,EJ21&lt;=8.4),"B",IF(AND(5.5&lt;=EJ21,EJ21&lt;=6.9),"C",IF(AND(4&lt;=EJ21,EJ21&lt;=5.4),"D",IF(EJ21=0,"F0","F")))))</f>
        <v>F0</v>
      </c>
      <c r="IG21" s="10">
        <f>IF(AND(8.5&lt;=EJ21,EJ21&lt;=10),4,IF(AND(7&lt;=EJ21,EJ21&lt;=8.4),3,IF(AND(5.5&lt;=EJ21,EJ21&lt;=6.9),2,IF(AND(4&lt;=EJ21,EJ21&lt;=5.4),1,0))))</f>
        <v>0</v>
      </c>
      <c r="IH21" s="9" t="str">
        <f>IF(AND(8.5&lt;=EN21,EN21&lt;=10),"A",IF(AND(7&lt;=EN21,EN21&lt;=8.4),"B",IF(AND(5.5&lt;=EN21,EN21&lt;=6.9),"C",IF(AND(4&lt;=EN21,EN21&lt;=5.4),"D",IF(EN21=0,"F0","F")))))</f>
        <v>F0</v>
      </c>
      <c r="II21" s="10">
        <f>IF(AND(8.5&lt;=EN21,EN21&lt;=10),4,IF(AND(7&lt;=EN21,EN21&lt;=8.4),3,IF(AND(5.5&lt;=EN21,EN21&lt;=6.9),2,IF(AND(4&lt;=EN21,EN21&lt;=5.4),1,0))))</f>
        <v>0</v>
      </c>
      <c r="IJ21" s="9" t="str">
        <f>IF(AND(8.5&lt;=FD21,FD21&lt;=10),"A",IF(AND(7&lt;=FD21,FD21&lt;=8.4),"B",IF(AND(5.5&lt;=FD21,FD21&lt;=6.9),"C",IF(AND(4&lt;=FD21,FD21&lt;=5.4),"D",IF(FD21=0,"F0","F")))))</f>
        <v>F0</v>
      </c>
      <c r="IK21" s="10">
        <f t="shared" si="120"/>
        <v>0</v>
      </c>
      <c r="IL21" s="387"/>
      <c r="IM21" s="387"/>
      <c r="IN21" s="387"/>
      <c r="IO21" s="387"/>
      <c r="IP21" s="387"/>
      <c r="IQ21" s="387"/>
      <c r="IR21" s="72">
        <f t="shared" si="121"/>
        <v>1.5</v>
      </c>
      <c r="IS21" s="72">
        <f>ROUND((SUMPRODUCT($FT$6:$GI$6,FT21:GI21)/SUM($FT$6:$GI$6)),2)</f>
        <v>0.2</v>
      </c>
      <c r="IT21" s="72">
        <f t="shared" si="123"/>
        <v>0</v>
      </c>
      <c r="IU21" s="72"/>
      <c r="IV21" s="72">
        <f t="shared" si="133"/>
        <v>0</v>
      </c>
      <c r="IW21" s="72"/>
      <c r="IX21" s="73">
        <f t="shared" si="136"/>
        <v>12</v>
      </c>
      <c r="IY21" s="72">
        <f t="shared" si="124"/>
        <v>1.33</v>
      </c>
      <c r="IZ21" s="4" t="str">
        <f>IF(AND(3.6&lt;=IY21,IY21&lt;=4),"XuÊt s¾c",IF(AND(3.2&lt;=IY21,IY21&lt;=3.59),"Giái",IF(AND(2.5&lt;=IY21,IY21&lt;=3.19),"Kh¸",IF(AND(2&lt;=IY21,IY21&lt;=2.49),"Trung b×nh",IF(AND(1&lt;=IY21,IY21&lt;=1.99),"Trung b×nh yÕu","KÐm")))))</f>
        <v>Trung b×nh yÕu</v>
      </c>
      <c r="JD21" s="3">
        <v>0</v>
      </c>
      <c r="JE21" s="3">
        <v>0</v>
      </c>
    </row>
    <row r="22" spans="1:268" ht="19.5" hidden="1" customHeight="1" x14ac:dyDescent="0.25">
      <c r="A22" s="283">
        <v>16</v>
      </c>
      <c r="B22" s="402" t="s">
        <v>186</v>
      </c>
      <c r="C22" s="397" t="s">
        <v>111</v>
      </c>
      <c r="D22" s="403">
        <v>36008</v>
      </c>
      <c r="E22" s="23">
        <v>7</v>
      </c>
      <c r="F22" s="194">
        <v>7</v>
      </c>
      <c r="G22" s="25">
        <v>5</v>
      </c>
      <c r="H22" s="7">
        <f>ROUND((E22*0.2+F22*0.1+G22*0.7),1)</f>
        <v>5.6</v>
      </c>
      <c r="I22" s="23">
        <v>5.5</v>
      </c>
      <c r="J22" s="194">
        <v>8</v>
      </c>
      <c r="K22" s="25">
        <v>4</v>
      </c>
      <c r="L22" s="7">
        <f>ROUND((I22*0.2+J22*0.1+K22*0.7),1)</f>
        <v>4.7</v>
      </c>
      <c r="M22" s="23">
        <v>6.5</v>
      </c>
      <c r="N22" s="194">
        <v>7</v>
      </c>
      <c r="O22" s="25">
        <v>3</v>
      </c>
      <c r="P22" s="7">
        <f>ROUND((M22*0.2+N22*0.1+O22*0.7),1)</f>
        <v>4.0999999999999996</v>
      </c>
      <c r="Q22" s="23">
        <v>6</v>
      </c>
      <c r="R22" s="194">
        <v>7</v>
      </c>
      <c r="S22" s="25">
        <v>6</v>
      </c>
      <c r="T22" s="7">
        <f>ROUND((Q22*0.2+R22*0.1+S22*0.7),1)</f>
        <v>6.1</v>
      </c>
      <c r="U22" s="56"/>
      <c r="V22" s="57"/>
      <c r="W22" s="58"/>
      <c r="X22" s="7">
        <f>ROUND((U22*0.2+V22*0.1+W22*0.7),1)</f>
        <v>0</v>
      </c>
      <c r="Y22" s="56"/>
      <c r="Z22" s="57"/>
      <c r="AA22" s="58"/>
      <c r="AB22" s="7">
        <f>ROUND((Y22*0.2+Z22*0.1+AA22*0.7),1)</f>
        <v>0</v>
      </c>
      <c r="AC22" s="56"/>
      <c r="AD22" s="57"/>
      <c r="AE22" s="58"/>
      <c r="AF22" s="7">
        <f>ROUND((AC22*0.2+AD22*0.1+AE22*0.7),1)</f>
        <v>0</v>
      </c>
      <c r="AG22" s="56"/>
      <c r="AH22" s="57"/>
      <c r="AI22" s="58"/>
      <c r="AJ22" s="7">
        <f>ROUND((AG22*0.2+AH22*0.1+AI22*0.7),1)</f>
        <v>0</v>
      </c>
      <c r="AK22" s="56"/>
      <c r="AL22" s="57"/>
      <c r="AM22" s="58"/>
      <c r="AN22" s="7">
        <f>ROUND((AK22*0.2+AL22*0.1+AM22*0.7),1)</f>
        <v>0</v>
      </c>
      <c r="AO22" s="56"/>
      <c r="AP22" s="57"/>
      <c r="AQ22" s="58"/>
      <c r="AR22" s="7">
        <f>ROUND((AO22*0.2+AP22*0.1+AQ22*0.7),1)</f>
        <v>0</v>
      </c>
      <c r="AS22" s="56"/>
      <c r="AT22" s="271"/>
      <c r="AU22" s="58"/>
      <c r="AV22" s="7">
        <f>ROUND((AS22*0.2+AT22*0.1+AU22*0.7),1)</f>
        <v>0</v>
      </c>
      <c r="AW22" s="56"/>
      <c r="AX22" s="57"/>
      <c r="AY22" s="58"/>
      <c r="AZ22" s="7">
        <f>ROUND((AW22*0.2+AX22*0.1+AY22*0.7),1)</f>
        <v>0</v>
      </c>
      <c r="BA22" s="23"/>
      <c r="BB22" s="24"/>
      <c r="BC22" s="25"/>
      <c r="BD22" s="7">
        <f>ROUND((BA22*0.2+BB22*0.1+BC22*0.7),1)</f>
        <v>0</v>
      </c>
      <c r="BE22" s="56"/>
      <c r="BF22" s="57"/>
      <c r="BG22" s="58"/>
      <c r="BH22" s="7">
        <f>ROUND((BE22*0.2+BF22*0.1+BG22*0.7),1)</f>
        <v>0</v>
      </c>
      <c r="BI22" s="23"/>
      <c r="BJ22" s="24"/>
      <c r="BK22" s="25"/>
      <c r="BL22" s="7">
        <f>ROUND((BI22*0.2+BJ22*0.1+BK22*0.7),1)</f>
        <v>0</v>
      </c>
      <c r="BM22" s="56"/>
      <c r="BN22" s="57"/>
      <c r="BO22" s="58"/>
      <c r="BP22" s="7">
        <f>ROUND((BM22*0.2+BN22*0.1+BO22*0.7),1)</f>
        <v>0</v>
      </c>
      <c r="BQ22" s="56"/>
      <c r="BR22" s="57"/>
      <c r="BS22" s="58"/>
      <c r="BT22" s="7">
        <f>ROUND((BQ22*0.2+BR22*0.1+BS22*0.7),1)</f>
        <v>0</v>
      </c>
      <c r="BU22" s="23"/>
      <c r="BV22" s="24"/>
      <c r="BW22" s="25"/>
      <c r="BX22" s="7">
        <f>ROUND((BU22*0.2+BV22*0.1+BW22*0.7),1)</f>
        <v>0</v>
      </c>
      <c r="BY22" s="56"/>
      <c r="BZ22" s="57"/>
      <c r="CA22" s="58"/>
      <c r="CB22" s="7">
        <f>ROUND((BY22*0.2+BZ22*0.1+CA22*0.7),1)</f>
        <v>0</v>
      </c>
      <c r="CC22" s="23"/>
      <c r="CD22" s="24"/>
      <c r="CE22" s="25"/>
      <c r="CF22" s="7">
        <f>ROUND((CC22*0.2+CD22*0.1+CE22*0.7),1)</f>
        <v>0</v>
      </c>
      <c r="CG22" s="56"/>
      <c r="CH22" s="57"/>
      <c r="CI22" s="58"/>
      <c r="CJ22" s="7">
        <f>ROUND((CG22*0.2+CH22*0.1+CI22*0.7),1)</f>
        <v>0</v>
      </c>
      <c r="CK22" s="56"/>
      <c r="CL22" s="57"/>
      <c r="CM22" s="58"/>
      <c r="CN22" s="7">
        <f>ROUND((CK22*0.2+CL22*0.1+CM22*0.7),1)</f>
        <v>0</v>
      </c>
      <c r="CO22" s="23"/>
      <c r="CP22" s="24"/>
      <c r="CQ22" s="25"/>
      <c r="CR22" s="7">
        <f>ROUND((CO22*0.2+CP22*0.1+CQ22*0.7),1)</f>
        <v>0</v>
      </c>
      <c r="CS22" s="23"/>
      <c r="CT22" s="24"/>
      <c r="CU22" s="25"/>
      <c r="CV22" s="7">
        <f>ROUND((CS22*0.2+CT22*0.1+CU22*0.7),1)</f>
        <v>0</v>
      </c>
      <c r="CW22" s="23"/>
      <c r="CX22" s="24"/>
      <c r="CY22" s="25"/>
      <c r="CZ22" s="7">
        <f>ROUND((CW22*0.2+CX22*0.1+CY22*0.7),1)</f>
        <v>0</v>
      </c>
      <c r="DA22" s="23"/>
      <c r="DB22" s="24"/>
      <c r="DC22" s="25"/>
      <c r="DD22" s="7">
        <f>ROUND((DA22*0.2+DB22*0.1+DC22*0.7),1)</f>
        <v>0</v>
      </c>
      <c r="DE22" s="23"/>
      <c r="DF22" s="24"/>
      <c r="DG22" s="25"/>
      <c r="DH22" s="7">
        <f>ROUND((DE22*0.2+DF22*0.1+DG22*0.7),1)</f>
        <v>0</v>
      </c>
      <c r="DI22" s="23"/>
      <c r="DJ22" s="24"/>
      <c r="DK22" s="25"/>
      <c r="DL22" s="7">
        <f>ROUND((DI22*0.2+DJ22*0.1+DK22*0.7),1)</f>
        <v>0</v>
      </c>
      <c r="DM22" s="23">
        <v>7.5</v>
      </c>
      <c r="DN22" s="194">
        <v>9</v>
      </c>
      <c r="DO22" s="25"/>
      <c r="DP22" s="7">
        <f>ROUND((DM22*0.2+DN22*0.1+DO22*0.7),1)</f>
        <v>2.4</v>
      </c>
      <c r="DQ22" s="56"/>
      <c r="DR22" s="57"/>
      <c r="DS22" s="58"/>
      <c r="DT22" s="7">
        <f>ROUND((DQ22*0.2+DR22*0.1+DS22*0.7),1)</f>
        <v>0</v>
      </c>
      <c r="DU22" s="23"/>
      <c r="DV22" s="24"/>
      <c r="DW22" s="25"/>
      <c r="DX22" s="7">
        <f>ROUND((DU22*0.2+DV22*0.1+DW22*0.7),1)</f>
        <v>0</v>
      </c>
      <c r="DY22" s="412" t="s">
        <v>380</v>
      </c>
      <c r="DZ22" s="24"/>
      <c r="EA22" s="25"/>
      <c r="EB22" s="7"/>
      <c r="EC22" s="23"/>
      <c r="ED22" s="24"/>
      <c r="EE22" s="25"/>
      <c r="EF22" s="7">
        <f>ROUND((EC22*0.2+ED22*0.1+EE22*0.7),1)</f>
        <v>0</v>
      </c>
      <c r="EG22" s="23"/>
      <c r="EH22" s="24"/>
      <c r="EI22" s="25"/>
      <c r="EJ22" s="7">
        <f>ROUND((EG22*0.2+EH22*0.1+EI22*0.7),1)</f>
        <v>0</v>
      </c>
      <c r="EK22" s="23"/>
      <c r="EL22" s="24"/>
      <c r="EM22" s="25"/>
      <c r="EN22" s="7">
        <f>ROUND((EK22*0.2+EL22*0.1+EM22*0.7),1)</f>
        <v>0</v>
      </c>
      <c r="EO22" s="23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24"/>
      <c r="FC22" s="25"/>
      <c r="FD22" s="7">
        <f>ROUND((EO22*0.2+FB22*0.1+FC22*0.7),1)</f>
        <v>0</v>
      </c>
      <c r="FE22" s="7"/>
      <c r="FF22" s="7"/>
      <c r="FG22" s="7"/>
      <c r="FH22" s="7"/>
      <c r="FI22" s="7"/>
      <c r="FJ22" s="7"/>
      <c r="FK22" s="8">
        <f t="shared" si="42"/>
        <v>0.53</v>
      </c>
      <c r="FL22" s="9" t="str">
        <f>IF(AND(8.5&lt;=H22,H22&lt;=10),"A",IF(AND(7&lt;=H22,H22&lt;=8.4),"B",IF(AND(5.5&lt;=H22,H22&lt;=6.9),"C",IF(AND(4&lt;=H22,H22&lt;=5.4),"D",IF(H22=0,"F0","F")))))</f>
        <v>C</v>
      </c>
      <c r="FM22" s="10">
        <f t="shared" si="44"/>
        <v>2</v>
      </c>
      <c r="FN22" s="9" t="str">
        <f>IF(AND(8.5&lt;=L22,L22&lt;=10),"A",IF(AND(7&lt;=L22,L22&lt;=8.4),"B",IF(AND(5.5&lt;=L22,L22&lt;=6.9),"C",IF(AND(4&lt;=L22,L22&lt;=5.4),"D",IF(L22=0,"F0","F")))))</f>
        <v>D</v>
      </c>
      <c r="FO22" s="10">
        <f t="shared" si="46"/>
        <v>1</v>
      </c>
      <c r="FP22" s="9" t="str">
        <f>IF(AND(8.5&lt;=P22,P22&lt;=10),"A",IF(AND(7&lt;=P22,P22&lt;=8.4),"B",IF(AND(5.5&lt;=P22,P22&lt;=6.9),"C",IF(AND(4&lt;=P22,P22&lt;=5.4),"D",IF(P22=0,"F0","F")))))</f>
        <v>D</v>
      </c>
      <c r="FQ22" s="10">
        <f t="shared" si="48"/>
        <v>1</v>
      </c>
      <c r="FR22" s="9" t="str">
        <f>IF(AND(8.5&lt;=T22,T22&lt;=10),"A",IF(AND(7&lt;=T22,T22&lt;=8.4),"B",IF(AND(5.5&lt;=T22,T22&lt;=6.9),"C",IF(AND(4&lt;=T22,T22&lt;=5.4),"D",IF(T22=0,"F0","F")))))</f>
        <v>C</v>
      </c>
      <c r="FS22" s="10">
        <f t="shared" si="50"/>
        <v>2</v>
      </c>
      <c r="FT22" s="219" t="str">
        <f>IF(AND(8.5&lt;=X22,X22&lt;=10),"A",IF(AND(7&lt;=X22,X22&lt;=8.4),"B",IF(AND(5.5&lt;=X22,X22&lt;=6.9),"C",IF(AND(4&lt;=X22,X22&lt;=5.4),"D",IF(X22=0,"F0","F")))))</f>
        <v>F0</v>
      </c>
      <c r="FU22" s="217">
        <f t="shared" si="52"/>
        <v>0</v>
      </c>
      <c r="FV22" s="219" t="str">
        <f>IF(AND(8.5&lt;=AB22,AB22&lt;=10),"A",IF(AND(7&lt;=AB22,AB22&lt;=8.4),"B",IF(AND(5.5&lt;=AB22,AB22&lt;=6.9),"C",IF(AND(4&lt;=AB22,AB22&lt;=5.4),"D",IF(AB22=0,"F0","F")))))</f>
        <v>F0</v>
      </c>
      <c r="FW22" s="217">
        <f t="shared" si="54"/>
        <v>0</v>
      </c>
      <c r="FX22" s="219" t="str">
        <f>IF(AND(8.5&lt;=AF22,AF22&lt;=10),"A",IF(AND(7&lt;=AF22,AF22&lt;=8.4),"B",IF(AND(5.5&lt;=AF22,AF22&lt;=6.9),"C",IF(AND(4&lt;=AF22,AF22&lt;=5.4),"D",IF(AF22=0,"F0","F")))))</f>
        <v>F0</v>
      </c>
      <c r="FY22" s="217">
        <f t="shared" si="56"/>
        <v>0</v>
      </c>
      <c r="FZ22" s="219" t="str">
        <f>IF(AND(8.5&lt;=AJ22,AJ22&lt;=10),"A",IF(AND(7&lt;=AJ22,AJ22&lt;=8.4),"B",IF(AND(5.5&lt;=AJ22,AJ22&lt;=6.9),"C",IF(AND(4&lt;=AJ22,AJ22&lt;=5.4),"D",IF(AJ22=0,"F0","F")))))</f>
        <v>F0</v>
      </c>
      <c r="GA22" s="217">
        <f t="shared" si="58"/>
        <v>0</v>
      </c>
      <c r="GB22" s="219" t="str">
        <f>IF(AND(8.5&lt;=AN22,AN22&lt;=10),"A",IF(AND(7&lt;=AN22,AN22&lt;=8.4),"B",IF(AND(5.5&lt;=AN22,AN22&lt;=6.9),"C",IF(AND(4&lt;=AN22,AN22&lt;=5.4),"D",IF(AN22=0,"F0","F")))))</f>
        <v>F0</v>
      </c>
      <c r="GC22" s="217">
        <f t="shared" si="60"/>
        <v>0</v>
      </c>
      <c r="GD22" s="219" t="str">
        <f>IF(AND(8.5&lt;=AR22,AR22&lt;=10),"A",IF(AND(7&lt;=AR22,AR22&lt;=8.4),"B",IF(AND(5.5&lt;=AR22,AR22&lt;=6.9),"C",IF(AND(4&lt;=AR22,AR22&lt;=5.4),"D",IF(AR22=0,"F0","F")))))</f>
        <v>F0</v>
      </c>
      <c r="GE22" s="217">
        <f t="shared" si="62"/>
        <v>0</v>
      </c>
      <c r="GF22" s="219" t="str">
        <f>IF(AND(8.5&lt;=AV22,AV22&lt;=10),"A",IF(AND(7&lt;=AV22,AV22&lt;=8.4),"B",IF(AND(5.5&lt;=AV22,AV22&lt;=6.9),"C",IF(AND(4&lt;=AV22,AV22&lt;=5.4),"D",IF(AV22=0,"F0","F")))))</f>
        <v>F0</v>
      </c>
      <c r="GG22" s="217">
        <f t="shared" si="64"/>
        <v>0</v>
      </c>
      <c r="GH22" s="219" t="str">
        <f>IF(AND(8.5&lt;=AZ22,AZ22&lt;=10),"A",IF(AND(7&lt;=AZ22,AZ22&lt;=8.4),"B",IF(AND(5.5&lt;=AZ22,AZ22&lt;=6.9),"C",IF(AND(4&lt;=AZ22,AZ22&lt;=5.4),"D",IF(AZ22=0,"F0","F")))))</f>
        <v>F0</v>
      </c>
      <c r="GI22" s="217">
        <f t="shared" si="66"/>
        <v>0</v>
      </c>
      <c r="GJ22" s="219" t="str">
        <f>IF(AND(8.5&lt;=BD22,BD22&lt;=10),"A",IF(AND(7&lt;=BD22,BD22&lt;=8.4),"B",IF(AND(5.5&lt;=BD22,BD22&lt;=6.9),"C",IF(AND(4&lt;=BD22,BD22&lt;=5.4),"D",IF(BD22=0,"F0","F")))))</f>
        <v>F0</v>
      </c>
      <c r="GK22" s="217">
        <f t="shared" si="68"/>
        <v>0</v>
      </c>
      <c r="GL22" s="9" t="str">
        <f>IF(AND(8.5&lt;=BH22,BH22&lt;=10),"A",IF(AND(7&lt;=BH22,BH22&lt;=8.4),"B",IF(AND(5.5&lt;=BH22,BH22&lt;=6.9),"C",IF(AND(4&lt;=BH22,BH22&lt;=5.4),"D",IF(BH22=0,"F0","F")))))</f>
        <v>F0</v>
      </c>
      <c r="GM22" s="10">
        <f t="shared" si="70"/>
        <v>0</v>
      </c>
      <c r="GN22" s="9" t="str">
        <f>IF(AND(8.5&lt;=BL22,BL22&lt;=10),"A",IF(AND(7&lt;=BL22,BL22&lt;=8.4),"B",IF(AND(5.5&lt;=BL22,BL22&lt;=6.9),"C",IF(AND(4&lt;=BL22,BL22&lt;=5.4),"D",IF(BL22=0,"F0","F")))))</f>
        <v>F0</v>
      </c>
      <c r="GO22" s="10">
        <f t="shared" si="72"/>
        <v>0</v>
      </c>
      <c r="GP22" s="9" t="str">
        <f>IF(AND(8.5&lt;=BP22,BP22&lt;=10),"A",IF(AND(7&lt;=BP22,BP22&lt;=8.4),"B",IF(AND(5.5&lt;=BP22,BP22&lt;=6.9),"C",IF(AND(4&lt;=BP22,BP22&lt;=5.4),"D",IF(BP22=0,"F0","F")))))</f>
        <v>F0</v>
      </c>
      <c r="GQ22" s="10">
        <f t="shared" si="74"/>
        <v>0</v>
      </c>
      <c r="GR22" s="9" t="str">
        <f>IF(AND(8.5&lt;=BT22,BT22&lt;=10),"A",IF(AND(7&lt;=BT22,BT22&lt;=8.4),"B",IF(AND(5.5&lt;=BT22,BT22&lt;=6.9),"C",IF(AND(4&lt;=BT22,BT22&lt;=5.4),"D",IF(BT22=0,"F0","F")))))</f>
        <v>F0</v>
      </c>
      <c r="GS22" s="10">
        <f t="shared" si="76"/>
        <v>0</v>
      </c>
      <c r="GT22" s="9" t="str">
        <f>IF(AND(8.5&lt;=BX22,BX22&lt;=10),"A",IF(AND(7&lt;=BX22,BX22&lt;=8.4),"B",IF(AND(5.5&lt;=BX22,BX22&lt;=6.9),"C",IF(AND(4&lt;=BX22,BX22&lt;=5.4),"D",IF(BX22=0,"F0","F")))))</f>
        <v>F0</v>
      </c>
      <c r="GU22" s="10">
        <f t="shared" si="78"/>
        <v>0</v>
      </c>
      <c r="GV22" s="9" t="str">
        <f>IF(AND(8.5&lt;=CB22,CB22&lt;=10),"A",IF(AND(7&lt;=CB22,CB22&lt;=8.4),"B",IF(AND(5.5&lt;=CB22,CB22&lt;=6.9),"C",IF(AND(4&lt;=CB22,CB22&lt;=5.4),"D",IF(CB22=0,"F0","F")))))</f>
        <v>F0</v>
      </c>
      <c r="GW22" s="10">
        <f t="shared" si="80"/>
        <v>0</v>
      </c>
      <c r="GX22" s="9" t="str">
        <f>IF(AND(8.5&lt;=CF22,CF22&lt;=10),"A",IF(AND(7&lt;=CF22,CF22&lt;=8.4),"B",IF(AND(5.5&lt;=CF22,CF22&lt;=6.9),"C",IF(AND(4&lt;=CF22,CF22&lt;=5.4),"D",IF(CF22=0,"F0","F")))))</f>
        <v>F0</v>
      </c>
      <c r="GY22" s="10">
        <f t="shared" si="82"/>
        <v>0</v>
      </c>
      <c r="GZ22" s="9" t="str">
        <f>IF(AND(8.5&lt;=CJ22,CJ22&lt;=10),"A",IF(AND(7&lt;=CJ22,CJ22&lt;=8.4),"B",IF(AND(5.5&lt;=CJ22,CJ22&lt;=6.9),"C",IF(AND(4&lt;=CJ22,CJ22&lt;=5.4),"D",IF(CJ22=0,"F0","F")))))</f>
        <v>F0</v>
      </c>
      <c r="HA22" s="10">
        <f t="shared" si="84"/>
        <v>0</v>
      </c>
      <c r="HB22" s="9" t="str">
        <f>IF(AND(8.5&lt;=CN22,CN22&lt;=10),"A",IF(AND(7&lt;=CN22,CN22&lt;=8.4),"B",IF(AND(5.5&lt;=CN22,CN22&lt;=6.9),"C",IF(AND(4&lt;=CN22,CN22&lt;=5.4),"D",IF(CN22=0,"F0","F")))))</f>
        <v>F0</v>
      </c>
      <c r="HC22" s="10">
        <f t="shared" si="86"/>
        <v>0</v>
      </c>
      <c r="HD22" s="219" t="str">
        <f>IF(AND(8.5&lt;=CR22,CR22&lt;=10),"A",IF(AND(7&lt;=CR22,CR22&lt;=8.4),"B",IF(AND(5.5&lt;=CR22,CR22&lt;=6.9),"C",IF(AND(4&lt;=CR22,CR22&lt;=5.4),"D",IF(CR22=0,"F0","F")))))</f>
        <v>F0</v>
      </c>
      <c r="HE22" s="217">
        <f t="shared" si="88"/>
        <v>0</v>
      </c>
      <c r="HF22" s="219" t="str">
        <f>IF(AND(8.5&lt;=CV22,CV22&lt;=10),"A",IF(AND(7&lt;=CV22,CV22&lt;=8.4),"B",IF(AND(5.5&lt;=CV22,CV22&lt;=6.9),"C",IF(AND(4&lt;=CV22,CV22&lt;=5.4),"D",IF(CV22=0,"F0","F")))))</f>
        <v>F0</v>
      </c>
      <c r="HG22" s="217">
        <f t="shared" si="90"/>
        <v>0</v>
      </c>
      <c r="HH22" s="219" t="str">
        <f>IF(AND(8.5&lt;=CZ22,CZ22&lt;=10),"A",IF(AND(7&lt;=CZ22,CZ22&lt;=8.4),"B",IF(AND(5.5&lt;=CZ22,CZ22&lt;=6.9),"C",IF(AND(4&lt;=CZ22,CZ22&lt;=5.4),"D",IF(CZ22=0,"F0","F")))))</f>
        <v>F0</v>
      </c>
      <c r="HI22" s="217">
        <f t="shared" si="92"/>
        <v>0</v>
      </c>
      <c r="HJ22" s="219" t="str">
        <f>IF(AND(8.5&lt;=DD22,DD22&lt;=10),"A",IF(AND(7&lt;=DD22,DD22&lt;=8.4),"B",IF(AND(5.5&lt;=DD22,DD22&lt;=6.9),"C",IF(AND(4&lt;=DD22,DD22&lt;=5.4),"D",IF(DD22=0,"F0","F")))))</f>
        <v>F0</v>
      </c>
      <c r="HK22" s="217">
        <f t="shared" si="94"/>
        <v>0</v>
      </c>
      <c r="HL22" s="219" t="str">
        <f>IF(AND(8.5&lt;=DH22,DH22&lt;=10),"A",IF(AND(7&lt;=DH22,DH22&lt;=8.4),"B",IF(AND(5.5&lt;=DH22,DH22&lt;=6.9),"C",IF(AND(4&lt;=DH22,DH22&lt;=5.4),"D",IF(DH22=0,"F0","F")))))</f>
        <v>F0</v>
      </c>
      <c r="HM22" s="217">
        <f t="shared" si="96"/>
        <v>0</v>
      </c>
      <c r="HN22" s="219" t="str">
        <f>IF(AND(8.5&lt;=DL22,DL22&lt;=10),"A",IF(AND(7&lt;=DL22,DL22&lt;=8.4),"B",IF(AND(5.5&lt;=DL22,DL22&lt;=6.9),"C",IF(AND(4&lt;=DL22,DL22&lt;=5.4),"D",IF(DL22=0,"F0","F")))))</f>
        <v>F0</v>
      </c>
      <c r="HO22" s="217">
        <f t="shared" si="98"/>
        <v>0</v>
      </c>
      <c r="HP22" s="219" t="str">
        <f>IF(AND(8.5&lt;=DP22,DP22&lt;=10),"A",IF(AND(7&lt;=DP22,DP22&lt;=8.4),"B",IF(AND(5.5&lt;=DP22,DP22&lt;=6.9),"C",IF(AND(4&lt;=DP22,DP22&lt;=5.4),"D",IF(DP22=0,"F0","F")))))</f>
        <v>F</v>
      </c>
      <c r="HQ22" s="217">
        <f t="shared" si="100"/>
        <v>0</v>
      </c>
      <c r="HR22" s="219" t="str">
        <f>IF(AND(8.5&lt;=DT22,DT22&lt;=10),"A",IF(AND(7&lt;=DT22,DT22&lt;=8.4),"B",IF(AND(5.5&lt;=DT22,DT22&lt;=6.9),"C",IF(AND(4&lt;=DT22,DT22&lt;=5.4),"D",IF(DT22=0,"F0","F")))))</f>
        <v>F0</v>
      </c>
      <c r="HS22" s="217">
        <f t="shared" si="102"/>
        <v>0</v>
      </c>
      <c r="HT22" s="219" t="str">
        <f>IF(AND(8.5&lt;=DX22,DX22&lt;=10),"A",IF(AND(7&lt;=DX22,DX22&lt;=8.4),"B",IF(AND(5.5&lt;=DX22,DX22&lt;=6.9),"C",IF(AND(4&lt;=DX22,DX22&lt;=5.4),"D",IF(DX22=0,"F0","F")))))</f>
        <v>F0</v>
      </c>
      <c r="HU22" s="217">
        <f t="shared" si="104"/>
        <v>0</v>
      </c>
      <c r="HV22" s="9" t="str">
        <f>IF(AND(8.5&lt;=EB22,EB22&lt;=10),"A",IF(AND(7&lt;=EB22,EB22&lt;=8.4),"B",IF(AND(5.5&lt;=EB22,EB22&lt;=6.9),"C",IF(AND(4&lt;=EB22,EB22&lt;=5.4),"D",IF(EB22=0,"F0","F")))))</f>
        <v>F0</v>
      </c>
      <c r="HW22" s="10">
        <f t="shared" si="106"/>
        <v>0</v>
      </c>
      <c r="HX22" s="9" t="str">
        <f>IF(AND(8.5&lt;=EF22,EF22&lt;=10),"A",IF(AND(7&lt;=EF22,EF22&lt;=8.4),"B",IF(AND(5.5&lt;=EF22,EF22&lt;=6.9),"C",IF(AND(4&lt;=EF22,EF22&lt;=5.4),"D",IF(EF22=0,"F0","F")))))</f>
        <v>F0</v>
      </c>
      <c r="HY22" s="10">
        <f t="shared" si="108"/>
        <v>0</v>
      </c>
      <c r="HZ22" s="386"/>
      <c r="IA22" s="386"/>
      <c r="IB22" s="126" t="str">
        <f t="shared" si="111"/>
        <v>X</v>
      </c>
      <c r="IC22" s="10">
        <f t="shared" si="112"/>
        <v>0</v>
      </c>
      <c r="ID22" s="126" t="str">
        <f t="shared" si="113"/>
        <v>X</v>
      </c>
      <c r="IE22" s="10">
        <f t="shared" si="114"/>
        <v>0</v>
      </c>
      <c r="IF22" s="9" t="str">
        <f>IF(AND(8.5&lt;=EJ22,EJ22&lt;=10),"A",IF(AND(7&lt;=EJ22,EJ22&lt;=8.4),"B",IF(AND(5.5&lt;=EJ22,EJ22&lt;=6.9),"C",IF(AND(4&lt;=EJ22,EJ22&lt;=5.4),"D",IF(EJ22=0,"F0","F")))))</f>
        <v>F0</v>
      </c>
      <c r="IG22" s="10">
        <f>IF(AND(8.5&lt;=EJ22,EJ22&lt;=10),4,IF(AND(7&lt;=EJ22,EJ22&lt;=8.4),3,IF(AND(5.5&lt;=EJ22,EJ22&lt;=6.9),2,IF(AND(4&lt;=EJ22,EJ22&lt;=5.4),1,0))))</f>
        <v>0</v>
      </c>
      <c r="IH22" s="9" t="str">
        <f>IF(AND(8.5&lt;=EN22,EN22&lt;=10),"A",IF(AND(7&lt;=EN22,EN22&lt;=8.4),"B",IF(AND(5.5&lt;=EN22,EN22&lt;=6.9),"C",IF(AND(4&lt;=EN22,EN22&lt;=5.4),"D",IF(EN22=0,"F0","F")))))</f>
        <v>F0</v>
      </c>
      <c r="II22" s="10">
        <f>IF(AND(8.5&lt;=EN22,EN22&lt;=10),4,IF(AND(7&lt;=EN22,EN22&lt;=8.4),3,IF(AND(5.5&lt;=EN22,EN22&lt;=6.9),2,IF(AND(4&lt;=EN22,EN22&lt;=5.4),1,0))))</f>
        <v>0</v>
      </c>
      <c r="IJ22" s="9" t="str">
        <f>IF(AND(8.5&lt;=FD22,FD22&lt;=10),"A",IF(AND(7&lt;=FD22,FD22&lt;=8.4),"B",IF(AND(5.5&lt;=FD22,FD22&lt;=6.9),"C",IF(AND(4&lt;=FD22,FD22&lt;=5.4),"D",IF(FD22=0,"F0","F")))))</f>
        <v>F0</v>
      </c>
      <c r="IK22" s="10">
        <f t="shared" si="120"/>
        <v>0</v>
      </c>
      <c r="IL22" s="387"/>
      <c r="IM22" s="387"/>
      <c r="IN22" s="387"/>
      <c r="IO22" s="387"/>
      <c r="IP22" s="387"/>
      <c r="IQ22" s="387"/>
      <c r="IR22" s="72">
        <f t="shared" si="121"/>
        <v>1.5</v>
      </c>
      <c r="IS22" s="72">
        <f>ROUND((SUMPRODUCT($FT$6:$GI$6,FT22:GI22)/SUM($FT$6:$GI$6)),2)</f>
        <v>0</v>
      </c>
      <c r="IT22" s="72">
        <f t="shared" si="123"/>
        <v>0</v>
      </c>
      <c r="IU22" s="72"/>
      <c r="IV22" s="72">
        <f t="shared" si="133"/>
        <v>0</v>
      </c>
      <c r="IW22" s="72"/>
      <c r="IX22" s="73">
        <f t="shared" si="136"/>
        <v>10</v>
      </c>
      <c r="IY22" s="72">
        <f t="shared" si="124"/>
        <v>1.2</v>
      </c>
      <c r="IZ22" s="4" t="str">
        <f>IF(AND(3.6&lt;=IY22,IY22&lt;=4),"XuÊt s¾c",IF(AND(3.2&lt;=IY22,IY22&lt;=3.59),"Giái",IF(AND(2.5&lt;=IY22,IY22&lt;=3.19),"Kh¸",IF(AND(2&lt;=IY22,IY22&lt;=2.49),"Trung b×nh",IF(AND(1&lt;=IY22,IY22&lt;=1.99),"Trung b×nh yÕu","KÐm")))))</f>
        <v>Trung b×nh yÕu</v>
      </c>
      <c r="JD22" s="94"/>
      <c r="JE22" s="94"/>
    </row>
    <row r="23" spans="1:268" ht="15.75" x14ac:dyDescent="0.25">
      <c r="B23" s="129"/>
      <c r="H23" s="3">
        <f>COUNTIF(H7:H17,"&gt;=7")</f>
        <v>0</v>
      </c>
      <c r="I23" s="3"/>
      <c r="J23" s="3"/>
      <c r="K23" s="3"/>
      <c r="L23" s="3">
        <f>COUNTIF(L7:L17,"&gt;=7")</f>
        <v>6</v>
      </c>
      <c r="N23" s="3"/>
      <c r="O23" s="3"/>
      <c r="P23" s="3">
        <f>COUNTIF(P7:P17,"&gt;=7")</f>
        <v>1</v>
      </c>
      <c r="AX23" s="3"/>
      <c r="AY23" s="3"/>
      <c r="AZ23" s="3">
        <f>COUNTIF(AZ7:AZ17,"&gt;=7")</f>
        <v>3</v>
      </c>
      <c r="CD23" s="3"/>
      <c r="CE23" s="3"/>
      <c r="CF23" s="3">
        <f>COUNTIF(CF7:CF17,"&gt;=7")</f>
        <v>4</v>
      </c>
      <c r="FB23" s="3"/>
      <c r="FC23" s="3"/>
      <c r="FD23" s="3">
        <f>COUNTIF(FD7:FD17,"&gt;=7")</f>
        <v>7</v>
      </c>
    </row>
    <row r="24" spans="1:268" ht="15.75" x14ac:dyDescent="0.25">
      <c r="B24" s="129"/>
    </row>
    <row r="25" spans="1:268" x14ac:dyDescent="0.2">
      <c r="D25" s="3">
        <f>190+225+50+160</f>
        <v>625</v>
      </c>
    </row>
  </sheetData>
  <sheetProtection password="ED39" sheet="1" objects="1" scenarios="1"/>
  <mergeCells count="112">
    <mergeCell ref="IL5:IM5"/>
    <mergeCell ref="IP5:IQ5"/>
    <mergeCell ref="CO3:DX3"/>
    <mergeCell ref="BE3:CN3"/>
    <mergeCell ref="GL3:HC3"/>
    <mergeCell ref="JD4:JE4"/>
    <mergeCell ref="IT3:IT5"/>
    <mergeCell ref="IU3:IU5"/>
    <mergeCell ref="IV3:IV5"/>
    <mergeCell ref="IW3:IW5"/>
    <mergeCell ref="HD3:HU3"/>
    <mergeCell ref="HH5:HI5"/>
    <mergeCell ref="HP5:HQ5"/>
    <mergeCell ref="IZ3:IZ6"/>
    <mergeCell ref="IY3:IY6"/>
    <mergeCell ref="HX5:HY5"/>
    <mergeCell ref="IJ5:IK5"/>
    <mergeCell ref="IH5:II5"/>
    <mergeCell ref="HR5:HS5"/>
    <mergeCell ref="HT5:HU5"/>
    <mergeCell ref="HV5:HW5"/>
    <mergeCell ref="ID5:IE5"/>
    <mergeCell ref="IB5:IC5"/>
    <mergeCell ref="IN5:IO5"/>
    <mergeCell ref="BY4:CB4"/>
    <mergeCell ref="IX3:IX5"/>
    <mergeCell ref="HZ5:IA5"/>
    <mergeCell ref="CG4:CJ4"/>
    <mergeCell ref="CK4:CN4"/>
    <mergeCell ref="GX5:GY5"/>
    <mergeCell ref="DI4:DL4"/>
    <mergeCell ref="GT5:GU5"/>
    <mergeCell ref="CO4:CR4"/>
    <mergeCell ref="CS4:CV4"/>
    <mergeCell ref="FV5:FW5"/>
    <mergeCell ref="FX5:FY5"/>
    <mergeCell ref="FZ5:GA5"/>
    <mergeCell ref="FR5:FS5"/>
    <mergeCell ref="DM4:DP4"/>
    <mergeCell ref="DQ4:DT4"/>
    <mergeCell ref="GH5:GI5"/>
    <mergeCell ref="FL4:IQ4"/>
    <mergeCell ref="HL5:HM5"/>
    <mergeCell ref="GR5:GS5"/>
    <mergeCell ref="GV5:GW5"/>
    <mergeCell ref="FA4:FD4"/>
    <mergeCell ref="FT3:GK3"/>
    <mergeCell ref="GJ5:GK5"/>
    <mergeCell ref="HV3:IK3"/>
    <mergeCell ref="FP5:FQ5"/>
    <mergeCell ref="U4:X4"/>
    <mergeCell ref="U3:BD3"/>
    <mergeCell ref="Y4:AB4"/>
    <mergeCell ref="AC4:AF4"/>
    <mergeCell ref="HD5:HE5"/>
    <mergeCell ref="GP5:GQ5"/>
    <mergeCell ref="FT5:FU5"/>
    <mergeCell ref="DA4:DD4"/>
    <mergeCell ref="DE4:DH4"/>
    <mergeCell ref="BM4:BP4"/>
    <mergeCell ref="BQ4:BT4"/>
    <mergeCell ref="AG4:AJ4"/>
    <mergeCell ref="BA4:BD4"/>
    <mergeCell ref="AO4:AR4"/>
    <mergeCell ref="AW4:AZ4"/>
    <mergeCell ref="AS4:AV4"/>
    <mergeCell ref="AK4:AN4"/>
    <mergeCell ref="EW4:EZ4"/>
    <mergeCell ref="BE4:BH4"/>
    <mergeCell ref="DU4:DX4"/>
    <mergeCell ref="EO4:ER4"/>
    <mergeCell ref="BU4:BX4"/>
    <mergeCell ref="FE3:FJ3"/>
    <mergeCell ref="HN5:HO5"/>
    <mergeCell ref="CC4:CF4"/>
    <mergeCell ref="ES4:EV4"/>
    <mergeCell ref="DY4:EB4"/>
    <mergeCell ref="EC4:EF4"/>
    <mergeCell ref="CW4:CZ4"/>
    <mergeCell ref="GB5:GC5"/>
    <mergeCell ref="GD5:GE5"/>
    <mergeCell ref="GF5:GG5"/>
    <mergeCell ref="GZ5:HA5"/>
    <mergeCell ref="HB5:HC5"/>
    <mergeCell ref="GL5:GM5"/>
    <mergeCell ref="GN5:GO5"/>
    <mergeCell ref="EK4:EN4"/>
    <mergeCell ref="FL5:FM5"/>
    <mergeCell ref="A1:D1"/>
    <mergeCell ref="I4:L4"/>
    <mergeCell ref="M4:P4"/>
    <mergeCell ref="E4:H4"/>
    <mergeCell ref="A3:A6"/>
    <mergeCell ref="B3:C6"/>
    <mergeCell ref="D3:D6"/>
    <mergeCell ref="E3:T3"/>
    <mergeCell ref="Q4:T4"/>
    <mergeCell ref="E2:IY2"/>
    <mergeCell ref="E1:IY1"/>
    <mergeCell ref="IR3:IR5"/>
    <mergeCell ref="IS3:IS5"/>
    <mergeCell ref="HJ5:HK5"/>
    <mergeCell ref="HF5:HG5"/>
    <mergeCell ref="BI4:BL4"/>
    <mergeCell ref="EG4:EJ4"/>
    <mergeCell ref="IF5:IG5"/>
    <mergeCell ref="IL3:IQ3"/>
    <mergeCell ref="FN5:FO5"/>
    <mergeCell ref="FL3:FS3"/>
    <mergeCell ref="FK3:FK5"/>
    <mergeCell ref="FE4:FH4"/>
    <mergeCell ref="DY3:FD3"/>
  </mergeCells>
  <phoneticPr fontId="19" type="noConversion"/>
  <conditionalFormatting sqref="FD24:FJ65536 L24:L65536 P24:AV65536 CF24:EN65536 AZ24:CB65536 H4 L4 H6 L6 P6 P4 T4 T6:AV6 AZ6:CB6 CF6:DH6 DL6:EN6 I23:FL23 FA6:FD6 H23:H65536 FI6:FJ6">
    <cfRule type="cellIs" dxfId="113" priority="47" stopIfTrue="1" operator="lessThan">
      <formula>5</formula>
    </cfRule>
    <cfRule type="cellIs" dxfId="112" priority="48" stopIfTrue="1" operator="between">
      <formula>5</formula>
      <formula>10</formula>
    </cfRule>
  </conditionalFormatting>
  <conditionalFormatting sqref="FL19:FL22 HR19:HR22 HL19:HL22 HJ19:HJ22 HH19:HH22 HF19:HF22 HD19:HD22 GZ19:GZ22 HB19:HB22 GX19:GX22 GV19:GV22 GT19:GT22 GR19:GR22 GP19:GP22 GN19:GN22 GJ19:GJ22 GL19:GL22 GH19:GH22 HN19:HN22 IJ19:IJ22 IH19:IH22 IF19:IF22 HX19:HX22 HV19:HV22 HT19:HT22 HP19:HP22 GF19:GF22 GD19:GD22 GB19:GB22 FZ19:FZ22 FX19:FX22 FV19:FV22 FT19:FT22 FR19:FR22 FP19:FP22 FN19:FN22">
    <cfRule type="cellIs" dxfId="111" priority="49" stopIfTrue="1" operator="equal">
      <formula>"F0"</formula>
    </cfRule>
    <cfRule type="cellIs" dxfId="110" priority="50" stopIfTrue="1" operator="equal">
      <formula>"F"</formula>
    </cfRule>
  </conditionalFormatting>
  <conditionalFormatting sqref="DP7:DP22 DT7:DT22 DX7:DX22 EB7:EB22 EF7:EF22 FD19:FJ22 DL7:DL22 AR7:AR22 AV7:AV22 X7:X22 AB7:AB22 AF7:AF22 AJ7:AJ22 AN7:AN22 AZ7:AZ22 BX7:BX22 CB7:CB22 BD7:BD22 BH7:BH22 BL7:BL22 BP7:BP22 BT7:BT22 CF7:CF22 DD7:DD22 DH7:DH22 CJ7:CJ22 CN7:CN22 CR7:CR22 CV7:CV22 CZ7:CZ22 P7:P22 L7:L22 H7:H22 T7:T22 EJ7:EJ22 EN7:EN22">
    <cfRule type="cellIs" dxfId="109" priority="51" stopIfTrue="1" operator="lessThan">
      <formula>4</formula>
    </cfRule>
    <cfRule type="cellIs" dxfId="108" priority="52" stopIfTrue="1" operator="between">
      <formula>5</formula>
      <formula>10</formula>
    </cfRule>
  </conditionalFormatting>
  <conditionalFormatting sqref="H5 L5 P5 T5">
    <cfRule type="cellIs" dxfId="107" priority="53" stopIfTrue="1" operator="lessThan">
      <formula>5</formula>
    </cfRule>
    <cfRule type="cellIs" dxfId="106" priority="54" stopIfTrue="1" operator="between">
      <formula>5</formula>
      <formula>10</formula>
    </cfRule>
  </conditionalFormatting>
  <conditionalFormatting sqref="FL7:IK7 FL8:IA18 IB8:IE22 IF18:IQ18 IF8:IK17">
    <cfRule type="cellIs" dxfId="105" priority="55" stopIfTrue="1" operator="equal">
      <formula>"X"</formula>
    </cfRule>
    <cfRule type="cellIs" dxfId="104" priority="56" stopIfTrue="1" operator="equal">
      <formula>"F"</formula>
    </cfRule>
  </conditionalFormatting>
  <conditionalFormatting sqref="X5 AB5 AF5 AJ5">
    <cfRule type="cellIs" dxfId="103" priority="45" stopIfTrue="1" operator="lessThan">
      <formula>5</formula>
    </cfRule>
    <cfRule type="cellIs" dxfId="102" priority="46" stopIfTrue="1" operator="between">
      <formula>5</formula>
      <formula>10</formula>
    </cfRule>
  </conditionalFormatting>
  <conditionalFormatting sqref="BH5 BL5 BP5 BT5">
    <cfRule type="cellIs" dxfId="101" priority="43" stopIfTrue="1" operator="lessThan">
      <formula>5</formula>
    </cfRule>
    <cfRule type="cellIs" dxfId="100" priority="44" stopIfTrue="1" operator="between">
      <formula>5</formula>
      <formula>10</formula>
    </cfRule>
  </conditionalFormatting>
  <conditionalFormatting sqref="AN5 AR5 AV5 AZ5">
    <cfRule type="cellIs" dxfId="99" priority="41" stopIfTrue="1" operator="lessThan">
      <formula>5</formula>
    </cfRule>
    <cfRule type="cellIs" dxfId="98" priority="42" stopIfTrue="1" operator="between">
      <formula>5</formula>
      <formula>10</formula>
    </cfRule>
  </conditionalFormatting>
  <conditionalFormatting sqref="BX5 CB5 CF5 CJ5 CN5">
    <cfRule type="cellIs" dxfId="97" priority="39" stopIfTrue="1" operator="lessThan">
      <formula>5</formula>
    </cfRule>
    <cfRule type="cellIs" dxfId="96" priority="40" stopIfTrue="1" operator="between">
      <formula>5</formula>
      <formula>10</formula>
    </cfRule>
  </conditionalFormatting>
  <conditionalFormatting sqref="CR5 CV5 CZ5 DD5 DH5">
    <cfRule type="cellIs" dxfId="95" priority="37" stopIfTrue="1" operator="lessThan">
      <formula>5</formula>
    </cfRule>
    <cfRule type="cellIs" dxfId="94" priority="38" stopIfTrue="1" operator="between">
      <formula>5</formula>
      <formula>10</formula>
    </cfRule>
  </conditionalFormatting>
  <conditionalFormatting sqref="DL5 DP5 DT5 DX5">
    <cfRule type="cellIs" dxfId="93" priority="35" stopIfTrue="1" operator="lessThan">
      <formula>5</formula>
    </cfRule>
    <cfRule type="cellIs" dxfId="92" priority="36" stopIfTrue="1" operator="between">
      <formula>5</formula>
      <formula>10</formula>
    </cfRule>
  </conditionalFormatting>
  <conditionalFormatting sqref="EO6:EV6">
    <cfRule type="cellIs" dxfId="91" priority="31" stopIfTrue="1" operator="lessThan">
      <formula>5</formula>
    </cfRule>
    <cfRule type="cellIs" dxfId="90" priority="32" stopIfTrue="1" operator="between">
      <formula>5</formula>
      <formula>10</formula>
    </cfRule>
  </conditionalFormatting>
  <conditionalFormatting sqref="ER7:ER18 EV7:EV18 FD18:FJ18 FD7:FD17 FI7:FJ17">
    <cfRule type="cellIs" dxfId="89" priority="33" stopIfTrue="1" operator="lessThan">
      <formula>4</formula>
    </cfRule>
    <cfRule type="cellIs" dxfId="88" priority="34" stopIfTrue="1" operator="between">
      <formula>5</formula>
      <formula>10</formula>
    </cfRule>
  </conditionalFormatting>
  <conditionalFormatting sqref="EW6:EZ6">
    <cfRule type="cellIs" dxfId="87" priority="27" stopIfTrue="1" operator="lessThan">
      <formula>5</formula>
    </cfRule>
    <cfRule type="cellIs" dxfId="86" priority="28" stopIfTrue="1" operator="between">
      <formula>5</formula>
      <formula>10</formula>
    </cfRule>
  </conditionalFormatting>
  <conditionalFormatting sqref="EZ7:EZ18">
    <cfRule type="cellIs" dxfId="85" priority="29" stopIfTrue="1" operator="lessThan">
      <formula>4</formula>
    </cfRule>
    <cfRule type="cellIs" dxfId="84" priority="30" stopIfTrue="1" operator="between">
      <formula>5</formula>
      <formula>10</formula>
    </cfRule>
  </conditionalFormatting>
  <conditionalFormatting sqref="EF5">
    <cfRule type="cellIs" dxfId="83" priority="25" stopIfTrue="1" operator="lessThan">
      <formula>5</formula>
    </cfRule>
    <cfRule type="cellIs" dxfId="82" priority="26" stopIfTrue="1" operator="between">
      <formula>5</formula>
      <formula>10</formula>
    </cfRule>
  </conditionalFormatting>
  <conditionalFormatting sqref="EB5">
    <cfRule type="cellIs" dxfId="81" priority="23" stopIfTrue="1" operator="lessThan">
      <formula>5</formula>
    </cfRule>
    <cfRule type="cellIs" dxfId="80" priority="24" stopIfTrue="1" operator="between">
      <formula>5</formula>
      <formula>10</formula>
    </cfRule>
  </conditionalFormatting>
  <conditionalFormatting sqref="EN5">
    <cfRule type="cellIs" dxfId="79" priority="21" stopIfTrue="1" operator="lessThan">
      <formula>5</formula>
    </cfRule>
    <cfRule type="cellIs" dxfId="78" priority="22" stopIfTrue="1" operator="between">
      <formula>5</formula>
      <formula>10</formula>
    </cfRule>
  </conditionalFormatting>
  <conditionalFormatting sqref="EV5">
    <cfRule type="cellIs" dxfId="77" priority="19" stopIfTrue="1" operator="lessThan">
      <formula>5</formula>
    </cfRule>
    <cfRule type="cellIs" dxfId="76" priority="20" stopIfTrue="1" operator="between">
      <formula>5</formula>
      <formula>10</formula>
    </cfRule>
  </conditionalFormatting>
  <conditionalFormatting sqref="FD5 FI5:FJ5">
    <cfRule type="cellIs" dxfId="75" priority="17" stopIfTrue="1" operator="lessThan">
      <formula>5</formula>
    </cfRule>
    <cfRule type="cellIs" dxfId="74" priority="18" stopIfTrue="1" operator="between">
      <formula>5</formula>
      <formula>10</formula>
    </cfRule>
  </conditionalFormatting>
  <conditionalFormatting sqref="EJ5">
    <cfRule type="cellIs" dxfId="73" priority="15" stopIfTrue="1" operator="lessThan">
      <formula>5</formula>
    </cfRule>
    <cfRule type="cellIs" dxfId="72" priority="16" stopIfTrue="1" operator="between">
      <formula>5</formula>
      <formula>10</formula>
    </cfRule>
  </conditionalFormatting>
  <conditionalFormatting sqref="ER5">
    <cfRule type="cellIs" dxfId="71" priority="13" stopIfTrue="1" operator="lessThan">
      <formula>5</formula>
    </cfRule>
    <cfRule type="cellIs" dxfId="70" priority="14" stopIfTrue="1" operator="between">
      <formula>5</formula>
      <formula>10</formula>
    </cfRule>
  </conditionalFormatting>
  <conditionalFormatting sqref="EZ5">
    <cfRule type="cellIs" dxfId="69" priority="11" stopIfTrue="1" operator="lessThan">
      <formula>5</formula>
    </cfRule>
    <cfRule type="cellIs" dxfId="68" priority="12" stopIfTrue="1" operator="between">
      <formula>5</formula>
      <formula>10</formula>
    </cfRule>
  </conditionalFormatting>
  <conditionalFormatting sqref="FE6:FH6">
    <cfRule type="cellIs" dxfId="67" priority="9" stopIfTrue="1" operator="lessThan">
      <formula>5</formula>
    </cfRule>
    <cfRule type="cellIs" dxfId="66" priority="10" stopIfTrue="1" operator="between">
      <formula>5</formula>
      <formula>10</formula>
    </cfRule>
  </conditionalFormatting>
  <conditionalFormatting sqref="FH7:FH17">
    <cfRule type="cellIs" dxfId="65" priority="7" stopIfTrue="1" operator="lessThan">
      <formula>4</formula>
    </cfRule>
    <cfRule type="cellIs" dxfId="64" priority="8" stopIfTrue="1" operator="between">
      <formula>5</formula>
      <formula>10</formula>
    </cfRule>
  </conditionalFormatting>
  <conditionalFormatting sqref="FH5">
    <cfRule type="cellIs" dxfId="63" priority="5" stopIfTrue="1" operator="lessThan">
      <formula>5</formula>
    </cfRule>
    <cfRule type="cellIs" dxfId="62" priority="6" stopIfTrue="1" operator="between">
      <formula>5</formula>
      <formula>10</formula>
    </cfRule>
  </conditionalFormatting>
  <conditionalFormatting sqref="IL7:IO17">
    <cfRule type="cellIs" dxfId="61" priority="3" stopIfTrue="1" operator="equal">
      <formula>"X"</formula>
    </cfRule>
    <cfRule type="cellIs" dxfId="60" priority="4" stopIfTrue="1" operator="equal">
      <formula>"F"</formula>
    </cfRule>
  </conditionalFormatting>
  <conditionalFormatting sqref="IP7:IQ17">
    <cfRule type="cellIs" dxfId="59" priority="1" stopIfTrue="1" operator="equal">
      <formula>"X"</formula>
    </cfRule>
    <cfRule type="cellIs" dxfId="58" priority="2" stopIfTrue="1" operator="equal">
      <formula>"F"</formula>
    </cfRule>
  </conditionalFormatting>
  <printOptions horizontalCentered="1"/>
  <pageMargins left="0.27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R47"/>
  <sheetViews>
    <sheetView zoomScale="85" zoomScaleNormal="85" workbookViewId="0">
      <pane xSplit="4" ySplit="6" topLeftCell="EV7" activePane="bottomRight" state="frozen"/>
      <selection pane="topRight" activeCell="E1" sqref="E1"/>
      <selection pane="bottomLeft" activeCell="A7" sqref="A7"/>
      <selection pane="bottomRight" activeCell="IC1" sqref="IC1:IR1048576"/>
    </sheetView>
  </sheetViews>
  <sheetFormatPr defaultColWidth="8.85546875" defaultRowHeight="15" x14ac:dyDescent="0.2"/>
  <cols>
    <col min="1" max="1" width="5.28515625" style="3" customWidth="1"/>
    <col min="2" max="2" width="18.42578125" style="3" customWidth="1"/>
    <col min="3" max="3" width="8.28515625" style="66" customWidth="1"/>
    <col min="4" max="4" width="11.710937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5" width="4.28515625" style="14" hidden="1" customWidth="1"/>
    <col min="16" max="20" width="4.28515625" style="3" hidden="1" customWidth="1"/>
    <col min="21" max="49" width="4.28515625" style="66" hidden="1" customWidth="1"/>
    <col min="50" max="51" width="4.28515625" style="85" hidden="1" customWidth="1"/>
    <col min="52" max="58" width="4.28515625" style="66" hidden="1" customWidth="1"/>
    <col min="59" max="59" width="5" style="66" hidden="1" customWidth="1"/>
    <col min="60" max="80" width="4.28515625" style="66" hidden="1" customWidth="1"/>
    <col min="81" max="81" width="3.5703125" style="66" hidden="1" customWidth="1"/>
    <col min="82" max="83" width="3.5703125" style="85" hidden="1" customWidth="1"/>
    <col min="84" max="85" width="3.5703125" style="66" hidden="1" customWidth="1"/>
    <col min="86" max="86" width="2.85546875" style="66" hidden="1" customWidth="1"/>
    <col min="87" max="93" width="3.5703125" style="66" hidden="1" customWidth="1"/>
    <col min="94" max="94" width="3.140625" style="66" hidden="1" customWidth="1"/>
    <col min="95" max="101" width="3.5703125" style="66" hidden="1" customWidth="1"/>
    <col min="102" max="102" width="3.7109375" style="66" hidden="1" customWidth="1"/>
    <col min="103" max="108" width="3.5703125" style="66" hidden="1" customWidth="1"/>
    <col min="109" max="145" width="3.28515625" style="66" hidden="1" customWidth="1"/>
    <col min="146" max="149" width="3.28515625" style="85" hidden="1" customWidth="1"/>
    <col min="150" max="150" width="3.28515625" style="66" hidden="1" customWidth="1"/>
    <col min="151" max="151" width="6.85546875" style="86" hidden="1" customWidth="1"/>
    <col min="152" max="152" width="2.85546875" style="86" customWidth="1"/>
    <col min="153" max="159" width="2.85546875" style="87" customWidth="1"/>
    <col min="160" max="174" width="2.85546875" style="220" customWidth="1"/>
    <col min="175" max="203" width="2.85546875" style="87" customWidth="1"/>
    <col min="204" max="225" width="4" style="429" customWidth="1"/>
    <col min="226" max="227" width="4.42578125" style="87" customWidth="1"/>
    <col min="228" max="233" width="10.7109375" style="87" customWidth="1"/>
    <col min="234" max="234" width="7.28515625" style="87" customWidth="1"/>
    <col min="235" max="235" width="8.7109375" style="87" customWidth="1"/>
    <col min="236" max="236" width="14.7109375" style="87" customWidth="1"/>
    <col min="237" max="237" width="17.85546875" style="86" hidden="1" customWidth="1"/>
    <col min="238" max="238" width="8.85546875" style="86" hidden="1" customWidth="1"/>
    <col min="239" max="240" width="8.85546875" style="66" hidden="1" customWidth="1"/>
    <col min="241" max="250" width="8.85546875" style="3" hidden="1" customWidth="1"/>
    <col min="251" max="252" width="0" style="3" hidden="1" customWidth="1"/>
    <col min="253" max="16384" width="8.85546875" style="3"/>
  </cols>
  <sheetData>
    <row r="1" spans="1:252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75"/>
      <c r="IC1" s="89"/>
      <c r="ID1" s="89"/>
      <c r="IE1" s="90"/>
      <c r="IF1" s="90"/>
    </row>
    <row r="2" spans="1:252" s="45" customFormat="1" ht="15.75" x14ac:dyDescent="0.25">
      <c r="A2" s="46"/>
      <c r="B2" s="46"/>
      <c r="C2" s="92"/>
      <c r="E2" s="709" t="s">
        <v>220</v>
      </c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  <c r="AP2" s="709"/>
      <c r="AQ2" s="709"/>
      <c r="AR2" s="709"/>
      <c r="AS2" s="709"/>
      <c r="AT2" s="709"/>
      <c r="AU2" s="709"/>
      <c r="AV2" s="709"/>
      <c r="AW2" s="709"/>
      <c r="AX2" s="709"/>
      <c r="AY2" s="709"/>
      <c r="AZ2" s="709"/>
      <c r="BA2" s="709"/>
      <c r="BB2" s="709"/>
      <c r="BC2" s="709"/>
      <c r="BD2" s="709"/>
      <c r="BE2" s="709"/>
      <c r="BF2" s="709"/>
      <c r="BG2" s="709"/>
      <c r="BH2" s="709"/>
      <c r="BI2" s="709"/>
      <c r="BJ2" s="709"/>
      <c r="BK2" s="709"/>
      <c r="BL2" s="709"/>
      <c r="BM2" s="709"/>
      <c r="BN2" s="709"/>
      <c r="BO2" s="709"/>
      <c r="BP2" s="709"/>
      <c r="BQ2" s="709"/>
      <c r="BR2" s="709"/>
      <c r="BS2" s="709"/>
      <c r="BT2" s="709"/>
      <c r="BU2" s="709"/>
      <c r="BV2" s="709"/>
      <c r="BW2" s="709"/>
      <c r="BX2" s="709"/>
      <c r="BY2" s="709"/>
      <c r="BZ2" s="709"/>
      <c r="CA2" s="709"/>
      <c r="CB2" s="709"/>
      <c r="CC2" s="709"/>
      <c r="CD2" s="709"/>
      <c r="CE2" s="709"/>
      <c r="CF2" s="709"/>
      <c r="CG2" s="709"/>
      <c r="CH2" s="709"/>
      <c r="CI2" s="709"/>
      <c r="CJ2" s="709"/>
      <c r="CK2" s="709"/>
      <c r="CL2" s="709"/>
      <c r="CM2" s="709"/>
      <c r="CN2" s="709"/>
      <c r="CO2" s="709"/>
      <c r="CP2" s="709"/>
      <c r="CQ2" s="709"/>
      <c r="CR2" s="709"/>
      <c r="CS2" s="709"/>
      <c r="CT2" s="709"/>
      <c r="CU2" s="709"/>
      <c r="CV2" s="709"/>
      <c r="CW2" s="709"/>
      <c r="CX2" s="709"/>
      <c r="CY2" s="709"/>
      <c r="CZ2" s="709"/>
      <c r="DA2" s="709"/>
      <c r="DB2" s="709"/>
      <c r="DC2" s="709"/>
      <c r="DD2" s="709"/>
      <c r="DE2" s="709"/>
      <c r="DF2" s="709"/>
      <c r="DG2" s="709"/>
      <c r="DH2" s="709"/>
      <c r="DI2" s="709"/>
      <c r="DJ2" s="709"/>
      <c r="DK2" s="709"/>
      <c r="DL2" s="709"/>
      <c r="DM2" s="709"/>
      <c r="DN2" s="709"/>
      <c r="DO2" s="709"/>
      <c r="DP2" s="709"/>
      <c r="DQ2" s="709"/>
      <c r="DR2" s="709"/>
      <c r="DS2" s="709"/>
      <c r="DT2" s="709"/>
      <c r="DU2" s="709"/>
      <c r="DV2" s="709"/>
      <c r="DW2" s="709"/>
      <c r="DX2" s="709"/>
      <c r="DY2" s="709"/>
      <c r="DZ2" s="709"/>
      <c r="EA2" s="709"/>
      <c r="EB2" s="709"/>
      <c r="EC2" s="709"/>
      <c r="ED2" s="709"/>
      <c r="EE2" s="709"/>
      <c r="EF2" s="709"/>
      <c r="EG2" s="709"/>
      <c r="EH2" s="709"/>
      <c r="EI2" s="709"/>
      <c r="EJ2" s="709"/>
      <c r="EK2" s="709"/>
      <c r="EL2" s="709"/>
      <c r="EM2" s="709"/>
      <c r="EN2" s="709"/>
      <c r="EO2" s="709"/>
      <c r="EP2" s="709"/>
      <c r="EQ2" s="709"/>
      <c r="ER2" s="709"/>
      <c r="ES2" s="709"/>
      <c r="ET2" s="709"/>
      <c r="EU2" s="709"/>
      <c r="EV2" s="709"/>
      <c r="EW2" s="709"/>
      <c r="EX2" s="709"/>
      <c r="EY2" s="709"/>
      <c r="EZ2" s="709"/>
      <c r="FA2" s="709"/>
      <c r="FB2" s="709"/>
      <c r="FC2" s="709"/>
      <c r="FD2" s="709"/>
      <c r="FE2" s="709"/>
      <c r="FF2" s="709"/>
      <c r="FG2" s="709"/>
      <c r="FH2" s="709"/>
      <c r="FI2" s="709"/>
      <c r="FJ2" s="709"/>
      <c r="FK2" s="709"/>
      <c r="FL2" s="709"/>
      <c r="FM2" s="709"/>
      <c r="FN2" s="709"/>
      <c r="FO2" s="709"/>
      <c r="FP2" s="709"/>
      <c r="FQ2" s="709"/>
      <c r="FR2" s="709"/>
      <c r="FS2" s="709"/>
      <c r="FT2" s="709"/>
      <c r="FU2" s="709"/>
      <c r="FV2" s="709"/>
      <c r="FW2" s="709"/>
      <c r="FX2" s="709"/>
      <c r="FY2" s="709"/>
      <c r="FZ2" s="709"/>
      <c r="GA2" s="709"/>
      <c r="GB2" s="709"/>
      <c r="GC2" s="709"/>
      <c r="GD2" s="709"/>
      <c r="GE2" s="709"/>
      <c r="GF2" s="709"/>
      <c r="GG2" s="709"/>
      <c r="GH2" s="709"/>
      <c r="GI2" s="709"/>
      <c r="GJ2" s="709"/>
      <c r="GK2" s="709"/>
      <c r="GL2" s="709"/>
      <c r="GM2" s="709"/>
      <c r="GN2" s="709"/>
      <c r="GO2" s="709"/>
      <c r="GP2" s="709"/>
      <c r="GQ2" s="709"/>
      <c r="GR2" s="709"/>
      <c r="GS2" s="709"/>
      <c r="GT2" s="709"/>
      <c r="GU2" s="709"/>
      <c r="GV2" s="709"/>
      <c r="GW2" s="709"/>
      <c r="GX2" s="709"/>
      <c r="GY2" s="709"/>
      <c r="GZ2" s="709"/>
      <c r="HA2" s="709"/>
      <c r="HB2" s="709"/>
      <c r="HC2" s="709"/>
      <c r="HD2" s="709"/>
      <c r="HE2" s="709"/>
      <c r="HF2" s="709"/>
      <c r="HG2" s="709"/>
      <c r="HH2" s="709"/>
      <c r="HI2" s="709"/>
      <c r="HJ2" s="709"/>
      <c r="HK2" s="709"/>
      <c r="HL2" s="709"/>
      <c r="HM2" s="709"/>
      <c r="HN2" s="709"/>
      <c r="HO2" s="709"/>
      <c r="HP2" s="709"/>
      <c r="HQ2" s="709"/>
      <c r="HR2" s="709"/>
      <c r="HS2" s="709"/>
      <c r="HT2" s="567"/>
      <c r="HU2" s="567"/>
      <c r="HV2" s="567"/>
      <c r="HW2" s="567"/>
      <c r="HX2" s="567"/>
      <c r="HY2" s="567"/>
      <c r="HZ2" s="567"/>
      <c r="IA2" s="567"/>
      <c r="IB2" s="75"/>
      <c r="IC2" s="89"/>
      <c r="ID2" s="89" t="s">
        <v>0</v>
      </c>
      <c r="IE2" s="90"/>
      <c r="IF2" s="90"/>
    </row>
    <row r="3" spans="1:252" s="45" customFormat="1" ht="15.75" customHeight="1" x14ac:dyDescent="0.25">
      <c r="A3" s="621" t="s">
        <v>1</v>
      </c>
      <c r="B3" s="621" t="s">
        <v>198</v>
      </c>
      <c r="C3" s="621"/>
      <c r="D3" s="621" t="s">
        <v>2</v>
      </c>
      <c r="E3" s="697" t="s">
        <v>234</v>
      </c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9"/>
      <c r="U3" s="664" t="s">
        <v>235</v>
      </c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6"/>
      <c r="AW3" s="700" t="s">
        <v>280</v>
      </c>
      <c r="AX3" s="701"/>
      <c r="AY3" s="701"/>
      <c r="AZ3" s="701"/>
      <c r="BA3" s="701"/>
      <c r="BB3" s="701"/>
      <c r="BC3" s="701"/>
      <c r="BD3" s="701"/>
      <c r="BE3" s="701"/>
      <c r="BF3" s="701"/>
      <c r="BG3" s="701"/>
      <c r="BH3" s="701"/>
      <c r="BI3" s="701"/>
      <c r="BJ3" s="701"/>
      <c r="BK3" s="701"/>
      <c r="BL3" s="701"/>
      <c r="BM3" s="701"/>
      <c r="BN3" s="701"/>
      <c r="BO3" s="701"/>
      <c r="BP3" s="701"/>
      <c r="BQ3" s="701"/>
      <c r="BR3" s="701"/>
      <c r="BS3" s="701"/>
      <c r="BT3" s="701"/>
      <c r="BU3" s="701"/>
      <c r="BV3" s="701"/>
      <c r="BW3" s="701"/>
      <c r="BX3" s="701"/>
      <c r="BY3" s="701"/>
      <c r="BZ3" s="701"/>
      <c r="CA3" s="701"/>
      <c r="CB3" s="702"/>
      <c r="CC3" s="706" t="s">
        <v>311</v>
      </c>
      <c r="CD3" s="707"/>
      <c r="CE3" s="707"/>
      <c r="CF3" s="707"/>
      <c r="CG3" s="707"/>
      <c r="CH3" s="707"/>
      <c r="CI3" s="707"/>
      <c r="CJ3" s="707"/>
      <c r="CK3" s="707"/>
      <c r="CL3" s="707"/>
      <c r="CM3" s="707"/>
      <c r="CN3" s="707"/>
      <c r="CO3" s="707"/>
      <c r="CP3" s="707"/>
      <c r="CQ3" s="707"/>
      <c r="CR3" s="707"/>
      <c r="CS3" s="707"/>
      <c r="CT3" s="707"/>
      <c r="CU3" s="707"/>
      <c r="CV3" s="707"/>
      <c r="CW3" s="707"/>
      <c r="CX3" s="707"/>
      <c r="CY3" s="707"/>
      <c r="CZ3" s="708"/>
      <c r="DA3" s="102"/>
      <c r="DB3" s="102"/>
      <c r="DC3" s="102"/>
      <c r="DD3" s="102"/>
      <c r="DE3" s="698" t="s">
        <v>338</v>
      </c>
      <c r="DF3" s="698"/>
      <c r="DG3" s="698"/>
      <c r="DH3" s="698"/>
      <c r="DI3" s="698"/>
      <c r="DJ3" s="698"/>
      <c r="DK3" s="698"/>
      <c r="DL3" s="698"/>
      <c r="DM3" s="698"/>
      <c r="DN3" s="698"/>
      <c r="DO3" s="698"/>
      <c r="DP3" s="698"/>
      <c r="DQ3" s="698"/>
      <c r="DR3" s="698"/>
      <c r="DS3" s="698"/>
      <c r="DT3" s="698"/>
      <c r="DU3" s="698"/>
      <c r="DV3" s="698"/>
      <c r="DW3" s="698"/>
      <c r="DX3" s="698"/>
      <c r="DY3" s="698"/>
      <c r="DZ3" s="698"/>
      <c r="EA3" s="698"/>
      <c r="EB3" s="698"/>
      <c r="EC3" s="698"/>
      <c r="ED3" s="698"/>
      <c r="EE3" s="698"/>
      <c r="EF3" s="698"/>
      <c r="EG3" s="698"/>
      <c r="EH3" s="698"/>
      <c r="EI3" s="698"/>
      <c r="EJ3" s="698"/>
      <c r="EK3" s="698"/>
      <c r="EL3" s="698"/>
      <c r="EM3" s="698"/>
      <c r="EN3" s="698"/>
      <c r="EO3" s="102"/>
      <c r="EP3" s="102"/>
      <c r="EQ3" s="102"/>
      <c r="ER3" s="102"/>
      <c r="ES3" s="102"/>
      <c r="ET3" s="103"/>
      <c r="EU3" s="76"/>
      <c r="EV3" s="582" t="s">
        <v>234</v>
      </c>
      <c r="EW3" s="583"/>
      <c r="EX3" s="583"/>
      <c r="EY3" s="583"/>
      <c r="EZ3" s="583"/>
      <c r="FA3" s="583"/>
      <c r="FB3" s="583"/>
      <c r="FC3" s="724"/>
      <c r="FD3" s="544" t="s">
        <v>235</v>
      </c>
      <c r="FE3" s="545"/>
      <c r="FF3" s="545"/>
      <c r="FG3" s="545"/>
      <c r="FH3" s="545"/>
      <c r="FI3" s="545"/>
      <c r="FJ3" s="545"/>
      <c r="FK3" s="545"/>
      <c r="FL3" s="545"/>
      <c r="FM3" s="545"/>
      <c r="FN3" s="545"/>
      <c r="FO3" s="545"/>
      <c r="FP3" s="545"/>
      <c r="FQ3" s="546"/>
      <c r="FR3" s="583" t="s">
        <v>280</v>
      </c>
      <c r="FS3" s="583"/>
      <c r="FT3" s="583"/>
      <c r="FU3" s="583"/>
      <c r="FV3" s="583"/>
      <c r="FW3" s="583"/>
      <c r="FX3" s="583"/>
      <c r="FY3" s="583"/>
      <c r="FZ3" s="583"/>
      <c r="GA3" s="583"/>
      <c r="GB3" s="583"/>
      <c r="GC3" s="583"/>
      <c r="GD3" s="583"/>
      <c r="GE3" s="583"/>
      <c r="GF3" s="583"/>
      <c r="GG3" s="583"/>
      <c r="GH3" s="582" t="s">
        <v>311</v>
      </c>
      <c r="GI3" s="583"/>
      <c r="GJ3" s="583"/>
      <c r="GK3" s="583"/>
      <c r="GL3" s="583"/>
      <c r="GM3" s="583"/>
      <c r="GN3" s="583"/>
      <c r="GO3" s="583"/>
      <c r="GP3" s="583"/>
      <c r="GQ3" s="583"/>
      <c r="GR3" s="583"/>
      <c r="GS3" s="583"/>
      <c r="GT3" s="583"/>
      <c r="GU3" s="583"/>
      <c r="GV3" s="717" t="s">
        <v>338</v>
      </c>
      <c r="GW3" s="718"/>
      <c r="GX3" s="718"/>
      <c r="GY3" s="718"/>
      <c r="GZ3" s="718"/>
      <c r="HA3" s="718"/>
      <c r="HB3" s="718"/>
      <c r="HC3" s="718"/>
      <c r="HD3" s="718"/>
      <c r="HE3" s="718"/>
      <c r="HF3" s="718"/>
      <c r="HG3" s="718"/>
      <c r="HH3" s="718"/>
      <c r="HI3" s="718"/>
      <c r="HJ3" s="718"/>
      <c r="HK3" s="718"/>
      <c r="HL3" s="718"/>
      <c r="HM3" s="719"/>
      <c r="HN3" s="496"/>
      <c r="HO3" s="496"/>
      <c r="HP3" s="496"/>
      <c r="HQ3" s="496"/>
      <c r="HR3" s="102"/>
      <c r="HS3" s="103"/>
      <c r="HT3" s="584" t="s">
        <v>236</v>
      </c>
      <c r="HU3" s="715" t="s">
        <v>237</v>
      </c>
      <c r="HV3" s="711" t="s">
        <v>272</v>
      </c>
      <c r="HW3" s="711" t="s">
        <v>273</v>
      </c>
      <c r="HX3" s="711" t="s">
        <v>274</v>
      </c>
      <c r="HY3" s="711" t="s">
        <v>275</v>
      </c>
      <c r="HZ3" s="568" t="s">
        <v>6</v>
      </c>
      <c r="IA3" s="568" t="s">
        <v>7</v>
      </c>
      <c r="IB3" s="578" t="s">
        <v>200</v>
      </c>
      <c r="IC3" s="89"/>
      <c r="ID3" s="89"/>
      <c r="IE3" s="90"/>
      <c r="IF3" s="90"/>
    </row>
    <row r="4" spans="1:252" s="343" customFormat="1" ht="15.75" customHeight="1" x14ac:dyDescent="0.2">
      <c r="A4" s="622"/>
      <c r="B4" s="622"/>
      <c r="C4" s="622"/>
      <c r="D4" s="622"/>
      <c r="E4" s="556" t="s">
        <v>3</v>
      </c>
      <c r="F4" s="557"/>
      <c r="G4" s="557"/>
      <c r="H4" s="558"/>
      <c r="I4" s="556" t="s">
        <v>193</v>
      </c>
      <c r="J4" s="557"/>
      <c r="K4" s="557"/>
      <c r="L4" s="558"/>
      <c r="M4" s="556" t="s">
        <v>4</v>
      </c>
      <c r="N4" s="557"/>
      <c r="O4" s="557"/>
      <c r="P4" s="558"/>
      <c r="Q4" s="556" t="s">
        <v>194</v>
      </c>
      <c r="R4" s="557"/>
      <c r="S4" s="557"/>
      <c r="T4" s="558"/>
      <c r="U4" s="556" t="s">
        <v>248</v>
      </c>
      <c r="V4" s="557"/>
      <c r="W4" s="557"/>
      <c r="X4" s="558"/>
      <c r="Y4" s="556" t="s">
        <v>247</v>
      </c>
      <c r="Z4" s="557"/>
      <c r="AA4" s="557"/>
      <c r="AB4" s="558"/>
      <c r="AC4" s="556" t="s">
        <v>249</v>
      </c>
      <c r="AD4" s="557"/>
      <c r="AE4" s="557"/>
      <c r="AF4" s="558"/>
      <c r="AG4" s="556" t="s">
        <v>232</v>
      </c>
      <c r="AH4" s="557"/>
      <c r="AI4" s="557"/>
      <c r="AJ4" s="558"/>
      <c r="AK4" s="556" t="s">
        <v>250</v>
      </c>
      <c r="AL4" s="557"/>
      <c r="AM4" s="557"/>
      <c r="AN4" s="558"/>
      <c r="AO4" s="556" t="s">
        <v>231</v>
      </c>
      <c r="AP4" s="557"/>
      <c r="AQ4" s="557"/>
      <c r="AR4" s="558"/>
      <c r="AS4" s="556" t="s">
        <v>251</v>
      </c>
      <c r="AT4" s="557"/>
      <c r="AU4" s="557"/>
      <c r="AV4" s="558"/>
      <c r="AW4" s="556" t="s">
        <v>228</v>
      </c>
      <c r="AX4" s="557"/>
      <c r="AY4" s="557"/>
      <c r="AZ4" s="558"/>
      <c r="BA4" s="556" t="s">
        <v>227</v>
      </c>
      <c r="BB4" s="557"/>
      <c r="BC4" s="557"/>
      <c r="BD4" s="558"/>
      <c r="BE4" s="556" t="s">
        <v>229</v>
      </c>
      <c r="BF4" s="557"/>
      <c r="BG4" s="557"/>
      <c r="BH4" s="558"/>
      <c r="BI4" s="556" t="s">
        <v>226</v>
      </c>
      <c r="BJ4" s="557"/>
      <c r="BK4" s="557"/>
      <c r="BL4" s="558"/>
      <c r="BM4" s="556" t="s">
        <v>277</v>
      </c>
      <c r="BN4" s="557"/>
      <c r="BO4" s="557"/>
      <c r="BP4" s="558"/>
      <c r="BQ4" s="556" t="s">
        <v>294</v>
      </c>
      <c r="BR4" s="557"/>
      <c r="BS4" s="557"/>
      <c r="BT4" s="558"/>
      <c r="BU4" s="556" t="s">
        <v>230</v>
      </c>
      <c r="BV4" s="557"/>
      <c r="BW4" s="557"/>
      <c r="BX4" s="558"/>
      <c r="BY4" s="556" t="s">
        <v>295</v>
      </c>
      <c r="BZ4" s="557"/>
      <c r="CA4" s="557"/>
      <c r="CB4" s="558"/>
      <c r="CC4" s="556" t="s">
        <v>242</v>
      </c>
      <c r="CD4" s="557"/>
      <c r="CE4" s="557"/>
      <c r="CF4" s="558"/>
      <c r="CG4" s="556" t="s">
        <v>329</v>
      </c>
      <c r="CH4" s="557"/>
      <c r="CI4" s="557"/>
      <c r="CJ4" s="558"/>
      <c r="CK4" s="556" t="s">
        <v>279</v>
      </c>
      <c r="CL4" s="557"/>
      <c r="CM4" s="557"/>
      <c r="CN4" s="558"/>
      <c r="CO4" s="703" t="s">
        <v>285</v>
      </c>
      <c r="CP4" s="704"/>
      <c r="CQ4" s="704"/>
      <c r="CR4" s="705"/>
      <c r="CS4" s="703" t="s">
        <v>318</v>
      </c>
      <c r="CT4" s="704"/>
      <c r="CU4" s="704"/>
      <c r="CV4" s="705"/>
      <c r="CW4" s="703" t="s">
        <v>313</v>
      </c>
      <c r="CX4" s="704"/>
      <c r="CY4" s="704"/>
      <c r="CZ4" s="705"/>
      <c r="DA4" s="703" t="s">
        <v>233</v>
      </c>
      <c r="DB4" s="704"/>
      <c r="DC4" s="704"/>
      <c r="DD4" s="705"/>
      <c r="DE4" s="703" t="s">
        <v>317</v>
      </c>
      <c r="DF4" s="704"/>
      <c r="DG4" s="704"/>
      <c r="DH4" s="705"/>
      <c r="DI4" s="587" t="s">
        <v>356</v>
      </c>
      <c r="DJ4" s="587"/>
      <c r="DK4" s="587"/>
      <c r="DL4" s="587"/>
      <c r="DM4" s="703" t="s">
        <v>324</v>
      </c>
      <c r="DN4" s="704"/>
      <c r="DO4" s="704"/>
      <c r="DP4" s="705"/>
      <c r="DQ4" s="703" t="s">
        <v>354</v>
      </c>
      <c r="DR4" s="704"/>
      <c r="DS4" s="704"/>
      <c r="DT4" s="705"/>
      <c r="DU4" s="703" t="s">
        <v>382</v>
      </c>
      <c r="DV4" s="704"/>
      <c r="DW4" s="704"/>
      <c r="DX4" s="705"/>
      <c r="DY4" s="703" t="s">
        <v>314</v>
      </c>
      <c r="DZ4" s="704"/>
      <c r="EA4" s="704"/>
      <c r="EB4" s="705"/>
      <c r="EC4" s="556" t="s">
        <v>357</v>
      </c>
      <c r="ED4" s="557"/>
      <c r="EE4" s="557"/>
      <c r="EF4" s="558"/>
      <c r="EG4" s="556" t="s">
        <v>355</v>
      </c>
      <c r="EH4" s="557"/>
      <c r="EI4" s="557"/>
      <c r="EJ4" s="558"/>
      <c r="EK4" s="556" t="s">
        <v>381</v>
      </c>
      <c r="EL4" s="557"/>
      <c r="EM4" s="557"/>
      <c r="EN4" s="558"/>
      <c r="EO4" s="556" t="s">
        <v>405</v>
      </c>
      <c r="EP4" s="557"/>
      <c r="EQ4" s="557"/>
      <c r="ER4" s="557"/>
      <c r="ES4" s="515" t="s">
        <v>395</v>
      </c>
      <c r="ET4" s="471" t="s">
        <v>398</v>
      </c>
      <c r="EU4" s="725" t="s">
        <v>199</v>
      </c>
      <c r="EV4" s="560" t="s">
        <v>5</v>
      </c>
      <c r="EW4" s="560"/>
      <c r="EX4" s="560"/>
      <c r="EY4" s="560"/>
      <c r="EZ4" s="560"/>
      <c r="FA4" s="560"/>
      <c r="FB4" s="560"/>
      <c r="FC4" s="560"/>
      <c r="FD4" s="560"/>
      <c r="FE4" s="560"/>
      <c r="FF4" s="560"/>
      <c r="FG4" s="560"/>
      <c r="FH4" s="560"/>
      <c r="FI4" s="560"/>
      <c r="FJ4" s="560"/>
      <c r="FK4" s="560"/>
      <c r="FL4" s="560"/>
      <c r="FM4" s="560"/>
      <c r="FN4" s="560"/>
      <c r="FO4" s="560"/>
      <c r="FP4" s="560"/>
      <c r="FQ4" s="560"/>
      <c r="FR4" s="560"/>
      <c r="FS4" s="560"/>
      <c r="FT4" s="560"/>
      <c r="FU4" s="560"/>
      <c r="FV4" s="560"/>
      <c r="FW4" s="560"/>
      <c r="FX4" s="560"/>
      <c r="FY4" s="560"/>
      <c r="FZ4" s="560"/>
      <c r="GA4" s="560"/>
      <c r="GB4" s="560"/>
      <c r="GC4" s="560"/>
      <c r="GD4" s="560"/>
      <c r="GE4" s="560"/>
      <c r="GF4" s="560"/>
      <c r="GG4" s="560"/>
      <c r="GH4" s="560"/>
      <c r="GI4" s="560"/>
      <c r="GJ4" s="560"/>
      <c r="GK4" s="560"/>
      <c r="GL4" s="560"/>
      <c r="GM4" s="560"/>
      <c r="GN4" s="560"/>
      <c r="GO4" s="560"/>
      <c r="GP4" s="560"/>
      <c r="GQ4" s="560"/>
      <c r="GR4" s="560"/>
      <c r="GS4" s="560"/>
      <c r="GT4" s="560"/>
      <c r="GU4" s="560"/>
      <c r="GV4" s="560"/>
      <c r="GW4" s="560"/>
      <c r="GX4" s="560"/>
      <c r="GY4" s="560"/>
      <c r="GZ4" s="560"/>
      <c r="HA4" s="560"/>
      <c r="HB4" s="560"/>
      <c r="HC4" s="560"/>
      <c r="HD4" s="560"/>
      <c r="HE4" s="560"/>
      <c r="HF4" s="560"/>
      <c r="HG4" s="560"/>
      <c r="HH4" s="560"/>
      <c r="HI4" s="560"/>
      <c r="HJ4" s="560"/>
      <c r="HK4" s="560"/>
      <c r="HL4" s="560"/>
      <c r="HM4" s="560"/>
      <c r="HN4" s="560"/>
      <c r="HO4" s="560"/>
      <c r="HP4" s="560"/>
      <c r="HQ4" s="560"/>
      <c r="HR4" s="560"/>
      <c r="HS4" s="560"/>
      <c r="HT4" s="629"/>
      <c r="HU4" s="716"/>
      <c r="HV4" s="712"/>
      <c r="HW4" s="712"/>
      <c r="HX4" s="712"/>
      <c r="HY4" s="712"/>
      <c r="HZ4" s="569"/>
      <c r="IA4" s="569"/>
      <c r="IB4" s="579"/>
      <c r="IC4" s="342"/>
      <c r="ID4" s="342"/>
      <c r="IE4" s="342"/>
      <c r="IF4" s="342"/>
    </row>
    <row r="5" spans="1:252" s="46" customFormat="1" ht="15" customHeight="1" x14ac:dyDescent="0.25">
      <c r="A5" s="622"/>
      <c r="B5" s="622"/>
      <c r="C5" s="622"/>
      <c r="D5" s="622"/>
      <c r="E5" s="48" t="s">
        <v>8</v>
      </c>
      <c r="F5" s="49" t="s">
        <v>9</v>
      </c>
      <c r="G5" s="49" t="s">
        <v>10</v>
      </c>
      <c r="H5" s="48" t="s">
        <v>11</v>
      </c>
      <c r="I5" s="49" t="s">
        <v>8</v>
      </c>
      <c r="J5" s="49" t="s">
        <v>9</v>
      </c>
      <c r="K5" s="49" t="s">
        <v>10</v>
      </c>
      <c r="L5" s="48" t="s">
        <v>11</v>
      </c>
      <c r="M5" s="48" t="s">
        <v>8</v>
      </c>
      <c r="N5" s="49" t="s">
        <v>9</v>
      </c>
      <c r="O5" s="49" t="s">
        <v>10</v>
      </c>
      <c r="P5" s="48" t="s">
        <v>11</v>
      </c>
      <c r="Q5" s="48" t="s">
        <v>8</v>
      </c>
      <c r="R5" s="49" t="s">
        <v>9</v>
      </c>
      <c r="S5" s="49" t="s">
        <v>10</v>
      </c>
      <c r="T5" s="48" t="s">
        <v>11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9"/>
      <c r="AY5" s="49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9"/>
      <c r="CE5" s="49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316" t="s">
        <v>8</v>
      </c>
      <c r="DF5" s="317" t="s">
        <v>9</v>
      </c>
      <c r="DG5" s="317" t="s">
        <v>10</v>
      </c>
      <c r="DH5" s="316" t="s">
        <v>11</v>
      </c>
      <c r="DI5" s="316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9"/>
      <c r="EQ5" s="49"/>
      <c r="ER5" s="49"/>
      <c r="ES5" s="49"/>
      <c r="ET5" s="48"/>
      <c r="EU5" s="726"/>
      <c r="EV5" s="694" t="s">
        <v>3</v>
      </c>
      <c r="EW5" s="694"/>
      <c r="EX5" s="694" t="s">
        <v>193</v>
      </c>
      <c r="EY5" s="694"/>
      <c r="EZ5" s="694" t="s">
        <v>4</v>
      </c>
      <c r="FA5" s="694"/>
      <c r="FB5" s="694" t="s">
        <v>194</v>
      </c>
      <c r="FC5" s="694"/>
      <c r="FD5" s="592" t="s">
        <v>248</v>
      </c>
      <c r="FE5" s="593"/>
      <c r="FF5" s="722" t="s">
        <v>247</v>
      </c>
      <c r="FG5" s="723"/>
      <c r="FH5" s="592" t="s">
        <v>249</v>
      </c>
      <c r="FI5" s="593"/>
      <c r="FJ5" s="592" t="s">
        <v>232</v>
      </c>
      <c r="FK5" s="593"/>
      <c r="FL5" s="592" t="s">
        <v>270</v>
      </c>
      <c r="FM5" s="593"/>
      <c r="FN5" s="592" t="s">
        <v>231</v>
      </c>
      <c r="FO5" s="593"/>
      <c r="FP5" s="590" t="s">
        <v>251</v>
      </c>
      <c r="FQ5" s="591"/>
      <c r="FR5" s="682" t="s">
        <v>228</v>
      </c>
      <c r="FS5" s="683"/>
      <c r="FT5" s="682" t="s">
        <v>227</v>
      </c>
      <c r="FU5" s="683"/>
      <c r="FV5" s="682" t="s">
        <v>229</v>
      </c>
      <c r="FW5" s="683"/>
      <c r="FX5" s="682" t="s">
        <v>226</v>
      </c>
      <c r="FY5" s="683"/>
      <c r="FZ5" s="682" t="s">
        <v>277</v>
      </c>
      <c r="GA5" s="683"/>
      <c r="GB5" s="682" t="s">
        <v>294</v>
      </c>
      <c r="GC5" s="683"/>
      <c r="GD5" s="688" t="s">
        <v>230</v>
      </c>
      <c r="GE5" s="683"/>
      <c r="GF5" s="688" t="s">
        <v>295</v>
      </c>
      <c r="GG5" s="683"/>
      <c r="GH5" s="694" t="s">
        <v>330</v>
      </c>
      <c r="GI5" s="694"/>
      <c r="GJ5" s="680" t="s">
        <v>329</v>
      </c>
      <c r="GK5" s="681"/>
      <c r="GL5" s="686" t="s">
        <v>279</v>
      </c>
      <c r="GM5" s="687"/>
      <c r="GN5" s="680" t="s">
        <v>285</v>
      </c>
      <c r="GO5" s="681"/>
      <c r="GP5" s="680" t="s">
        <v>318</v>
      </c>
      <c r="GQ5" s="681"/>
      <c r="GR5" s="680" t="s">
        <v>313</v>
      </c>
      <c r="GS5" s="681"/>
      <c r="GT5" s="680" t="s">
        <v>233</v>
      </c>
      <c r="GU5" s="681"/>
      <c r="GV5" s="676" t="s">
        <v>317</v>
      </c>
      <c r="GW5" s="677"/>
      <c r="GX5" s="710" t="s">
        <v>356</v>
      </c>
      <c r="GY5" s="710"/>
      <c r="GZ5" s="689" t="s">
        <v>324</v>
      </c>
      <c r="HA5" s="690"/>
      <c r="HB5" s="713" t="s">
        <v>354</v>
      </c>
      <c r="HC5" s="714"/>
      <c r="HD5" s="689" t="s">
        <v>382</v>
      </c>
      <c r="HE5" s="690"/>
      <c r="HF5" s="689" t="s">
        <v>314</v>
      </c>
      <c r="HG5" s="690"/>
      <c r="HH5" s="689" t="s">
        <v>341</v>
      </c>
      <c r="HI5" s="690"/>
      <c r="HJ5" s="689" t="s">
        <v>355</v>
      </c>
      <c r="HK5" s="690"/>
      <c r="HL5" s="676" t="s">
        <v>316</v>
      </c>
      <c r="HM5" s="676"/>
      <c r="HN5" s="727" t="s">
        <v>406</v>
      </c>
      <c r="HO5" s="677"/>
      <c r="HP5" s="727" t="s">
        <v>395</v>
      </c>
      <c r="HQ5" s="677"/>
      <c r="HR5" s="694" t="s">
        <v>398</v>
      </c>
      <c r="HS5" s="694"/>
      <c r="HT5" s="629"/>
      <c r="HU5" s="716"/>
      <c r="HV5" s="712"/>
      <c r="HW5" s="712"/>
      <c r="HX5" s="712"/>
      <c r="HY5" s="712"/>
      <c r="HZ5" s="569"/>
      <c r="IA5" s="569"/>
      <c r="IB5" s="579"/>
      <c r="IC5" s="91"/>
      <c r="ID5" s="91"/>
      <c r="IE5" s="92"/>
      <c r="IF5" s="92"/>
      <c r="IG5" s="566" t="s">
        <v>229</v>
      </c>
      <c r="IH5" s="566"/>
      <c r="IJ5" s="566" t="s">
        <v>277</v>
      </c>
      <c r="IK5" s="566"/>
      <c r="IM5" s="566" t="s">
        <v>294</v>
      </c>
      <c r="IN5" s="566"/>
    </row>
    <row r="6" spans="1:252" s="343" customFormat="1" ht="12" x14ac:dyDescent="0.2">
      <c r="A6" s="623"/>
      <c r="B6" s="623"/>
      <c r="C6" s="623"/>
      <c r="D6" s="623"/>
      <c r="E6" s="331"/>
      <c r="F6" s="332"/>
      <c r="G6" s="332"/>
      <c r="H6" s="331">
        <v>2</v>
      </c>
      <c r="I6" s="332"/>
      <c r="J6" s="332"/>
      <c r="K6" s="332"/>
      <c r="L6" s="331">
        <v>2</v>
      </c>
      <c r="M6" s="331"/>
      <c r="N6" s="332"/>
      <c r="O6" s="332"/>
      <c r="P6" s="331">
        <v>2</v>
      </c>
      <c r="Q6" s="331"/>
      <c r="R6" s="332"/>
      <c r="S6" s="332"/>
      <c r="T6" s="331">
        <v>2</v>
      </c>
      <c r="U6" s="331"/>
      <c r="V6" s="331"/>
      <c r="W6" s="331"/>
      <c r="X6" s="331">
        <v>2</v>
      </c>
      <c r="Y6" s="331"/>
      <c r="Z6" s="331"/>
      <c r="AA6" s="331"/>
      <c r="AB6" s="331">
        <v>2</v>
      </c>
      <c r="AC6" s="331"/>
      <c r="AD6" s="331"/>
      <c r="AE6" s="331"/>
      <c r="AF6" s="331">
        <v>2</v>
      </c>
      <c r="AG6" s="331"/>
      <c r="AH6" s="331"/>
      <c r="AI6" s="331"/>
      <c r="AJ6" s="331">
        <v>4</v>
      </c>
      <c r="AK6" s="331"/>
      <c r="AL6" s="331"/>
      <c r="AM6" s="331"/>
      <c r="AN6" s="331">
        <v>2</v>
      </c>
      <c r="AO6" s="331"/>
      <c r="AP6" s="331"/>
      <c r="AQ6" s="331"/>
      <c r="AR6" s="331">
        <v>2</v>
      </c>
      <c r="AS6" s="331"/>
      <c r="AT6" s="331"/>
      <c r="AU6" s="331"/>
      <c r="AV6" s="331">
        <v>2</v>
      </c>
      <c r="AW6" s="331"/>
      <c r="AX6" s="332"/>
      <c r="AY6" s="332"/>
      <c r="AZ6" s="331">
        <v>3</v>
      </c>
      <c r="BA6" s="331"/>
      <c r="BB6" s="331"/>
      <c r="BC6" s="331"/>
      <c r="BD6" s="331">
        <v>3</v>
      </c>
      <c r="BE6" s="331"/>
      <c r="BF6" s="331"/>
      <c r="BG6" s="331"/>
      <c r="BH6" s="331">
        <v>3</v>
      </c>
      <c r="BI6" s="331"/>
      <c r="BJ6" s="331"/>
      <c r="BK6" s="331"/>
      <c r="BL6" s="331">
        <v>3</v>
      </c>
      <c r="BM6" s="331"/>
      <c r="BN6" s="331"/>
      <c r="BO6" s="331"/>
      <c r="BP6" s="331">
        <v>3</v>
      </c>
      <c r="BQ6" s="331"/>
      <c r="BR6" s="331"/>
      <c r="BS6" s="331"/>
      <c r="BT6" s="331">
        <v>3</v>
      </c>
      <c r="BU6" s="331"/>
      <c r="BV6" s="331"/>
      <c r="BW6" s="331"/>
      <c r="BX6" s="331">
        <v>2</v>
      </c>
      <c r="BY6" s="331"/>
      <c r="BZ6" s="331"/>
      <c r="CA6" s="331"/>
      <c r="CB6" s="331">
        <v>3</v>
      </c>
      <c r="CC6" s="331"/>
      <c r="CD6" s="332"/>
      <c r="CE6" s="332"/>
      <c r="CF6" s="331">
        <v>3</v>
      </c>
      <c r="CG6" s="331"/>
      <c r="CH6" s="331"/>
      <c r="CI6" s="331"/>
      <c r="CJ6" s="331">
        <v>4</v>
      </c>
      <c r="CK6" s="331"/>
      <c r="CL6" s="331"/>
      <c r="CM6" s="331"/>
      <c r="CN6" s="331">
        <v>2</v>
      </c>
      <c r="CO6" s="331"/>
      <c r="CP6" s="331"/>
      <c r="CQ6" s="331"/>
      <c r="CR6" s="331">
        <v>2</v>
      </c>
      <c r="CS6" s="331"/>
      <c r="CT6" s="331"/>
      <c r="CU6" s="331"/>
      <c r="CV6" s="331">
        <v>4</v>
      </c>
      <c r="CW6" s="331"/>
      <c r="CX6" s="331"/>
      <c r="CY6" s="331"/>
      <c r="CZ6" s="331">
        <v>2</v>
      </c>
      <c r="DA6" s="331"/>
      <c r="DB6" s="331"/>
      <c r="DC6" s="331"/>
      <c r="DD6" s="331"/>
      <c r="DE6" s="331"/>
      <c r="DF6" s="331"/>
      <c r="DG6" s="331"/>
      <c r="DH6" s="331">
        <v>2</v>
      </c>
      <c r="DI6" s="374"/>
      <c r="DJ6" s="374"/>
      <c r="DK6" s="374"/>
      <c r="DL6" s="374">
        <v>3</v>
      </c>
      <c r="DM6" s="331"/>
      <c r="DN6" s="331"/>
      <c r="DO6" s="331"/>
      <c r="DP6" s="331">
        <v>3</v>
      </c>
      <c r="DQ6" s="331"/>
      <c r="DR6" s="331"/>
      <c r="DS6" s="331"/>
      <c r="DT6" s="331">
        <v>2</v>
      </c>
      <c r="DU6" s="331"/>
      <c r="DV6" s="331"/>
      <c r="DW6" s="331"/>
      <c r="DX6" s="331">
        <v>3</v>
      </c>
      <c r="DY6" s="331"/>
      <c r="DZ6" s="331"/>
      <c r="EA6" s="331"/>
      <c r="EB6" s="331">
        <v>3</v>
      </c>
      <c r="EC6" s="331"/>
      <c r="ED6" s="331"/>
      <c r="EE6" s="331"/>
      <c r="EF6" s="331">
        <v>3</v>
      </c>
      <c r="EG6" s="331"/>
      <c r="EH6" s="331"/>
      <c r="EI6" s="331"/>
      <c r="EJ6" s="331">
        <v>2</v>
      </c>
      <c r="EK6" s="331"/>
      <c r="EL6" s="331"/>
      <c r="EM6" s="331"/>
      <c r="EN6" s="331">
        <v>3</v>
      </c>
      <c r="EO6" s="331"/>
      <c r="EP6" s="332"/>
      <c r="EQ6" s="332"/>
      <c r="ER6" s="391">
        <v>3</v>
      </c>
      <c r="ES6" s="391">
        <v>2</v>
      </c>
      <c r="ET6" s="331">
        <v>5</v>
      </c>
      <c r="EU6" s="331"/>
      <c r="EV6" s="209"/>
      <c r="EW6" s="207">
        <v>2</v>
      </c>
      <c r="EX6" s="206"/>
      <c r="EY6" s="207">
        <v>2</v>
      </c>
      <c r="EZ6" s="206"/>
      <c r="FA6" s="207">
        <v>2</v>
      </c>
      <c r="FB6" s="206"/>
      <c r="FC6" s="207">
        <v>2</v>
      </c>
      <c r="FD6" s="335"/>
      <c r="FE6" s="336">
        <v>2</v>
      </c>
      <c r="FF6" s="337"/>
      <c r="FG6" s="338">
        <v>2</v>
      </c>
      <c r="FH6" s="335"/>
      <c r="FI6" s="336">
        <v>2</v>
      </c>
      <c r="FJ6" s="335"/>
      <c r="FK6" s="336">
        <v>4</v>
      </c>
      <c r="FL6" s="335"/>
      <c r="FM6" s="336">
        <v>2</v>
      </c>
      <c r="FN6" s="335"/>
      <c r="FO6" s="336">
        <v>2</v>
      </c>
      <c r="FP6" s="339"/>
      <c r="FQ6" s="339">
        <v>2</v>
      </c>
      <c r="FR6" s="335"/>
      <c r="FS6" s="207">
        <v>3</v>
      </c>
      <c r="FT6" s="206"/>
      <c r="FU6" s="207">
        <v>3</v>
      </c>
      <c r="FV6" s="210"/>
      <c r="FW6" s="211">
        <v>3</v>
      </c>
      <c r="FX6" s="206"/>
      <c r="FY6" s="207">
        <v>3</v>
      </c>
      <c r="FZ6" s="206"/>
      <c r="GA6" s="207">
        <v>3</v>
      </c>
      <c r="GB6" s="206"/>
      <c r="GC6" s="207">
        <v>3</v>
      </c>
      <c r="GD6" s="206"/>
      <c r="GE6" s="207">
        <v>2</v>
      </c>
      <c r="GF6" s="208"/>
      <c r="GG6" s="208"/>
      <c r="GH6" s="206"/>
      <c r="GI6" s="207">
        <v>3</v>
      </c>
      <c r="GJ6" s="206"/>
      <c r="GK6" s="207">
        <v>4</v>
      </c>
      <c r="GL6" s="210"/>
      <c r="GM6" s="211">
        <v>2</v>
      </c>
      <c r="GN6" s="206"/>
      <c r="GO6" s="207">
        <v>2</v>
      </c>
      <c r="GP6" s="206"/>
      <c r="GQ6" s="207">
        <v>4</v>
      </c>
      <c r="GR6" s="206"/>
      <c r="GS6" s="207">
        <v>2</v>
      </c>
      <c r="GT6" s="206"/>
      <c r="GU6" s="207"/>
      <c r="GV6" s="422"/>
      <c r="GW6" s="422">
        <v>2</v>
      </c>
      <c r="GX6" s="423"/>
      <c r="GY6" s="424">
        <v>3</v>
      </c>
      <c r="GZ6" s="423"/>
      <c r="HA6" s="424">
        <v>3</v>
      </c>
      <c r="HB6" s="425"/>
      <c r="HC6" s="426">
        <v>2</v>
      </c>
      <c r="HD6" s="423"/>
      <c r="HE6" s="424">
        <v>3</v>
      </c>
      <c r="HF6" s="423"/>
      <c r="HG6" s="424">
        <v>3</v>
      </c>
      <c r="HH6" s="423"/>
      <c r="HI6" s="424">
        <v>3</v>
      </c>
      <c r="HJ6" s="423"/>
      <c r="HK6" s="424">
        <v>2</v>
      </c>
      <c r="HL6" s="422"/>
      <c r="HM6" s="422">
        <v>3</v>
      </c>
      <c r="HN6" s="423"/>
      <c r="HO6" s="424">
        <v>3</v>
      </c>
      <c r="HP6" s="423"/>
      <c r="HQ6" s="424">
        <v>2</v>
      </c>
      <c r="HR6" s="206"/>
      <c r="HS6" s="207">
        <v>5</v>
      </c>
      <c r="HT6" s="340">
        <f>SUM(EV6:FC6)</f>
        <v>8</v>
      </c>
      <c r="HU6" s="340">
        <f>SUM(FD6:FQ6)</f>
        <v>16</v>
      </c>
      <c r="HV6" s="341">
        <f>SUM(FR6:GG6)</f>
        <v>20</v>
      </c>
      <c r="HW6" s="341">
        <f>SUM(GH6:GS6)</f>
        <v>17</v>
      </c>
      <c r="HX6" s="341">
        <f>SUM(GV6:HM6)</f>
        <v>24</v>
      </c>
      <c r="HY6" s="341">
        <f>SUM(HN6:HS6)-5</f>
        <v>5</v>
      </c>
      <c r="HZ6" s="341">
        <f>SUM(HT6:HY6)</f>
        <v>90</v>
      </c>
      <c r="IA6" s="570"/>
      <c r="IB6" s="580"/>
      <c r="IC6" s="342"/>
      <c r="ID6" s="342"/>
      <c r="IE6" s="342"/>
      <c r="IF6" s="342"/>
      <c r="IG6" s="342" t="s">
        <v>267</v>
      </c>
      <c r="IH6" s="342" t="s">
        <v>268</v>
      </c>
      <c r="IJ6" s="342" t="s">
        <v>267</v>
      </c>
      <c r="IK6" s="342" t="s">
        <v>268</v>
      </c>
      <c r="IM6" s="342" t="s">
        <v>267</v>
      </c>
      <c r="IN6" s="342" t="s">
        <v>268</v>
      </c>
    </row>
    <row r="7" spans="1:252" ht="21.75" customHeight="1" x14ac:dyDescent="0.25">
      <c r="A7" s="6">
        <v>1</v>
      </c>
      <c r="B7" s="98" t="s">
        <v>211</v>
      </c>
      <c r="C7" s="212" t="s">
        <v>257</v>
      </c>
      <c r="D7" s="99">
        <v>33865</v>
      </c>
      <c r="E7" s="104">
        <v>6.5</v>
      </c>
      <c r="F7" s="273">
        <v>9</v>
      </c>
      <c r="G7" s="74">
        <v>6</v>
      </c>
      <c r="H7" s="63">
        <f>ROUND((E7*0.2+F7*0.1+G7*0.7),1)</f>
        <v>6.4</v>
      </c>
      <c r="I7" s="104">
        <v>7</v>
      </c>
      <c r="J7" s="273">
        <v>9</v>
      </c>
      <c r="K7" s="74">
        <v>8.5</v>
      </c>
      <c r="L7" s="63">
        <f>ROUND((I7*0.2+J7*0.1+K7*0.7),1)</f>
        <v>8.3000000000000007</v>
      </c>
      <c r="M7" s="104">
        <v>7</v>
      </c>
      <c r="N7" s="105">
        <v>8</v>
      </c>
      <c r="O7" s="74">
        <v>7</v>
      </c>
      <c r="P7" s="63">
        <f>ROUND((M7*0.2+N7*0.1+O7*0.7),1)</f>
        <v>7.1</v>
      </c>
      <c r="Q7" s="104">
        <v>8</v>
      </c>
      <c r="R7" s="273">
        <v>9</v>
      </c>
      <c r="S7" s="74">
        <v>8</v>
      </c>
      <c r="T7" s="7">
        <f t="shared" ref="T7:T12" si="0">ROUND((Q7*0.2+R7*0.1+S7*0.7),1)</f>
        <v>8.1</v>
      </c>
      <c r="U7" s="23">
        <v>6</v>
      </c>
      <c r="V7" s="24">
        <v>6</v>
      </c>
      <c r="W7" s="25">
        <v>7</v>
      </c>
      <c r="X7" s="7">
        <f>ROUND((U7*0.2+V7*0.1+W7*0.7),1)</f>
        <v>6.7</v>
      </c>
      <c r="Y7" s="23">
        <v>8</v>
      </c>
      <c r="Z7" s="24">
        <v>7</v>
      </c>
      <c r="AA7" s="25">
        <v>6</v>
      </c>
      <c r="AB7" s="7">
        <f t="shared" ref="AB7:AB37" si="1">ROUND((Y7*0.2+Z7*0.1+AA7*0.7),1)</f>
        <v>6.5</v>
      </c>
      <c r="AC7" s="23">
        <v>6</v>
      </c>
      <c r="AD7" s="194">
        <v>7</v>
      </c>
      <c r="AE7" s="25">
        <v>8</v>
      </c>
      <c r="AF7" s="7">
        <f t="shared" ref="AF7:AF37" si="2">ROUND((AC7*0.2+AD7*0.1+AE7*0.7),1)</f>
        <v>7.5</v>
      </c>
      <c r="AG7" s="23">
        <v>6</v>
      </c>
      <c r="AH7" s="194">
        <v>7</v>
      </c>
      <c r="AI7" s="25">
        <v>7.5</v>
      </c>
      <c r="AJ7" s="7">
        <f t="shared" ref="AJ7:AJ37" si="3">ROUND((AG7*0.2+AH7*0.1+AI7*0.7),1)</f>
        <v>7.2</v>
      </c>
      <c r="AK7" s="23">
        <v>8</v>
      </c>
      <c r="AL7" s="194">
        <v>9</v>
      </c>
      <c r="AM7" s="25">
        <v>7.5</v>
      </c>
      <c r="AN7" s="7">
        <f t="shared" ref="AN7:AN37" si="4">ROUND((AK7*0.2+AL7*0.1+AM7*0.7),1)</f>
        <v>7.8</v>
      </c>
      <c r="AO7" s="23">
        <v>6.8</v>
      </c>
      <c r="AP7" s="194">
        <v>9</v>
      </c>
      <c r="AQ7" s="25">
        <v>6.5</v>
      </c>
      <c r="AR7" s="7">
        <f t="shared" ref="AR7:AR37" si="5">ROUND((AO7*0.2+AP7*0.1+AQ7*0.7),1)</f>
        <v>6.8</v>
      </c>
      <c r="AS7" s="23">
        <v>7.5</v>
      </c>
      <c r="AT7" s="194">
        <v>8</v>
      </c>
      <c r="AU7" s="25">
        <v>7.5</v>
      </c>
      <c r="AV7" s="7">
        <f t="shared" ref="AV7:AV37" si="6">ROUND((AS7*0.2+AT7*0.1+AU7*0.7),1)</f>
        <v>7.6</v>
      </c>
      <c r="AW7" s="23">
        <v>7.3</v>
      </c>
      <c r="AX7" s="194">
        <v>8</v>
      </c>
      <c r="AY7" s="25">
        <v>8.5</v>
      </c>
      <c r="AZ7" s="7">
        <f>ROUND((AW7*0.2+AX7*0.1+AY7*0.7),1)</f>
        <v>8.1999999999999993</v>
      </c>
      <c r="BA7" s="23">
        <v>6.3</v>
      </c>
      <c r="BB7" s="194">
        <v>7</v>
      </c>
      <c r="BC7" s="25">
        <v>6</v>
      </c>
      <c r="BD7" s="7">
        <f t="shared" ref="BD7:BD26" si="7">ROUND((BA7*0.2+BB7*0.1+BC7*0.7),1)</f>
        <v>6.2</v>
      </c>
      <c r="BE7" s="23">
        <v>7</v>
      </c>
      <c r="BF7" s="24">
        <v>9</v>
      </c>
      <c r="BG7" s="25">
        <f>ROUND((IG7+IH7)/2,1)</f>
        <v>7.3</v>
      </c>
      <c r="BH7" s="7">
        <f>ROUND((BE7*0.2+BF7*0.1+BG7*0.7),1)</f>
        <v>7.4</v>
      </c>
      <c r="BI7" s="23">
        <v>7.3</v>
      </c>
      <c r="BJ7" s="24">
        <v>7</v>
      </c>
      <c r="BK7" s="25">
        <v>7</v>
      </c>
      <c r="BL7" s="7">
        <f>ROUND((BI7*0.2+BJ7*0.1+BK7*0.7),1)</f>
        <v>7.1</v>
      </c>
      <c r="BM7" s="23">
        <v>6.5</v>
      </c>
      <c r="BN7" s="24">
        <v>9</v>
      </c>
      <c r="BO7" s="25">
        <f>ROUND((IJ7+IK7)/2,1)</f>
        <v>7.5</v>
      </c>
      <c r="BP7" s="7">
        <f>ROUND((BM7*0.2+BN7*0.1+BO7*0.7),1)</f>
        <v>7.5</v>
      </c>
      <c r="BQ7" s="23">
        <v>7</v>
      </c>
      <c r="BR7" s="24">
        <v>9</v>
      </c>
      <c r="BS7" s="25">
        <f>ROUND((IM7+IN7)/2,1)</f>
        <v>7</v>
      </c>
      <c r="BT7" s="7">
        <f>ROUND((BQ7*0.2+BR7*0.1+BS7*0.7),1)</f>
        <v>7.2</v>
      </c>
      <c r="BU7" s="23">
        <v>6.7</v>
      </c>
      <c r="BV7" s="194">
        <v>10</v>
      </c>
      <c r="BW7" s="25">
        <v>5</v>
      </c>
      <c r="BX7" s="7">
        <f t="shared" ref="BX7:BX37" si="8">ROUND((BU7*0.2+BV7*0.1+BW7*0.7),1)</f>
        <v>5.8</v>
      </c>
      <c r="BY7" s="23">
        <v>5.5</v>
      </c>
      <c r="BZ7" s="24">
        <v>7</v>
      </c>
      <c r="CA7" s="25">
        <v>6.5</v>
      </c>
      <c r="CB7" s="7">
        <f t="shared" ref="CB7:CB37" si="9">ROUND((BY7*0.2+BZ7*0.1+CA7*0.7),1)</f>
        <v>6.4</v>
      </c>
      <c r="CC7" s="23">
        <v>8.6999999999999993</v>
      </c>
      <c r="CD7" s="24">
        <v>8</v>
      </c>
      <c r="CE7" s="25">
        <v>9</v>
      </c>
      <c r="CF7" s="7">
        <f t="shared" ref="CF7:CF37" si="10">ROUND((CC7*0.2+CD7*0.1+CE7*0.7),1)</f>
        <v>8.8000000000000007</v>
      </c>
      <c r="CG7" s="23">
        <v>6.3</v>
      </c>
      <c r="CH7" s="194">
        <v>7</v>
      </c>
      <c r="CI7" s="25">
        <v>6</v>
      </c>
      <c r="CJ7" s="7">
        <f t="shared" ref="CJ7:CJ37" si="11">ROUND((CG7*0.2+CH7*0.1+CI7*0.7),1)</f>
        <v>6.2</v>
      </c>
      <c r="CK7" s="23">
        <v>7.7</v>
      </c>
      <c r="CL7" s="194">
        <v>9</v>
      </c>
      <c r="CM7" s="25">
        <v>5</v>
      </c>
      <c r="CN7" s="7">
        <f t="shared" ref="CN7:CN37" si="12">ROUND((CK7*0.2+CL7*0.1+CM7*0.7),1)</f>
        <v>5.9</v>
      </c>
      <c r="CO7" s="23">
        <v>8.5</v>
      </c>
      <c r="CP7" s="194">
        <v>8</v>
      </c>
      <c r="CQ7" s="25">
        <v>6</v>
      </c>
      <c r="CR7" s="7">
        <f t="shared" ref="CR7:CR37" si="13">ROUND((CO7*0.2+CP7*0.1+CQ7*0.7),1)</f>
        <v>6.7</v>
      </c>
      <c r="CS7" s="23">
        <v>6.7</v>
      </c>
      <c r="CT7" s="194">
        <v>6</v>
      </c>
      <c r="CU7" s="25">
        <v>5</v>
      </c>
      <c r="CV7" s="7">
        <f t="shared" ref="CV7:CV37" si="14">ROUND((CS7*0.2+CT7*0.1+CU7*0.7),1)</f>
        <v>5.4</v>
      </c>
      <c r="CW7" s="23">
        <v>6.7</v>
      </c>
      <c r="CX7" s="194">
        <v>7</v>
      </c>
      <c r="CY7" s="25">
        <v>8</v>
      </c>
      <c r="CZ7" s="7">
        <f t="shared" ref="CZ7:CZ37" si="15">ROUND((CW7*0.2+CX7*0.1+CY7*0.7),1)</f>
        <v>7.6</v>
      </c>
      <c r="DA7" s="23">
        <v>7.3</v>
      </c>
      <c r="DB7" s="194">
        <v>7</v>
      </c>
      <c r="DC7" s="25">
        <v>7</v>
      </c>
      <c r="DD7" s="7">
        <f t="shared" ref="DD7:DD37" si="16">ROUND((DA7*0.2+DB7*0.1+DC7*0.7),1)</f>
        <v>7.1</v>
      </c>
      <c r="DE7" s="23">
        <v>8.5</v>
      </c>
      <c r="DF7" s="194">
        <v>8</v>
      </c>
      <c r="DG7" s="25">
        <v>7</v>
      </c>
      <c r="DH7" s="7">
        <f t="shared" ref="DH7:DH37" si="17">ROUND((DE7*0.2+DF7*0.1+DG7*0.7),1)</f>
        <v>7.4</v>
      </c>
      <c r="DI7" s="23">
        <v>7.7</v>
      </c>
      <c r="DJ7" s="194">
        <v>8</v>
      </c>
      <c r="DK7" s="25">
        <v>7</v>
      </c>
      <c r="DL7" s="7">
        <f t="shared" ref="DL7:DL37" si="18">ROUND((DI7*0.2+DJ7*0.1+DK7*0.7),1)</f>
        <v>7.2</v>
      </c>
      <c r="DM7" s="23">
        <v>7</v>
      </c>
      <c r="DN7" s="194">
        <v>7</v>
      </c>
      <c r="DO7" s="25">
        <v>6</v>
      </c>
      <c r="DP7" s="7">
        <f t="shared" ref="DP7:DP37" si="19">ROUND((DM7*0.2+DN7*0.1+DO7*0.7),1)</f>
        <v>6.3</v>
      </c>
      <c r="DQ7" s="23">
        <v>6.5</v>
      </c>
      <c r="DR7" s="194">
        <v>7</v>
      </c>
      <c r="DS7" s="25">
        <v>7</v>
      </c>
      <c r="DT7" s="7">
        <f t="shared" ref="DT7:DT37" si="20">ROUND((DQ7*0.2+DR7*0.1+DS7*0.7),1)</f>
        <v>6.9</v>
      </c>
      <c r="DU7" s="23">
        <v>6.3</v>
      </c>
      <c r="DV7" s="194">
        <v>7</v>
      </c>
      <c r="DW7" s="25">
        <v>6</v>
      </c>
      <c r="DX7" s="7">
        <f t="shared" ref="DX7:DX37" si="21">ROUND((DU7*0.2+DV7*0.1+DW7*0.7),1)</f>
        <v>6.2</v>
      </c>
      <c r="DY7" s="23">
        <v>5.7</v>
      </c>
      <c r="DZ7" s="194">
        <v>6</v>
      </c>
      <c r="EA7" s="25">
        <v>6.5</v>
      </c>
      <c r="EB7" s="7">
        <f t="shared" ref="EB7:EB37" si="22">ROUND((DY7*0.2+DZ7*0.1+EA7*0.7),1)</f>
        <v>6.3</v>
      </c>
      <c r="EC7" s="23">
        <v>5.7</v>
      </c>
      <c r="ED7" s="194">
        <v>6</v>
      </c>
      <c r="EE7" s="25">
        <v>7</v>
      </c>
      <c r="EF7" s="7">
        <f t="shared" ref="EF7:EF37" si="23">ROUND((EC7*0.2+ED7*0.1+EE7*0.7),1)</f>
        <v>6.6</v>
      </c>
      <c r="EG7" s="23">
        <v>7</v>
      </c>
      <c r="EH7" s="194">
        <v>8</v>
      </c>
      <c r="EI7" s="25">
        <v>8</v>
      </c>
      <c r="EJ7" s="7">
        <f t="shared" ref="EJ7:EJ37" si="24">ROUND((EG7*0.2+EH7*0.1+EI7*0.7),1)</f>
        <v>7.8</v>
      </c>
      <c r="EK7" s="23">
        <v>6.3</v>
      </c>
      <c r="EL7" s="194">
        <v>9</v>
      </c>
      <c r="EM7" s="25">
        <v>6</v>
      </c>
      <c r="EN7" s="7">
        <f t="shared" ref="EN7:EN37" si="25">ROUND((EK7*0.2+EL7*0.1+EM7*0.7),1)</f>
        <v>6.4</v>
      </c>
      <c r="EO7" s="23">
        <v>7</v>
      </c>
      <c r="EP7" s="194">
        <v>7</v>
      </c>
      <c r="EQ7" s="25">
        <v>8</v>
      </c>
      <c r="ER7" s="7">
        <f t="shared" ref="ER7:ER37" si="26">ROUND((EO7*0.2+EP7*0.1+EQ7*0.7),1)</f>
        <v>7.7</v>
      </c>
      <c r="ES7" s="7">
        <v>7.5</v>
      </c>
      <c r="ET7" s="7"/>
      <c r="EU7" s="8">
        <f t="shared" ref="EU7:EU37" si="27">ROUND((SUMPRODUCT($E$6:$ET$6,E7:ET7)/SUM($E$6:$ET$6)),2)</f>
        <v>6.62</v>
      </c>
      <c r="EV7" s="80" t="str">
        <f>IF(AND(8.5&lt;=H7,H7&lt;=10),"A",IF(AND(7&lt;=H7,H7&lt;=8.4),"B",IF(AND(5.5&lt;=H7,H7&lt;=6.9),"C",IF(AND(4&lt;=H7,H7&lt;=5.4),"D",IF(H7=0,"X","F")))))</f>
        <v>C</v>
      </c>
      <c r="EW7" s="81">
        <f>IF(AND(8.5&lt;=H7,H7&lt;=10),4,IF(AND(7&lt;=H7,H7&lt;=8.4),3,IF(AND(5.5&lt;=H7,H7&lt;=6.9),2,IF(AND(4&lt;=H7,H7&lt;=5.4),1,0))))</f>
        <v>2</v>
      </c>
      <c r="EX7" s="80" t="str">
        <f>IF(AND(8.5&lt;=L7,L7&lt;=10),"A",IF(AND(7&lt;=L7,L7&lt;=8.4),"B",IF(AND(5.5&lt;=L7,L7&lt;=6.9),"C",IF(AND(4&lt;=L7,L7&lt;=5.4),"D",IF(L7=0,"X","F")))))</f>
        <v>B</v>
      </c>
      <c r="EY7" s="81">
        <f t="shared" ref="EY7:EY37" si="28">IF(AND(8.5&lt;=L7,L7&lt;=10),4,IF(AND(7&lt;=L7,L7&lt;=8.4),3,IF(AND(5.5&lt;=L7,L7&lt;=6.9),2,IF(AND(4&lt;=L7,L7&lt;=5.4),1,0))))</f>
        <v>3</v>
      </c>
      <c r="EZ7" s="80" t="str">
        <f>IF(AND(8.5&lt;=P7,P7&lt;=10),"A",IF(AND(7&lt;=P7,P7&lt;=8.4),"B",IF(AND(5.5&lt;=P7,P7&lt;=6.9),"C",IF(AND(4&lt;=P7,P7&lt;=5.4),"D",IF(P7=0,"X","F")))))</f>
        <v>B</v>
      </c>
      <c r="FA7" s="81">
        <f>IF(AND(8.5&lt;=P7,P7&lt;=10),4,IF(AND(7&lt;=P7,P7&lt;=8.4),3,IF(AND(5.5&lt;=P7,P7&lt;=6.9),2,IF(AND(4&lt;=P7,P7&lt;=5.4),1,0))))</f>
        <v>3</v>
      </c>
      <c r="FB7" s="80" t="str">
        <f>IF(AND(8.5&lt;=T7,T7&lt;=10),"A",IF(AND(7&lt;=T7,T7&lt;=8.4),"B",IF(AND(5.5&lt;=T7,T7&lt;=6.9),"C",IF(AND(4&lt;=T7,T7&lt;=5.4),"D",IF(T7=0,"X","F")))))</f>
        <v>B</v>
      </c>
      <c r="FC7" s="81">
        <f t="shared" ref="FC7:FC37" si="29">IF(AND(8.5&lt;=T7,T7&lt;=10),4,IF(AND(7&lt;=T7,T7&lt;=8.4),3,IF(AND(5.5&lt;=T7,T7&lt;=6.9),2,IF(AND(4&lt;=T7,T7&lt;=5.4),1,0))))</f>
        <v>3</v>
      </c>
      <c r="FD7" s="219" t="str">
        <f>IF(AND(8.5&lt;=X7,X7&lt;=10),"A",IF(AND(7&lt;=X7,X7&lt;=8.4),"B",IF(AND(5.5&lt;=X7,X7&lt;=6.9),"C",IF(AND(4&lt;=X7,X7&lt;=5.4),"D",IF(X7=0,"X","F")))))</f>
        <v>C</v>
      </c>
      <c r="FE7" s="217">
        <f>IF(AND(8.5&lt;=X7,X7&lt;=10),4,IF(AND(7&lt;=X7,X7&lt;=8.4),3,IF(AND(5.5&lt;=X7,X7&lt;=6.9),2,IF(AND(4&lt;=X7,X7&lt;=5.4),1,0))))</f>
        <v>2</v>
      </c>
      <c r="FF7" s="219" t="str">
        <f>IF(AND(8.5&lt;=AB7,AB7&lt;=10),"A",IF(AND(7&lt;=AB7,AB7&lt;=8.4),"B",IF(AND(5.5&lt;=AB7,AB7&lt;=6.9),"C",IF(AND(4&lt;=AB7,AB7&lt;=5.4),"D",IF(AB7=0,"X","F")))))</f>
        <v>C</v>
      </c>
      <c r="FG7" s="217">
        <f t="shared" ref="FG7:FG37" si="30">IF(AND(8.5&lt;=AB7,AB7&lt;=10),4,IF(AND(7&lt;=AB7,AB7&lt;=8.4),3,IF(AND(5.5&lt;=AB7,AB7&lt;=6.9),2,IF(AND(4&lt;=AB7,AB7&lt;=5.4),1,0))))</f>
        <v>2</v>
      </c>
      <c r="FH7" s="219" t="str">
        <f>IF(AND(8.5&lt;=AF7,AF7&lt;=10),"A",IF(AND(7&lt;=AF7,AF7&lt;=8.4),"B",IF(AND(5.5&lt;=AF7,AF7&lt;=6.9),"C",IF(AND(4&lt;=AF7,AF7&lt;=5.4),"D",IF(AF7=0,"X","F")))))</f>
        <v>B</v>
      </c>
      <c r="FI7" s="217">
        <f t="shared" ref="FI7:FI37" si="31">IF(AND(8.5&lt;=AF7,AF7&lt;=10),4,IF(AND(7&lt;=AF7,AF7&lt;=8.4),3,IF(AND(5.5&lt;=AF7,AF7&lt;=6.9),2,IF(AND(4&lt;=AF7,AF7&lt;=5.4),1,0))))</f>
        <v>3</v>
      </c>
      <c r="FJ7" s="219" t="str">
        <f>IF(AND(8.5&lt;=AJ7,AJ7&lt;=10),"A",IF(AND(7&lt;=AJ7,AJ7&lt;=8.4),"B",IF(AND(5.5&lt;=AJ7,AJ7&lt;=6.9),"C",IF(AND(4&lt;=AJ7,AJ7&lt;=5.4),"D",IF(AJ7=0,"X","F")))))</f>
        <v>B</v>
      </c>
      <c r="FK7" s="217">
        <f t="shared" ref="FK7:FK37" si="32">IF(AND(8.5&lt;=AJ7,AJ7&lt;=10),4,IF(AND(7&lt;=AJ7,AJ7&lt;=8.4),3,IF(AND(5.5&lt;=AJ7,AJ7&lt;=6.9),2,IF(AND(4&lt;=AJ7,AJ7&lt;=5.4),1,0))))</f>
        <v>3</v>
      </c>
      <c r="FL7" s="219" t="str">
        <f>IF(AND(8.5&lt;=AN7,AN7&lt;=10),"A",IF(AND(7&lt;=AN7,AN7&lt;=8.4),"B",IF(AND(5.5&lt;=AN7,AN7&lt;=6.9),"C",IF(AND(4&lt;=AN7,AN7&lt;=5.4),"D",IF(AN7=0,"X","F")))))</f>
        <v>B</v>
      </c>
      <c r="FM7" s="217">
        <f t="shared" ref="FM7:FM37" si="33">IF(AND(8.5&lt;=AN7,AN7&lt;=10),4,IF(AND(7&lt;=AN7,AN7&lt;=8.4),3,IF(AND(5.5&lt;=AN7,AN7&lt;=6.9),2,IF(AND(4&lt;=AN7,AN7&lt;=5.4),1,0))))</f>
        <v>3</v>
      </c>
      <c r="FN7" s="219" t="str">
        <f>IF(AND(8.5&lt;=AR7,AR7&lt;=10),"A",IF(AND(7&lt;=AR7,AR7&lt;=8.4),"B",IF(AND(5.5&lt;=AR7,AR7&lt;=6.9),"C",IF(AND(4&lt;=AR7,AR7&lt;=5.4),"D",IF(AR7=0,"X","F")))))</f>
        <v>C</v>
      </c>
      <c r="FO7" s="217">
        <f t="shared" ref="FO7:FO37" si="34">IF(AND(8.5&lt;=AR7,AR7&lt;=10),4,IF(AND(7&lt;=AR7,AR7&lt;=8.4),3,IF(AND(5.5&lt;=AR7,AR7&lt;=6.9),2,IF(AND(4&lt;=AR7,AR7&lt;=5.4),1,0))))</f>
        <v>2</v>
      </c>
      <c r="FP7" s="219" t="str">
        <f>IF(AND(8.5&lt;=AV7,AV7&lt;=10),"A",IF(AND(7&lt;=AV7,AV7&lt;=8.4),"B",IF(AND(5.5&lt;=AV7,AV7&lt;=6.9),"C",IF(AND(4&lt;=AV7,AV7&lt;=5.4),"D",IF(AV7=0,"X","F")))))</f>
        <v>B</v>
      </c>
      <c r="FQ7" s="217">
        <f t="shared" ref="FQ7:FQ37" si="35">IF(AND(8.5&lt;=AV7,AV7&lt;=10),4,IF(AND(7&lt;=AV7,AV7&lt;=8.4),3,IF(AND(5.5&lt;=AV7,AV7&lt;=6.9),2,IF(AND(4&lt;=AV7,AV7&lt;=5.4),1,0))))</f>
        <v>3</v>
      </c>
      <c r="FR7" s="219" t="str">
        <f>IF(AND(8.5&lt;=AZ7,AZ7&lt;=10),"A",IF(AND(7&lt;=AZ7,AZ7&lt;=8.4),"B",IF(AND(5.5&lt;=AZ7,AZ7&lt;=6.9),"C",IF(AND(4&lt;=AZ7,AZ7&lt;=5.4),"D",IF(AZ7=0,"X","F")))))</f>
        <v>B</v>
      </c>
      <c r="FS7" s="81">
        <f>IF(AND(8.5&lt;=AZ7,AZ7&lt;=10),4,IF(AND(7&lt;=AZ7,AZ7&lt;=8.4),3,IF(AND(5.5&lt;=AZ7,AZ7&lt;=6.9),2,IF(AND(4&lt;=AZ7,AZ7&lt;=5.4),1,0))))</f>
        <v>3</v>
      </c>
      <c r="FT7" s="80" t="str">
        <f>IF(AND(8.5&lt;=BD7,BD7&lt;=10),"A",IF(AND(7&lt;=BD7,BD7&lt;=8.4),"B",IF(AND(5.5&lt;=BD7,BD7&lt;=6.9),"C",IF(AND(4&lt;=BD7,BD7&lt;=5.4),"D",IF(BD7=0,"X","F")))))</f>
        <v>C</v>
      </c>
      <c r="FU7" s="81">
        <f t="shared" ref="FU7:FU26" si="36">IF(AND(8.5&lt;=BD7,BD7&lt;=10),4,IF(AND(7&lt;=BD7,BD7&lt;=8.4),3,IF(AND(5.5&lt;=BD7,BD7&lt;=6.9),2,IF(AND(4&lt;=BD7,BD7&lt;=5.4),1,0))))</f>
        <v>2</v>
      </c>
      <c r="FV7" s="80" t="str">
        <f>IF(AND(8.5&lt;=BH7,BH7&lt;=10),"A",IF(AND(7&lt;=BH7,BH7&lt;=8.4),"B",IF(AND(5.5&lt;=BH7,BH7&lt;=6.9),"C",IF(AND(4&lt;=BH7,BH7&lt;=5.4),"D",IF(BH7=0,"X","F")))))</f>
        <v>B</v>
      </c>
      <c r="FW7" s="81">
        <f>IF(AND(8.5&lt;=BH7,BH7&lt;=10),4,IF(AND(7&lt;=BH7,BH7&lt;=8.4),3,IF(AND(5.5&lt;=BH7,BH7&lt;=6.9),2,IF(AND(4&lt;=BH7,BH7&lt;=5.4),1,0))))</f>
        <v>3</v>
      </c>
      <c r="FX7" s="80" t="str">
        <f>IF(AND(8.5&lt;=BL7,BL7&lt;=10),"A",IF(AND(7&lt;=BL7,BL7&lt;=8.4),"B",IF(AND(5.5&lt;=BL7,BL7&lt;=6.9),"C",IF(AND(4&lt;=BL7,BL7&lt;=5.4),"D",IF(BL7=0,"X","F")))))</f>
        <v>B</v>
      </c>
      <c r="FY7" s="81">
        <f>IF(AND(8.5&lt;=BL7,BL7&lt;=10),4,IF(AND(7&lt;=BL7,BL7&lt;=8.4),3,IF(AND(5.5&lt;=BL7,BL7&lt;=6.9),2,IF(AND(4&lt;=BL7,BL7&lt;=5.4),1,0))))</f>
        <v>3</v>
      </c>
      <c r="FZ7" s="80" t="str">
        <f>IF(AND(8.5&lt;=BP7,BP7&lt;=10),"A",IF(AND(7&lt;=BP7,BP7&lt;=8.4),"B",IF(AND(5.5&lt;=BP7,BP7&lt;=6.9),"C",IF(AND(4&lt;=BP7,BP7&lt;=5.4),"D",IF(BP7=0,"X","F")))))</f>
        <v>B</v>
      </c>
      <c r="GA7" s="81">
        <f>IF(AND(8.5&lt;=BP7,BP7&lt;=10),4,IF(AND(7&lt;=BP7,BP7&lt;=8.4),3,IF(AND(5.5&lt;=BP7,BP7&lt;=6.9),2,IF(AND(4&lt;=BP7,BP7&lt;=5.4),1,0))))</f>
        <v>3</v>
      </c>
      <c r="GB7" s="80" t="str">
        <f>IF(AND(8.5&lt;=BT7,BT7&lt;=10),"A",IF(AND(7&lt;=BT7,BT7&lt;=8.4),"B",IF(AND(5.5&lt;=BT7,BT7&lt;=6.9),"C",IF(AND(4&lt;=BT7,BT7&lt;=5.4),"D",IF(BT7=0,"X","F")))))</f>
        <v>B</v>
      </c>
      <c r="GC7" s="81">
        <f>IF(AND(8.5&lt;=BT7,BT7&lt;=10),4,IF(AND(7&lt;=BT7,BT7&lt;=8.4),3,IF(AND(5.5&lt;=BT7,BT7&lt;=6.9),2,IF(AND(4&lt;=BT7,BT7&lt;=5.4),1,0))))</f>
        <v>3</v>
      </c>
      <c r="GD7" s="80" t="str">
        <f>IF(AND(8.5&lt;=BX7,BX7&lt;=10),"A",IF(AND(7&lt;=BX7,BX7&lt;=8.4),"B",IF(AND(5.5&lt;=BX7,BX7&lt;=6.9),"C",IF(AND(4&lt;=BX7,BX7&lt;=5.4),"D",IF(BX7=0,"X","F")))))</f>
        <v>C</v>
      </c>
      <c r="GE7" s="81">
        <f t="shared" ref="GE7:GE37" si="37">IF(AND(8.5&lt;=BX7,BX7&lt;=10),4,IF(AND(7&lt;=BX7,BX7&lt;=8.4),3,IF(AND(5.5&lt;=BX7,BX7&lt;=6.9),2,IF(AND(4&lt;=BX7,BX7&lt;=5.4),1,0))))</f>
        <v>2</v>
      </c>
      <c r="GF7" s="80" t="str">
        <f>IF(AND(8.5&lt;=CB7,CB7&lt;=10),"A",IF(AND(7&lt;=CB7,CB7&lt;=8.4),"B",IF(AND(5.5&lt;=CB7,CB7&lt;=6.9),"C",IF(AND(4&lt;=CB7,CB7&lt;=5.4),"D",IF(CB7=0,"X","F")))))</f>
        <v>C</v>
      </c>
      <c r="GG7" s="81">
        <f>IF(AND(8.5&lt;=CB7,CB7&lt;=10),4,IF(AND(7&lt;=CB7,CB7&lt;=8.4),3,IF(AND(5.5&lt;=CB7,CB7&lt;=6.9),2,IF(AND(4&lt;=CB7,CB7&lt;=5.4),1,0))))</f>
        <v>2</v>
      </c>
      <c r="GH7" s="80" t="str">
        <f>IF(AND(8.5&lt;=CF7,CF7&lt;=10),"A",IF(AND(7&lt;=CF7,CF7&lt;=8.4),"B",IF(AND(5.5&lt;=CF7,CF7&lt;=6.9),"C",IF(AND(4&lt;=CF7,CF7&lt;=5.4),"D",IF(CF7=0,"X","F")))))</f>
        <v>A</v>
      </c>
      <c r="GI7" s="81">
        <f>IF(AND(8.5&lt;=CF7,CF7&lt;=10),4,IF(AND(7&lt;=CF7,CF7&lt;=8.4),3,IF(AND(5.5&lt;=CF7,CF7&lt;=6.9),2,IF(AND(4&lt;=CF7,CF7&lt;=5.4),1,0))))</f>
        <v>4</v>
      </c>
      <c r="GJ7" s="80" t="str">
        <f>IF(AND(8.5&lt;=CJ7,CJ7&lt;=10),"A",IF(AND(7&lt;=CJ7,CJ7&lt;=8.4),"B",IF(AND(5.5&lt;=CJ7,CJ7&lt;=6.9),"C",IF(AND(4&lt;=CJ7,CJ7&lt;=5.4),"D",IF(CJ7=0,"X","F")))))</f>
        <v>C</v>
      </c>
      <c r="GK7" s="81">
        <f>IF(AND(8.5&lt;=CJ7,CJ7&lt;=10),4,IF(AND(7&lt;=CJ7,CJ7&lt;=8.4),3,IF(AND(5.5&lt;=CJ7,CJ7&lt;=6.9),2,IF(AND(4&lt;=CJ7,CJ7&lt;=5.4),1,0))))</f>
        <v>2</v>
      </c>
      <c r="GL7" s="80" t="str">
        <f>IF(AND(8.5&lt;=CN7,CN7&lt;=10),"A",IF(AND(7&lt;=CN7,CN7&lt;=8.4),"B",IF(AND(5.5&lt;=CN7,CN7&lt;=6.9),"C",IF(AND(4&lt;=CN7,CN7&lt;=5.4),"D",IF(CN7=0,"X","F")))))</f>
        <v>C</v>
      </c>
      <c r="GM7" s="81">
        <f>IF(AND(8.5&lt;=CN7,CN7&lt;=10),4,IF(AND(7&lt;=CN7,CN7&lt;=8.4),3,IF(AND(5.5&lt;=CN7,CN7&lt;=6.9),2,IF(AND(4&lt;=CN7,CN7&lt;=5.4),1,0))))</f>
        <v>2</v>
      </c>
      <c r="GN7" s="80" t="str">
        <f>IF(AND(8.5&lt;=CR7,CR7&lt;=10),"A",IF(AND(7&lt;=CR7,CR7&lt;=8.4),"B",IF(AND(5.5&lt;=CR7,CR7&lt;=6.9),"C",IF(AND(4&lt;=CR7,CR7&lt;=5.4),"D",IF(CR7=0,"X","F")))))</f>
        <v>C</v>
      </c>
      <c r="GO7" s="81">
        <f>IF(AND(8.5&lt;=CR7,CR7&lt;=10),4,IF(AND(7&lt;=CR7,CR7&lt;=8.4),3,IF(AND(5.5&lt;=CR7,CR7&lt;=6.9),2,IF(AND(4&lt;=CR7,CR7&lt;=5.4),1,0))))</f>
        <v>2</v>
      </c>
      <c r="GP7" s="80" t="str">
        <f>IF(AND(8.5&lt;=CV7,CV7&lt;=10),"A",IF(AND(7&lt;=CV7,CV7&lt;=8.4),"B",IF(AND(5.5&lt;=CV7,CV7&lt;=6.9),"C",IF(AND(4&lt;=CV7,CV7&lt;=5.4),"D",IF(CV7=0,"X","F")))))</f>
        <v>D</v>
      </c>
      <c r="GQ7" s="81">
        <f>IF(AND(8.5&lt;=CV7,CV7&lt;=10),4,IF(AND(7&lt;=CV7,CV7&lt;=8.4),3,IF(AND(5.5&lt;=CV7,CV7&lt;=6.9),2,IF(AND(4&lt;=CV7,CV7&lt;=5.4),1,0))))</f>
        <v>1</v>
      </c>
      <c r="GR7" s="80" t="str">
        <f>IF(AND(8.5&lt;=CZ7,CZ7&lt;=10),"A",IF(AND(7&lt;=CZ7,CZ7&lt;=8.4),"B",IF(AND(5.5&lt;=CZ7,CZ7&lt;=6.9),"C",IF(AND(4&lt;=CZ7,CZ7&lt;=5.4),"D",IF(CZ7=0,"X","F")))))</f>
        <v>B</v>
      </c>
      <c r="GS7" s="81">
        <f>IF(AND(8.5&lt;=CZ7,CZ7&lt;=10),4,IF(AND(7&lt;=CZ7,CZ7&lt;=8.4),3,IF(AND(5.5&lt;=CZ7,CZ7&lt;=6.9),2,IF(AND(4&lt;=CZ7,CZ7&lt;=5.4),1,0))))</f>
        <v>3</v>
      </c>
      <c r="GT7" s="80" t="str">
        <f>IF(AND(8.5&lt;=DD7,DD7&lt;=10),"A",IF(AND(7&lt;=DD7,DD7&lt;=8.4),"B",IF(AND(5.5&lt;=DD7,DD7&lt;=6.9),"C",IF(AND(4&lt;=DD7,DD7&lt;=5.4),"D",IF(DD7=0,"X","F")))))</f>
        <v>B</v>
      </c>
      <c r="GU7" s="81">
        <f>IF(AND(8.5&lt;=DD7,DD7&lt;=10),4,IF(AND(7&lt;=DD7,DD7&lt;=8.4),3,IF(AND(5.5&lt;=DD7,DD7&lt;=6.9),2,IF(AND(4&lt;=DD7,DD7&lt;=5.4),1,0))))</f>
        <v>3</v>
      </c>
      <c r="GV7" s="427" t="str">
        <f>IF(AND(8.5&lt;=DH7,DH7&lt;=10),"A",IF(AND(7&lt;=DH7,DH7&lt;=8.4),"B",IF(AND(5.5&lt;=DH7,DH7&lt;=6.9),"C",IF(AND(4&lt;=DH7,DH7&lt;=5.4),"D",IF(DH7=0,"X","F")))))</f>
        <v>B</v>
      </c>
      <c r="GW7" s="428">
        <f>IF(AND(8.5&lt;=DH7,DH7&lt;=10),4,IF(AND(7&lt;=DH7,DH7&lt;=8.4),3,IF(AND(5.5&lt;=DH7,DH7&lt;=6.9),2,IF(AND(4&lt;=DH7,DH7&lt;=5.4),1,0))))</f>
        <v>3</v>
      </c>
      <c r="GX7" s="427" t="str">
        <f>IF(AND(8.5&lt;=DL7,DL7&lt;=10),"A",IF(AND(7&lt;=DL7,DL7&lt;=8.4),"B",IF(AND(5.5&lt;=DL7,DL7&lt;=6.9),"C",IF(AND(4&lt;=DL7,DL7&lt;=5.4),"D",IF(DL7=0,"X","F")))))</f>
        <v>B</v>
      </c>
      <c r="GY7" s="428">
        <f>IF(AND(8.5&lt;=DL7,DL7&lt;=10),4,IF(AND(7&lt;=DL7,DL7&lt;=8.4),3,IF(AND(5.5&lt;=DL7,DL7&lt;=6.9),2,IF(AND(4&lt;=DL7,DL7&lt;=5.4),1,0))))</f>
        <v>3</v>
      </c>
      <c r="GZ7" s="427" t="str">
        <f>IF(AND(8.5&lt;=DP7,DP7&lt;=10),"A",IF(AND(7&lt;=DP7,DP7&lt;=8.4),"B",IF(AND(5.5&lt;=DP7,DP7&lt;=6.9),"C",IF(AND(4&lt;=DP7,DP7&lt;=5.4),"D",IF(DP7=0,"X","F")))))</f>
        <v>C</v>
      </c>
      <c r="HA7" s="428">
        <f>IF(AND(8.5&lt;=DP7,DP7&lt;=10),4,IF(AND(7&lt;=DP7,DP7&lt;=8.4),3,IF(AND(5.5&lt;=DP7,DP7&lt;=6.9),2,IF(AND(4&lt;=DP7,DP7&lt;=5.4),1,0))))</f>
        <v>2</v>
      </c>
      <c r="HB7" s="427" t="str">
        <f>IF(AND(8.5&lt;=DT7,DT7&lt;=10),"A",IF(AND(7&lt;=DT7,DT7&lt;=8.4),"B",IF(AND(5.5&lt;=DT7,DT7&lt;=6.9),"C",IF(AND(4&lt;=DT7,DT7&lt;=5.4),"D",IF(DT7=0,"X","F")))))</f>
        <v>C</v>
      </c>
      <c r="HC7" s="428">
        <f>IF(AND(8.5&lt;=DT7,DT7&lt;=10),4,IF(AND(7&lt;=DT7,DT7&lt;=8.4),3,IF(AND(5.5&lt;=DT7,DT7&lt;=6.9),2,IF(AND(4&lt;=DT7,DT7&lt;=5.4),1,0))))</f>
        <v>2</v>
      </c>
      <c r="HD7" s="427" t="str">
        <f>IF(AND(8.5&lt;=DX7,DX7&lt;=10),"A",IF(AND(7&lt;=DX7,DX7&lt;=8.4),"B",IF(AND(5.5&lt;=DX7,DX7&lt;=6.9),"C",IF(AND(4&lt;=DX7,DX7&lt;=5.4),"D",IF(DX7=0,"X","F")))))</f>
        <v>C</v>
      </c>
      <c r="HE7" s="428">
        <f>IF(AND(8.5&lt;=DX7,DX7&lt;=10),4,IF(AND(7&lt;=DX7,DX7&lt;=8.4),3,IF(AND(5.5&lt;=DX7,DX7&lt;=6.9),2,IF(AND(4&lt;=DX7,DX7&lt;=5.4),1,0))))</f>
        <v>2</v>
      </c>
      <c r="HF7" s="427" t="str">
        <f>IF(AND(8.5&lt;=EB7,EB7&lt;=10),"A",IF(AND(7&lt;=EB7,EB7&lt;=8.4),"B",IF(AND(5.5&lt;=EB7,EB7&lt;=6.9),"C",IF(AND(4&lt;=EB7,EB7&lt;=5.4),"D",IF(EB7=0,"X","F")))))</f>
        <v>C</v>
      </c>
      <c r="HG7" s="428">
        <f>IF(AND(8.5&lt;=EB7,EB7&lt;=10),4,IF(AND(7&lt;=EB7,EB7&lt;=8.4),3,IF(AND(5.5&lt;=EB7,EB7&lt;=6.9),2,IF(AND(4&lt;=EB7,EB7&lt;=5.4),1,0))))</f>
        <v>2</v>
      </c>
      <c r="HH7" s="427" t="str">
        <f>IF(AND(8.5&lt;=EF7,EF7&lt;=10),"A",IF(AND(7&lt;=EF7,EF7&lt;=8.4),"B",IF(AND(5.5&lt;=EF7,EF7&lt;=6.9),"C",IF(AND(4&lt;=EF7,EF7&lt;=5.4),"D",IF(EF7=0,"X","F")))))</f>
        <v>C</v>
      </c>
      <c r="HI7" s="428">
        <f>IF(AND(8.5&lt;=EF7,EF7&lt;=10),4,IF(AND(7&lt;=EF7,EF7&lt;=8.4),3,IF(AND(5.5&lt;=EF7,EF7&lt;=6.9),2,IF(AND(4&lt;=EF7,EF7&lt;=5.4),1,0))))</f>
        <v>2</v>
      </c>
      <c r="HJ7" s="427" t="str">
        <f>IF(AND(8.5&lt;=EJ7,EJ7&lt;=10),"A",IF(AND(7&lt;=EJ7,EJ7&lt;=8.4),"B",IF(AND(5.5&lt;=EJ7,EJ7&lt;=6.9),"C",IF(AND(4&lt;=EJ7,EJ7&lt;=5.4),"D",IF(EJ7=0,"X","F")))))</f>
        <v>B</v>
      </c>
      <c r="HK7" s="428">
        <f>IF(AND(8.5&lt;=EJ7,EJ7&lt;=10),4,IF(AND(7&lt;=EJ7,EJ7&lt;=8.4),3,IF(AND(5.5&lt;=EJ7,EJ7&lt;=6.9),2,IF(AND(4&lt;=EJ7,EJ7&lt;=5.4),1,0))))</f>
        <v>3</v>
      </c>
      <c r="HL7" s="427" t="str">
        <f>IF(AND(8.5&lt;=EN7,EN7&lt;=10),"A",IF(AND(7&lt;=EN7,EN7&lt;=8.4),"B",IF(AND(5.5&lt;=EN7,EN7&lt;=6.9),"C",IF(AND(4&lt;=EN7,EN7&lt;=5.4),"D",IF(EN7=0,"X","F")))))</f>
        <v>C</v>
      </c>
      <c r="HM7" s="516">
        <f>IF(AND(8.5&lt;=EN7,EN7&lt;=10),4,IF(AND(7&lt;=EN7,EN7&lt;=8.4),3,IF(AND(5.5&lt;=EN7,EN7&lt;=6.9),2,IF(AND(4&lt;=EN7,EN7&lt;=5.4),1,0))))</f>
        <v>2</v>
      </c>
      <c r="HN7" s="427" t="str">
        <f>IF(AND(8.5&lt;=ER7,ER7&lt;=10),"A",IF(AND(7&lt;=ER7,ER7&lt;=8.4),"B",IF(AND(5.5&lt;=ER7,ER7&lt;=6.9),"C",IF(AND(4&lt;=ER7,ER7&lt;=5.4),"D",IF(ER7=0,"X","F")))))</f>
        <v>B</v>
      </c>
      <c r="HO7" s="516">
        <f>IF(AND(8.5&lt;=ER7,ER7&lt;=10),4,IF(AND(7&lt;=ER7,ER7&lt;=8.4),3,IF(AND(5.5&lt;=ER7,ER7&lt;=6.9),2,IF(AND(4&lt;=ER7,ER7&lt;=5.4),1,0))))</f>
        <v>3</v>
      </c>
      <c r="HP7" s="427" t="str">
        <f>IF(AND(8.5&lt;=ES7,ES7&lt;=10),"A",IF(AND(7&lt;=ES7,ES7&lt;=8.4),"B",IF(AND(5.5&lt;=ES7,ES7&lt;=6.9),"C",IF(AND(4&lt;=ES7,ES7&lt;=5.4),"D",IF(ES7=0,"X","F")))))</f>
        <v>B</v>
      </c>
      <c r="HQ7" s="516">
        <f>IF(AND(8.5&lt;=ES7,ES7&lt;=10),4,IF(AND(7&lt;=ES7,ES7&lt;=8.4),3,IF(AND(5.5&lt;=ES7,ES7&lt;=6.9),2,IF(AND(4&lt;=ES7,ES7&lt;=5.4),1,0))))</f>
        <v>3</v>
      </c>
      <c r="HR7" s="427" t="str">
        <f>IF(AND(8.5&lt;=ET7,ET7&lt;=10),"A",IF(AND(7&lt;=ET7,ET7&lt;=8.4),"B",IF(AND(5.5&lt;=ET7,ET7&lt;=6.9),"C",IF(AND(4&lt;=ET7,ET7&lt;=5.4),"D",IF(ET7=0,"X","F")))))</f>
        <v>X</v>
      </c>
      <c r="HS7" s="516">
        <f t="shared" ref="HS7" si="38">IF(AND(8.5&lt;=ET7,ET7&lt;=10),4,IF(AND(7&lt;=ET7,ET7&lt;=8.4),3,IF(AND(5.5&lt;=ET7,ET7&lt;=6.9),2,IF(AND(4&lt;=ET7,ET7&lt;=5.4),1,0))))</f>
        <v>0</v>
      </c>
      <c r="HT7" s="82">
        <f t="shared" ref="HT7:HT37" si="39">ROUND((SUMPRODUCT($EV$6:$FC$6,EV7:FC7)/SUM($EV$6:$FC$6)),2)</f>
        <v>2.75</v>
      </c>
      <c r="HU7" s="82">
        <f>ROUND((SUMPRODUCT($FD$6:$FQ$6,FD7:FQ7)/SUM($FD$6:$FQ$6)),2)</f>
        <v>2.63</v>
      </c>
      <c r="HV7" s="82">
        <f t="shared" ref="HV7:HV37" si="40">ROUND((SUMPRODUCT($FR$6:$GG$6,FR7:GG7)/SUM($FR$6:$GG$6)),2)</f>
        <v>2.75</v>
      </c>
      <c r="HW7" s="82">
        <f>ROUND((SUMPRODUCT($GH$6:$GS$6,GH7:GS7)/SUM($GH$6:$GS$6)),2)</f>
        <v>2.2400000000000002</v>
      </c>
      <c r="HX7" s="82">
        <f>ROUND((SUMPRODUCT($GV$6:$HM$6,GV7:HM7)/SUM($GV$6:$HM$6)),2)</f>
        <v>2.29</v>
      </c>
      <c r="HY7" s="82">
        <f>ROUND((SUMPRODUCT($HN$6:$HS$6,HN7:HS7)/(SUM($HN$6:$HS$6)-5)),2)</f>
        <v>3</v>
      </c>
      <c r="HZ7" s="83">
        <f t="shared" ref="HZ7:HZ37" si="41">SUMIF(EV7:HS7,$ID$2,$EV$6:$HS$6)</f>
        <v>90</v>
      </c>
      <c r="IA7" s="82">
        <f>ROUND((SUMPRODUCT($EV$6:$HS$6,EV7:HS7)/HZ7),2)</f>
        <v>2.52</v>
      </c>
      <c r="IB7" s="83" t="str">
        <f t="shared" ref="IB7:IB37" si="42">IF(AND(3.6&lt;=IA7,IA7&lt;=4),"XuÊt s¾c",IF(AND(3.2&lt;=IA7,IA7&lt;=3.59),"Giái",IF(AND(2.5&lt;=IA7,IA7&lt;=3.19),"Kh¸",IF(AND(2&lt;=IA7,IA7&lt;=2.49),"Trung b×nh",IF(AND(1&lt;=IA7,IA7&lt;=1.99),"Trung b×nh yÕu","KÐm")))))</f>
        <v>Kh¸</v>
      </c>
      <c r="IC7" s="86" t="s">
        <v>261</v>
      </c>
      <c r="IE7" s="93"/>
      <c r="IG7" s="3">
        <v>7</v>
      </c>
      <c r="IH7" s="3">
        <v>7.5</v>
      </c>
      <c r="IJ7" s="3">
        <v>7</v>
      </c>
      <c r="IK7" s="3">
        <v>8</v>
      </c>
      <c r="IM7" s="3">
        <v>7</v>
      </c>
      <c r="IN7" s="3">
        <v>7</v>
      </c>
    </row>
    <row r="8" spans="1:252" ht="21.75" customHeight="1" x14ac:dyDescent="0.25">
      <c r="A8" s="6">
        <v>2</v>
      </c>
      <c r="B8" s="98" t="s">
        <v>217</v>
      </c>
      <c r="C8" s="212" t="s">
        <v>12</v>
      </c>
      <c r="D8" s="99">
        <v>34537</v>
      </c>
      <c r="E8" s="104">
        <v>7</v>
      </c>
      <c r="F8" s="273">
        <v>9</v>
      </c>
      <c r="G8" s="74">
        <v>7</v>
      </c>
      <c r="H8" s="63">
        <f>ROUND((E8*0.2+F8*0.1+G8*0.7),1)</f>
        <v>7.2</v>
      </c>
      <c r="I8" s="106">
        <v>7</v>
      </c>
      <c r="J8" s="274">
        <v>9</v>
      </c>
      <c r="K8" s="101">
        <v>9</v>
      </c>
      <c r="L8" s="7">
        <f>ROUND((I8*0.2+J8*0.1+K8*0.7),1)</f>
        <v>8.6</v>
      </c>
      <c r="M8" s="104">
        <v>7</v>
      </c>
      <c r="N8" s="105">
        <v>8</v>
      </c>
      <c r="O8" s="74">
        <v>7.5</v>
      </c>
      <c r="P8" s="63">
        <f>ROUND((M8*0.2+N8*0.1+O8*0.7),1)</f>
        <v>7.5</v>
      </c>
      <c r="Q8" s="104">
        <v>8</v>
      </c>
      <c r="R8" s="273">
        <v>9</v>
      </c>
      <c r="S8" s="74">
        <v>7</v>
      </c>
      <c r="T8" s="7">
        <f t="shared" si="0"/>
        <v>7.4</v>
      </c>
      <c r="U8" s="505">
        <v>5.5</v>
      </c>
      <c r="V8" s="525">
        <v>7</v>
      </c>
      <c r="W8" s="507">
        <v>7</v>
      </c>
      <c r="X8" s="7">
        <f>ROUND((U8*0.2+V8*0.1+W8*0.7),1)</f>
        <v>6.7</v>
      </c>
      <c r="Y8" s="505">
        <v>8</v>
      </c>
      <c r="Z8" s="525">
        <v>6</v>
      </c>
      <c r="AA8" s="507">
        <v>7.5</v>
      </c>
      <c r="AB8" s="7">
        <f t="shared" si="1"/>
        <v>7.5</v>
      </c>
      <c r="AC8" s="505">
        <v>7.5</v>
      </c>
      <c r="AD8" s="525">
        <v>8</v>
      </c>
      <c r="AE8" s="507">
        <v>7</v>
      </c>
      <c r="AF8" s="7">
        <f t="shared" si="2"/>
        <v>7.2</v>
      </c>
      <c r="AG8" s="23">
        <v>5.5</v>
      </c>
      <c r="AH8" s="194">
        <v>5</v>
      </c>
      <c r="AI8" s="25">
        <v>6</v>
      </c>
      <c r="AJ8" s="7">
        <f t="shared" si="3"/>
        <v>5.8</v>
      </c>
      <c r="AK8" s="505">
        <v>5.5</v>
      </c>
      <c r="AL8" s="506">
        <v>5</v>
      </c>
      <c r="AM8" s="507">
        <v>7</v>
      </c>
      <c r="AN8" s="7">
        <f t="shared" si="4"/>
        <v>6.5</v>
      </c>
      <c r="AO8" s="23">
        <v>6.8</v>
      </c>
      <c r="AP8" s="194">
        <v>7</v>
      </c>
      <c r="AQ8" s="25">
        <v>5</v>
      </c>
      <c r="AR8" s="7">
        <f t="shared" si="5"/>
        <v>5.6</v>
      </c>
      <c r="AS8" s="505">
        <v>6.5</v>
      </c>
      <c r="AT8" s="506">
        <v>8</v>
      </c>
      <c r="AU8" s="507">
        <v>7</v>
      </c>
      <c r="AV8" s="7">
        <f t="shared" si="6"/>
        <v>7</v>
      </c>
      <c r="AW8" s="23">
        <v>7</v>
      </c>
      <c r="AX8" s="194">
        <v>5</v>
      </c>
      <c r="AY8" s="101">
        <v>5.5</v>
      </c>
      <c r="AZ8" s="7">
        <f>ROUND((AW8*0.2+AX8*0.1+AY8*0.7),1)</f>
        <v>5.8</v>
      </c>
      <c r="BA8" s="23">
        <v>6.3</v>
      </c>
      <c r="BB8" s="194">
        <v>7</v>
      </c>
      <c r="BC8" s="25">
        <v>6</v>
      </c>
      <c r="BD8" s="7">
        <f t="shared" si="7"/>
        <v>6.2</v>
      </c>
      <c r="BE8" s="23">
        <v>6.5</v>
      </c>
      <c r="BF8" s="24">
        <v>7</v>
      </c>
      <c r="BG8" s="25">
        <f>ROUND((IG8+IH8)/2,1)</f>
        <v>7</v>
      </c>
      <c r="BH8" s="7">
        <f>ROUND((BE8*0.2+BF8*0.1+BG8*0.7),1)</f>
        <v>6.9</v>
      </c>
      <c r="BI8" s="23">
        <v>5</v>
      </c>
      <c r="BJ8" s="24">
        <v>5</v>
      </c>
      <c r="BK8" s="309">
        <v>4</v>
      </c>
      <c r="BL8" s="7">
        <f>ROUND((BI8*0.2+BJ8*0.1+BK8*0.7),1)</f>
        <v>4.3</v>
      </c>
      <c r="BM8" s="23">
        <v>5</v>
      </c>
      <c r="BN8" s="24">
        <v>7</v>
      </c>
      <c r="BO8" s="25">
        <f>ROUND((IJ8+IK8)/2,1)</f>
        <v>5.8</v>
      </c>
      <c r="BP8" s="7">
        <f>ROUND((BM8*0.2+BN8*0.1+BO8*0.7),1)</f>
        <v>5.8</v>
      </c>
      <c r="BQ8" s="23">
        <v>7</v>
      </c>
      <c r="BR8" s="24">
        <v>9</v>
      </c>
      <c r="BS8" s="25">
        <f>ROUND((IM8+IN8)/2,1)</f>
        <v>3.5</v>
      </c>
      <c r="BT8" s="7">
        <f>ROUND((BQ8*0.2+BR8*0.1+BS8*0.7),1)</f>
        <v>4.8</v>
      </c>
      <c r="BU8" s="23">
        <v>5</v>
      </c>
      <c r="BV8" s="194">
        <v>6</v>
      </c>
      <c r="BW8" s="101">
        <v>6</v>
      </c>
      <c r="BX8" s="7">
        <f t="shared" si="8"/>
        <v>5.8</v>
      </c>
      <c r="BY8" s="56"/>
      <c r="BZ8" s="57"/>
      <c r="CA8" s="58"/>
      <c r="CB8" s="7">
        <f t="shared" si="9"/>
        <v>0</v>
      </c>
      <c r="CC8" s="23">
        <v>6.7</v>
      </c>
      <c r="CD8" s="24">
        <v>7</v>
      </c>
      <c r="CE8" s="25">
        <v>6</v>
      </c>
      <c r="CF8" s="7">
        <f t="shared" si="10"/>
        <v>6.2</v>
      </c>
      <c r="CG8" s="23">
        <v>7</v>
      </c>
      <c r="CH8" s="194">
        <v>8</v>
      </c>
      <c r="CI8" s="25">
        <v>7</v>
      </c>
      <c r="CJ8" s="7">
        <f t="shared" si="11"/>
        <v>7.1</v>
      </c>
      <c r="CK8" s="23">
        <v>6.7</v>
      </c>
      <c r="CL8" s="194">
        <v>8</v>
      </c>
      <c r="CM8" s="25">
        <v>5</v>
      </c>
      <c r="CN8" s="7">
        <f t="shared" si="12"/>
        <v>5.6</v>
      </c>
      <c r="CO8" s="23">
        <v>8</v>
      </c>
      <c r="CP8" s="194">
        <v>8</v>
      </c>
      <c r="CQ8" s="25">
        <v>6</v>
      </c>
      <c r="CR8" s="7">
        <f t="shared" si="13"/>
        <v>6.6</v>
      </c>
      <c r="CS8" s="23">
        <v>5</v>
      </c>
      <c r="CT8" s="194">
        <v>5</v>
      </c>
      <c r="CU8" s="265">
        <v>5</v>
      </c>
      <c r="CV8" s="7">
        <f t="shared" si="14"/>
        <v>5</v>
      </c>
      <c r="CW8" s="23">
        <v>5</v>
      </c>
      <c r="CX8" s="194">
        <v>6</v>
      </c>
      <c r="CY8" s="265">
        <v>7</v>
      </c>
      <c r="CZ8" s="7">
        <f t="shared" si="15"/>
        <v>6.5</v>
      </c>
      <c r="DA8" s="23">
        <v>6.7</v>
      </c>
      <c r="DB8" s="194">
        <v>7</v>
      </c>
      <c r="DC8" s="25">
        <v>6</v>
      </c>
      <c r="DD8" s="7">
        <f t="shared" si="16"/>
        <v>6.2</v>
      </c>
      <c r="DE8" s="23">
        <v>5.7</v>
      </c>
      <c r="DF8" s="194">
        <v>6</v>
      </c>
      <c r="DG8" s="25">
        <v>4.5</v>
      </c>
      <c r="DH8" s="7">
        <f t="shared" si="17"/>
        <v>4.9000000000000004</v>
      </c>
      <c r="DI8" s="23">
        <v>6</v>
      </c>
      <c r="DJ8" s="194">
        <v>6</v>
      </c>
      <c r="DK8" s="25">
        <v>5.5</v>
      </c>
      <c r="DL8" s="7">
        <f t="shared" si="18"/>
        <v>5.7</v>
      </c>
      <c r="DM8" s="23">
        <v>7.3</v>
      </c>
      <c r="DN8" s="194">
        <v>8</v>
      </c>
      <c r="DO8" s="25">
        <v>5</v>
      </c>
      <c r="DP8" s="7">
        <f t="shared" si="19"/>
        <v>5.8</v>
      </c>
      <c r="DQ8" s="23">
        <v>6.5</v>
      </c>
      <c r="DR8" s="194">
        <v>8</v>
      </c>
      <c r="DS8" s="25">
        <v>5.5</v>
      </c>
      <c r="DT8" s="7">
        <f t="shared" si="20"/>
        <v>6</v>
      </c>
      <c r="DU8" s="23">
        <v>5.7</v>
      </c>
      <c r="DV8" s="194">
        <v>6</v>
      </c>
      <c r="DW8" s="25">
        <v>7</v>
      </c>
      <c r="DX8" s="7">
        <f t="shared" si="21"/>
        <v>6.6</v>
      </c>
      <c r="DY8" s="23">
        <v>6</v>
      </c>
      <c r="DZ8" s="194">
        <v>6</v>
      </c>
      <c r="EA8" s="25">
        <v>6.5</v>
      </c>
      <c r="EB8" s="7">
        <f t="shared" si="22"/>
        <v>6.4</v>
      </c>
      <c r="EC8" s="23">
        <v>5</v>
      </c>
      <c r="ED8" s="194">
        <v>5</v>
      </c>
      <c r="EE8" s="25">
        <v>4</v>
      </c>
      <c r="EF8" s="7">
        <f t="shared" si="23"/>
        <v>4.3</v>
      </c>
      <c r="EG8" s="23">
        <v>5</v>
      </c>
      <c r="EH8" s="194">
        <v>6</v>
      </c>
      <c r="EI8" s="25">
        <v>6.5</v>
      </c>
      <c r="EJ8" s="7">
        <f t="shared" si="24"/>
        <v>6.2</v>
      </c>
      <c r="EK8" s="23">
        <v>6.3</v>
      </c>
      <c r="EL8" s="194">
        <v>6</v>
      </c>
      <c r="EM8" s="25">
        <v>5</v>
      </c>
      <c r="EN8" s="7">
        <f t="shared" si="25"/>
        <v>5.4</v>
      </c>
      <c r="EO8" s="23">
        <v>7.8</v>
      </c>
      <c r="EP8" s="194">
        <v>8</v>
      </c>
      <c r="EQ8" s="25">
        <v>6.5</v>
      </c>
      <c r="ER8" s="7">
        <f t="shared" si="26"/>
        <v>6.9</v>
      </c>
      <c r="ES8" s="7">
        <v>8</v>
      </c>
      <c r="ET8" s="7"/>
      <c r="EU8" s="8">
        <f t="shared" si="27"/>
        <v>5.68</v>
      </c>
      <c r="EV8" s="80" t="str">
        <f>IF(AND(8.5&lt;=H8,H8&lt;=10),"A",IF(AND(7&lt;=H8,H8&lt;=8.4),"B",IF(AND(5.5&lt;=H8,H8&lt;=6.9),"C",IF(AND(4&lt;=H8,H8&lt;=5.4),"D",IF(H8=0,"X","F")))))</f>
        <v>B</v>
      </c>
      <c r="EW8" s="81">
        <f>IF(AND(8.5&lt;=H8,H8&lt;=10),4,IF(AND(7&lt;=H8,H8&lt;=8.4),3,IF(AND(5.5&lt;=H8,H8&lt;=6.9),2,IF(AND(4&lt;=H8,H8&lt;=5.4),1,0))))</f>
        <v>3</v>
      </c>
      <c r="EX8" s="80" t="str">
        <f t="shared" ref="EX8:EX37" si="43">IF(AND(8.5&lt;=L8,L8&lt;=10),"A",IF(AND(7&lt;=L8,L8&lt;=8.4),"B",IF(AND(5.5&lt;=L8,L8&lt;=6.9),"C",IF(AND(4&lt;=L8,L8&lt;=5.4),"D",IF(L8=0,"X","F")))))</f>
        <v>A</v>
      </c>
      <c r="EY8" s="81">
        <f t="shared" si="28"/>
        <v>4</v>
      </c>
      <c r="EZ8" s="80" t="str">
        <f>IF(AND(8.5&lt;=P8,P8&lt;=10),"A",IF(AND(7&lt;=P8,P8&lt;=8.4),"B",IF(AND(5.5&lt;=P8,P8&lt;=6.9),"C",IF(AND(4&lt;=P8,P8&lt;=5.4),"D",IF(P8=0,"X","F")))))</f>
        <v>B</v>
      </c>
      <c r="FA8" s="81">
        <f>IF(AND(8.5&lt;=P8,P8&lt;=10),4,IF(AND(7&lt;=P8,P8&lt;=8.4),3,IF(AND(5.5&lt;=P8,P8&lt;=6.9),2,IF(AND(4&lt;=P8,P8&lt;=5.4),1,0))))</f>
        <v>3</v>
      </c>
      <c r="FB8" s="80" t="str">
        <f t="shared" ref="FB8:FB37" si="44">IF(AND(8.5&lt;=T8,T8&lt;=10),"A",IF(AND(7&lt;=T8,T8&lt;=8.4),"B",IF(AND(5.5&lt;=T8,T8&lt;=6.9),"C",IF(AND(4&lt;=T8,T8&lt;=5.4),"D",IF(T8=0,"X","F")))))</f>
        <v>B</v>
      </c>
      <c r="FC8" s="81">
        <f t="shared" si="29"/>
        <v>3</v>
      </c>
      <c r="FD8" s="219" t="str">
        <f>IF(AND(8.5&lt;=X8,X8&lt;=10),"A",IF(AND(7&lt;=X8,X8&lt;=8.4),"B",IF(AND(5.5&lt;=X8,X8&lt;=6.9),"C",IF(AND(4&lt;=X8,X8&lt;=5.4),"D",IF(X8=0,"X","F")))))</f>
        <v>C</v>
      </c>
      <c r="FE8" s="217">
        <f>IF(AND(8.5&lt;=X8,X8&lt;=10),4,IF(AND(7&lt;=X8,X8&lt;=8.4),3,IF(AND(5.5&lt;=X8,X8&lt;=6.9),2,IF(AND(4&lt;=X8,X8&lt;=5.4),1,0))))</f>
        <v>2</v>
      </c>
      <c r="FF8" s="219" t="str">
        <f t="shared" ref="FF8:FF37" si="45">IF(AND(8.5&lt;=AB8,AB8&lt;=10),"A",IF(AND(7&lt;=AB8,AB8&lt;=8.4),"B",IF(AND(5.5&lt;=AB8,AB8&lt;=6.9),"C",IF(AND(4&lt;=AB8,AB8&lt;=5.4),"D",IF(AB8=0,"X","F")))))</f>
        <v>B</v>
      </c>
      <c r="FG8" s="217">
        <f t="shared" si="30"/>
        <v>3</v>
      </c>
      <c r="FH8" s="219" t="str">
        <f t="shared" ref="FH8:FH37" si="46">IF(AND(8.5&lt;=AF8,AF8&lt;=10),"A",IF(AND(7&lt;=AF8,AF8&lt;=8.4),"B",IF(AND(5.5&lt;=AF8,AF8&lt;=6.9),"C",IF(AND(4&lt;=AF8,AF8&lt;=5.4),"D",IF(AF8=0,"X","F")))))</f>
        <v>B</v>
      </c>
      <c r="FI8" s="217">
        <f t="shared" si="31"/>
        <v>3</v>
      </c>
      <c r="FJ8" s="219" t="str">
        <f t="shared" ref="FJ8:FJ37" si="47">IF(AND(8.5&lt;=AJ8,AJ8&lt;=10),"A",IF(AND(7&lt;=AJ8,AJ8&lt;=8.4),"B",IF(AND(5.5&lt;=AJ8,AJ8&lt;=6.9),"C",IF(AND(4&lt;=AJ8,AJ8&lt;=5.4),"D",IF(AJ8=0,"X","F")))))</f>
        <v>C</v>
      </c>
      <c r="FK8" s="217">
        <f t="shared" si="32"/>
        <v>2</v>
      </c>
      <c r="FL8" s="219" t="str">
        <f t="shared" ref="FL8:FL37" si="48">IF(AND(8.5&lt;=AN8,AN8&lt;=10),"A",IF(AND(7&lt;=AN8,AN8&lt;=8.4),"B",IF(AND(5.5&lt;=AN8,AN8&lt;=6.9),"C",IF(AND(4&lt;=AN8,AN8&lt;=5.4),"D",IF(AN8=0,"X","F")))))</f>
        <v>C</v>
      </c>
      <c r="FM8" s="217">
        <f t="shared" si="33"/>
        <v>2</v>
      </c>
      <c r="FN8" s="219" t="str">
        <f t="shared" ref="FN8:FN37" si="49">IF(AND(8.5&lt;=AR8,AR8&lt;=10),"A",IF(AND(7&lt;=AR8,AR8&lt;=8.4),"B",IF(AND(5.5&lt;=AR8,AR8&lt;=6.9),"C",IF(AND(4&lt;=AR8,AR8&lt;=5.4),"D",IF(AR8=0,"X","F")))))</f>
        <v>C</v>
      </c>
      <c r="FO8" s="217">
        <f t="shared" si="34"/>
        <v>2</v>
      </c>
      <c r="FP8" s="219" t="str">
        <f t="shared" ref="FP8:FP37" si="50">IF(AND(8.5&lt;=AV8,AV8&lt;=10),"A",IF(AND(7&lt;=AV8,AV8&lt;=8.4),"B",IF(AND(5.5&lt;=AV8,AV8&lt;=6.9),"C",IF(AND(4&lt;=AV8,AV8&lt;=5.4),"D",IF(AV8=0,"X","F")))))</f>
        <v>B</v>
      </c>
      <c r="FQ8" s="217">
        <f t="shared" si="35"/>
        <v>3</v>
      </c>
      <c r="FR8" s="219" t="str">
        <f>IF(AND(8.5&lt;=AZ8,AZ8&lt;=10),"A",IF(AND(7&lt;=AZ8,AZ8&lt;=8.4),"B",IF(AND(5.5&lt;=AZ8,AZ8&lt;=6.9),"C",IF(AND(4&lt;=AZ8,AZ8&lt;=5.4),"D",IF(AZ8=0,"X","F")))))</f>
        <v>C</v>
      </c>
      <c r="FS8" s="81">
        <f>IF(AND(8.5&lt;=AZ8,AZ8&lt;=10),4,IF(AND(7&lt;=AZ8,AZ8&lt;=8.4),3,IF(AND(5.5&lt;=AZ8,AZ8&lt;=6.9),2,IF(AND(4&lt;=AZ8,AZ8&lt;=5.4),1,0))))</f>
        <v>2</v>
      </c>
      <c r="FT8" s="80" t="str">
        <f t="shared" ref="FT8:FT37" si="51">IF(AND(8.5&lt;=BD8,BD8&lt;=10),"A",IF(AND(7&lt;=BD8,BD8&lt;=8.4),"B",IF(AND(5.5&lt;=BD8,BD8&lt;=6.9),"C",IF(AND(4&lt;=BD8,BD8&lt;=5.4),"D",IF(BD8=0,"X","F")))))</f>
        <v>C</v>
      </c>
      <c r="FU8" s="81">
        <f t="shared" si="36"/>
        <v>2</v>
      </c>
      <c r="FV8" s="80" t="str">
        <f>IF(AND(8.5&lt;=BH8,BH8&lt;=10),"A",IF(AND(7&lt;=BH8,BH8&lt;=8.4),"B",IF(AND(5.5&lt;=BH8,BH8&lt;=6.9),"C",IF(AND(4&lt;=BH8,BH8&lt;=5.4),"D",IF(BH8=0,"X","F")))))</f>
        <v>C</v>
      </c>
      <c r="FW8" s="81">
        <f>IF(AND(8.5&lt;=BH8,BH8&lt;=10),4,IF(AND(7&lt;=BH8,BH8&lt;=8.4),3,IF(AND(5.5&lt;=BH8,BH8&lt;=6.9),2,IF(AND(4&lt;=BH8,BH8&lt;=5.4),1,0))))</f>
        <v>2</v>
      </c>
      <c r="FX8" s="80" t="str">
        <f>IF(AND(8.5&lt;=BL8,BL8&lt;=10),"A",IF(AND(7&lt;=BL8,BL8&lt;=8.4),"B",IF(AND(5.5&lt;=BL8,BL8&lt;=6.9),"C",IF(AND(4&lt;=BL8,BL8&lt;=5.4),"D",IF(BL8=0,"X","F")))))</f>
        <v>D</v>
      </c>
      <c r="FY8" s="81">
        <f>IF(AND(8.5&lt;=BL8,BL8&lt;=10),4,IF(AND(7&lt;=BL8,BL8&lt;=8.4),3,IF(AND(5.5&lt;=BL8,BL8&lt;=6.9),2,IF(AND(4&lt;=BL8,BL8&lt;=5.4),1,0))))</f>
        <v>1</v>
      </c>
      <c r="FZ8" s="80" t="str">
        <f>IF(AND(8.5&lt;=BP8,BP8&lt;=10),"A",IF(AND(7&lt;=BP8,BP8&lt;=8.4),"B",IF(AND(5.5&lt;=BP8,BP8&lt;=6.9),"C",IF(AND(4&lt;=BP8,BP8&lt;=5.4),"D",IF(BP8=0,"X","F")))))</f>
        <v>C</v>
      </c>
      <c r="GA8" s="81">
        <f>IF(AND(8.5&lt;=BP8,BP8&lt;=10),4,IF(AND(7&lt;=BP8,BP8&lt;=8.4),3,IF(AND(5.5&lt;=BP8,BP8&lt;=6.9),2,IF(AND(4&lt;=BP8,BP8&lt;=5.4),1,0))))</f>
        <v>2</v>
      </c>
      <c r="GB8" s="80" t="str">
        <f>IF(AND(8.5&lt;=BT8,BT8&lt;=10),"A",IF(AND(7&lt;=BT8,BT8&lt;=8.4),"B",IF(AND(5.5&lt;=BT8,BT8&lt;=6.9),"C",IF(AND(4&lt;=BT8,BT8&lt;=5.4),"D",IF(BT8=0,"X","F")))))</f>
        <v>D</v>
      </c>
      <c r="GC8" s="81">
        <f>IF(AND(8.5&lt;=BT8,BT8&lt;=10),4,IF(AND(7&lt;=BT8,BT8&lt;=8.4),3,IF(AND(5.5&lt;=BT8,BT8&lt;=6.9),2,IF(AND(4&lt;=BT8,BT8&lt;=5.4),1,0))))</f>
        <v>1</v>
      </c>
      <c r="GD8" s="80" t="str">
        <f t="shared" ref="GD8:GD37" si="52">IF(AND(8.5&lt;=BX8,BX8&lt;=10),"A",IF(AND(7&lt;=BX8,BX8&lt;=8.4),"B",IF(AND(5.5&lt;=BX8,BX8&lt;=6.9),"C",IF(AND(4&lt;=BX8,BX8&lt;=5.4),"D",IF(BX8=0,"X","F")))))</f>
        <v>C</v>
      </c>
      <c r="GE8" s="81">
        <f t="shared" si="37"/>
        <v>2</v>
      </c>
      <c r="GF8" s="80" t="str">
        <f>IF(AND(8.5&lt;=CB8,CB8&lt;=10),"A",IF(AND(7&lt;=CB8,CB8&lt;=8.4),"B",IF(AND(5.5&lt;=CB8,CB8&lt;=6.9),"C",IF(AND(4&lt;=CB8,CB8&lt;=5.4),"D",IF(CB8=0,"X","F")))))</f>
        <v>X</v>
      </c>
      <c r="GG8" s="81">
        <f>IF(AND(8.5&lt;=CB8,CB8&lt;=10),4,IF(AND(7&lt;=CB8,CB8&lt;=8.4),3,IF(AND(5.5&lt;=CB8,CB8&lt;=6.9),2,IF(AND(4&lt;=CB8,CB8&lt;=5.4),1,0))))</f>
        <v>0</v>
      </c>
      <c r="GH8" s="80" t="str">
        <f t="shared" ref="GH8:GH37" si="53">IF(AND(8.5&lt;=CF8,CF8&lt;=10),"A",IF(AND(7&lt;=CF8,CF8&lt;=8.4),"B",IF(AND(5.5&lt;=CF8,CF8&lt;=6.9),"C",IF(AND(4&lt;=CF8,CF8&lt;=5.4),"D",IF(CF8=0,"X","F")))))</f>
        <v>C</v>
      </c>
      <c r="GI8" s="81">
        <f t="shared" ref="GI8:GI37" si="54">IF(AND(8.5&lt;=CF8,CF8&lt;=10),4,IF(AND(7&lt;=CF8,CF8&lt;=8.4),3,IF(AND(5.5&lt;=CF8,CF8&lt;=6.9),2,IF(AND(4&lt;=CF8,CF8&lt;=5.4),1,0))))</f>
        <v>2</v>
      </c>
      <c r="GJ8" s="80" t="str">
        <f t="shared" ref="GJ8:GJ37" si="55">IF(AND(8.5&lt;=CJ8,CJ8&lt;=10),"A",IF(AND(7&lt;=CJ8,CJ8&lt;=8.4),"B",IF(AND(5.5&lt;=CJ8,CJ8&lt;=6.9),"C",IF(AND(4&lt;=CJ8,CJ8&lt;=5.4),"D",IF(CJ8=0,"X","F")))))</f>
        <v>B</v>
      </c>
      <c r="GK8" s="81">
        <f t="shared" ref="GK8:GK37" si="56">IF(AND(8.5&lt;=CJ8,CJ8&lt;=10),4,IF(AND(7&lt;=CJ8,CJ8&lt;=8.4),3,IF(AND(5.5&lt;=CJ8,CJ8&lt;=6.9),2,IF(AND(4&lt;=CJ8,CJ8&lt;=5.4),1,0))))</f>
        <v>3</v>
      </c>
      <c r="GL8" s="80" t="str">
        <f t="shared" ref="GL8:GL37" si="57">IF(AND(8.5&lt;=CN8,CN8&lt;=10),"A",IF(AND(7&lt;=CN8,CN8&lt;=8.4),"B",IF(AND(5.5&lt;=CN8,CN8&lt;=6.9),"C",IF(AND(4&lt;=CN8,CN8&lt;=5.4),"D",IF(CN8=0,"X","F")))))</f>
        <v>C</v>
      </c>
      <c r="GM8" s="81">
        <f t="shared" ref="GM8:GM37" si="58">IF(AND(8.5&lt;=CN8,CN8&lt;=10),4,IF(AND(7&lt;=CN8,CN8&lt;=8.4),3,IF(AND(5.5&lt;=CN8,CN8&lt;=6.9),2,IF(AND(4&lt;=CN8,CN8&lt;=5.4),1,0))))</f>
        <v>2</v>
      </c>
      <c r="GN8" s="80" t="str">
        <f t="shared" ref="GN8:GN37" si="59">IF(AND(8.5&lt;=CR8,CR8&lt;=10),"A",IF(AND(7&lt;=CR8,CR8&lt;=8.4),"B",IF(AND(5.5&lt;=CR8,CR8&lt;=6.9),"C",IF(AND(4&lt;=CR8,CR8&lt;=5.4),"D",IF(CR8=0,"X","F")))))</f>
        <v>C</v>
      </c>
      <c r="GO8" s="81">
        <f t="shared" ref="GO8:GO37" si="60">IF(AND(8.5&lt;=CR8,CR8&lt;=10),4,IF(AND(7&lt;=CR8,CR8&lt;=8.4),3,IF(AND(5.5&lt;=CR8,CR8&lt;=6.9),2,IF(AND(4&lt;=CR8,CR8&lt;=5.4),1,0))))</f>
        <v>2</v>
      </c>
      <c r="GP8" s="80" t="str">
        <f t="shared" ref="GP8:GP37" si="61">IF(AND(8.5&lt;=CV8,CV8&lt;=10),"A",IF(AND(7&lt;=CV8,CV8&lt;=8.4),"B",IF(AND(5.5&lt;=CV8,CV8&lt;=6.9),"C",IF(AND(4&lt;=CV8,CV8&lt;=5.4),"D",IF(CV8=0,"X","F")))))</f>
        <v>D</v>
      </c>
      <c r="GQ8" s="81">
        <f t="shared" ref="GQ8:GQ37" si="62">IF(AND(8.5&lt;=CV8,CV8&lt;=10),4,IF(AND(7&lt;=CV8,CV8&lt;=8.4),3,IF(AND(5.5&lt;=CV8,CV8&lt;=6.9),2,IF(AND(4&lt;=CV8,CV8&lt;=5.4),1,0))))</f>
        <v>1</v>
      </c>
      <c r="GR8" s="80" t="str">
        <f t="shared" ref="GR8:GR37" si="63">IF(AND(8.5&lt;=CZ8,CZ8&lt;=10),"A",IF(AND(7&lt;=CZ8,CZ8&lt;=8.4),"B",IF(AND(5.5&lt;=CZ8,CZ8&lt;=6.9),"C",IF(AND(4&lt;=CZ8,CZ8&lt;=5.4),"D",IF(CZ8=0,"X","F")))))</f>
        <v>C</v>
      </c>
      <c r="GS8" s="81">
        <f t="shared" ref="GS8:GS37" si="64">IF(AND(8.5&lt;=CZ8,CZ8&lt;=10),4,IF(AND(7&lt;=CZ8,CZ8&lt;=8.4),3,IF(AND(5.5&lt;=CZ8,CZ8&lt;=6.9),2,IF(AND(4&lt;=CZ8,CZ8&lt;=5.4),1,0))))</f>
        <v>2</v>
      </c>
      <c r="GT8" s="80" t="str">
        <f t="shared" ref="GT8:GT37" si="65">IF(AND(8.5&lt;=DD8,DD8&lt;=10),"A",IF(AND(7&lt;=DD8,DD8&lt;=8.4),"B",IF(AND(5.5&lt;=DD8,DD8&lt;=6.9),"C",IF(AND(4&lt;=DD8,DD8&lt;=5.4),"D",IF(DD8=0,"X","F")))))</f>
        <v>C</v>
      </c>
      <c r="GU8" s="81">
        <f t="shared" ref="GU8:GU37" si="66">IF(AND(8.5&lt;=DD8,DD8&lt;=10),4,IF(AND(7&lt;=DD8,DD8&lt;=8.4),3,IF(AND(5.5&lt;=DD8,DD8&lt;=6.9),2,IF(AND(4&lt;=DD8,DD8&lt;=5.4),1,0))))</f>
        <v>2</v>
      </c>
      <c r="GV8" s="427" t="str">
        <f t="shared" ref="GV8:GV37" si="67">IF(AND(8.5&lt;=DH8,DH8&lt;=10),"A",IF(AND(7&lt;=DH8,DH8&lt;=8.4),"B",IF(AND(5.5&lt;=DH8,DH8&lt;=6.9),"C",IF(AND(4&lt;=DH8,DH8&lt;=5.4),"D",IF(DH8=0,"X","F")))))</f>
        <v>D</v>
      </c>
      <c r="GW8" s="428">
        <f t="shared" ref="GW8:GW37" si="68">IF(AND(8.5&lt;=DH8,DH8&lt;=10),4,IF(AND(7&lt;=DH8,DH8&lt;=8.4),3,IF(AND(5.5&lt;=DH8,DH8&lt;=6.9),2,IF(AND(4&lt;=DH8,DH8&lt;=5.4),1,0))))</f>
        <v>1</v>
      </c>
      <c r="GX8" s="427" t="str">
        <f t="shared" ref="GX8:GX37" si="69">IF(AND(8.5&lt;=DL8,DL8&lt;=10),"A",IF(AND(7&lt;=DL8,DL8&lt;=8.4),"B",IF(AND(5.5&lt;=DL8,DL8&lt;=6.9),"C",IF(AND(4&lt;=DL8,DL8&lt;=5.4),"D",IF(DL8=0,"X","F")))))</f>
        <v>C</v>
      </c>
      <c r="GY8" s="428">
        <f t="shared" ref="GY8:GY37" si="70">IF(AND(8.5&lt;=DL8,DL8&lt;=10),4,IF(AND(7&lt;=DL8,DL8&lt;=8.4),3,IF(AND(5.5&lt;=DL8,DL8&lt;=6.9),2,IF(AND(4&lt;=DL8,DL8&lt;=5.4),1,0))))</f>
        <v>2</v>
      </c>
      <c r="GZ8" s="427" t="str">
        <f t="shared" ref="GZ8:GZ37" si="71">IF(AND(8.5&lt;=DP8,DP8&lt;=10),"A",IF(AND(7&lt;=DP8,DP8&lt;=8.4),"B",IF(AND(5.5&lt;=DP8,DP8&lt;=6.9),"C",IF(AND(4&lt;=DP8,DP8&lt;=5.4),"D",IF(DP8=0,"X","F")))))</f>
        <v>C</v>
      </c>
      <c r="HA8" s="428">
        <f t="shared" ref="HA8:HA37" si="72">IF(AND(8.5&lt;=DP8,DP8&lt;=10),4,IF(AND(7&lt;=DP8,DP8&lt;=8.4),3,IF(AND(5.5&lt;=DP8,DP8&lt;=6.9),2,IF(AND(4&lt;=DP8,DP8&lt;=5.4),1,0))))</f>
        <v>2</v>
      </c>
      <c r="HB8" s="427" t="str">
        <f t="shared" ref="HB8:HB37" si="73">IF(AND(8.5&lt;=DT8,DT8&lt;=10),"A",IF(AND(7&lt;=DT8,DT8&lt;=8.4),"B",IF(AND(5.5&lt;=DT8,DT8&lt;=6.9),"C",IF(AND(4&lt;=DT8,DT8&lt;=5.4),"D",IF(DT8=0,"X","F")))))</f>
        <v>C</v>
      </c>
      <c r="HC8" s="428">
        <f t="shared" ref="HC8:HC37" si="74">IF(AND(8.5&lt;=DT8,DT8&lt;=10),4,IF(AND(7&lt;=DT8,DT8&lt;=8.4),3,IF(AND(5.5&lt;=DT8,DT8&lt;=6.9),2,IF(AND(4&lt;=DT8,DT8&lt;=5.4),1,0))))</f>
        <v>2</v>
      </c>
      <c r="HD8" s="427" t="str">
        <f t="shared" ref="HD8:HD37" si="75">IF(AND(8.5&lt;=DX8,DX8&lt;=10),"A",IF(AND(7&lt;=DX8,DX8&lt;=8.4),"B",IF(AND(5.5&lt;=DX8,DX8&lt;=6.9),"C",IF(AND(4&lt;=DX8,DX8&lt;=5.4),"D",IF(DX8=0,"X","F")))))</f>
        <v>C</v>
      </c>
      <c r="HE8" s="428">
        <f t="shared" ref="HE8:HE37" si="76">IF(AND(8.5&lt;=DX8,DX8&lt;=10),4,IF(AND(7&lt;=DX8,DX8&lt;=8.4),3,IF(AND(5.5&lt;=DX8,DX8&lt;=6.9),2,IF(AND(4&lt;=DX8,DX8&lt;=5.4),1,0))))</f>
        <v>2</v>
      </c>
      <c r="HF8" s="427" t="str">
        <f t="shared" ref="HF8:HF37" si="77">IF(AND(8.5&lt;=EB8,EB8&lt;=10),"A",IF(AND(7&lt;=EB8,EB8&lt;=8.4),"B",IF(AND(5.5&lt;=EB8,EB8&lt;=6.9),"C",IF(AND(4&lt;=EB8,EB8&lt;=5.4),"D",IF(EB8=0,"X","F")))))</f>
        <v>C</v>
      </c>
      <c r="HG8" s="428">
        <f t="shared" ref="HG8:HG37" si="78">IF(AND(8.5&lt;=EB8,EB8&lt;=10),4,IF(AND(7&lt;=EB8,EB8&lt;=8.4),3,IF(AND(5.5&lt;=EB8,EB8&lt;=6.9),2,IF(AND(4&lt;=EB8,EB8&lt;=5.4),1,0))))</f>
        <v>2</v>
      </c>
      <c r="HH8" s="427" t="str">
        <f t="shared" ref="HH8:HH37" si="79">IF(AND(8.5&lt;=EF8,EF8&lt;=10),"A",IF(AND(7&lt;=EF8,EF8&lt;=8.4),"B",IF(AND(5.5&lt;=EF8,EF8&lt;=6.9),"C",IF(AND(4&lt;=EF8,EF8&lt;=5.4),"D",IF(EF8=0,"X","F")))))</f>
        <v>D</v>
      </c>
      <c r="HI8" s="428">
        <f t="shared" ref="HI8:HI37" si="80">IF(AND(8.5&lt;=EF8,EF8&lt;=10),4,IF(AND(7&lt;=EF8,EF8&lt;=8.4),3,IF(AND(5.5&lt;=EF8,EF8&lt;=6.9),2,IF(AND(4&lt;=EF8,EF8&lt;=5.4),1,0))))</f>
        <v>1</v>
      </c>
      <c r="HJ8" s="427" t="str">
        <f t="shared" ref="HJ8:HJ37" si="81">IF(AND(8.5&lt;=EJ8,EJ8&lt;=10),"A",IF(AND(7&lt;=EJ8,EJ8&lt;=8.4),"B",IF(AND(5.5&lt;=EJ8,EJ8&lt;=6.9),"C",IF(AND(4&lt;=EJ8,EJ8&lt;=5.4),"D",IF(EJ8=0,"X","F")))))</f>
        <v>C</v>
      </c>
      <c r="HK8" s="428">
        <f t="shared" ref="HK8:HK37" si="82">IF(AND(8.5&lt;=EJ8,EJ8&lt;=10),4,IF(AND(7&lt;=EJ8,EJ8&lt;=8.4),3,IF(AND(5.5&lt;=EJ8,EJ8&lt;=6.9),2,IF(AND(4&lt;=EJ8,EJ8&lt;=5.4),1,0))))</f>
        <v>2</v>
      </c>
      <c r="HL8" s="427" t="str">
        <f t="shared" ref="HL8:HL37" si="83">IF(AND(8.5&lt;=EN8,EN8&lt;=10),"A",IF(AND(7&lt;=EN8,EN8&lt;=8.4),"B",IF(AND(5.5&lt;=EN8,EN8&lt;=6.9),"C",IF(AND(4&lt;=EN8,EN8&lt;=5.4),"D",IF(EN8=0,"X","F")))))</f>
        <v>D</v>
      </c>
      <c r="HM8" s="516">
        <f t="shared" ref="HM8:HM37" si="84">IF(AND(8.5&lt;=EN8,EN8&lt;=10),4,IF(AND(7&lt;=EN8,EN8&lt;=8.4),3,IF(AND(5.5&lt;=EN8,EN8&lt;=6.9),2,IF(AND(4&lt;=EN8,EN8&lt;=5.4),1,0))))</f>
        <v>1</v>
      </c>
      <c r="HN8" s="427" t="str">
        <f t="shared" ref="HN8:HN37" si="85">IF(AND(8.5&lt;=ER8,ER8&lt;=10),"A",IF(AND(7&lt;=ER8,ER8&lt;=8.4),"B",IF(AND(5.5&lt;=ER8,ER8&lt;=6.9),"C",IF(AND(4&lt;=ER8,ER8&lt;=5.4),"D",IF(ER8=0,"X","F")))))</f>
        <v>C</v>
      </c>
      <c r="HO8" s="516">
        <f t="shared" ref="HO8:HO37" si="86">IF(AND(8.5&lt;=ER8,ER8&lt;=10),4,IF(AND(7&lt;=ER8,ER8&lt;=8.4),3,IF(AND(5.5&lt;=ER8,ER8&lt;=6.9),2,IF(AND(4&lt;=ER8,ER8&lt;=5.4),1,0))))</f>
        <v>2</v>
      </c>
      <c r="HP8" s="427" t="str">
        <f t="shared" ref="HP8:HP37" si="87">IF(AND(8.5&lt;=ES8,ES8&lt;=10),"A",IF(AND(7&lt;=ES8,ES8&lt;=8.4),"B",IF(AND(5.5&lt;=ES8,ES8&lt;=6.9),"C",IF(AND(4&lt;=ES8,ES8&lt;=5.4),"D",IF(ES8=0,"X","F")))))</f>
        <v>B</v>
      </c>
      <c r="HQ8" s="516">
        <f t="shared" ref="HQ8:HQ37" si="88">IF(AND(8.5&lt;=ES8,ES8&lt;=10),4,IF(AND(7&lt;=ES8,ES8&lt;=8.4),3,IF(AND(5.5&lt;=ES8,ES8&lt;=6.9),2,IF(AND(4&lt;=ES8,ES8&lt;=5.4),1,0))))</f>
        <v>3</v>
      </c>
      <c r="HR8" s="427" t="str">
        <f t="shared" ref="HR8:HR37" si="89">IF(AND(8.5&lt;=ET8,ET8&lt;=10),"A",IF(AND(7&lt;=ET8,ET8&lt;=8.4),"B",IF(AND(5.5&lt;=ET8,ET8&lt;=6.9),"C",IF(AND(4&lt;=ET8,ET8&lt;=5.4),"D",IF(ET8=0,"X","F")))))</f>
        <v>X</v>
      </c>
      <c r="HS8" s="516">
        <f t="shared" ref="HS8:HS37" si="90">IF(AND(8.5&lt;=ET8,ET8&lt;=10),4,IF(AND(7&lt;=ET8,ET8&lt;=8.4),3,IF(AND(5.5&lt;=ET8,ET8&lt;=6.9),2,IF(AND(4&lt;=ET8,ET8&lt;=5.4),1,0))))</f>
        <v>0</v>
      </c>
      <c r="HT8" s="82">
        <f>ROUND((SUMPRODUCT($EV$6:$FC$6,EV8:FC8)/SUM($EV$6:$FC$6)),2)</f>
        <v>3.25</v>
      </c>
      <c r="HU8" s="82">
        <f t="shared" ref="HU8:HU37" si="91">ROUND((SUMPRODUCT($FD$6:$FQ$6,FD8:FQ8)/SUM($FD$6:$FQ$6)),2)</f>
        <v>2.38</v>
      </c>
      <c r="HV8" s="82">
        <f t="shared" si="40"/>
        <v>1.7</v>
      </c>
      <c r="HW8" s="82">
        <f t="shared" ref="HW8:HW37" si="92">ROUND((SUMPRODUCT($GH$6:$GS$6,GH8:GS8)/SUM($GH$6:$GS$6)),2)</f>
        <v>2</v>
      </c>
      <c r="HX8" s="82">
        <f t="shared" ref="HX8:HX37" si="93">ROUND((SUMPRODUCT($GV$6:$HM$6,GV8:HM8)/SUM($GV$6:$HM$6)),2)</f>
        <v>1.67</v>
      </c>
      <c r="HY8" s="82">
        <f t="shared" ref="HY8:HY37" si="94">ROUND((SUMPRODUCT($HN$6:$HS$6,HN8:HS8)/(SUM($HN$6:$HS$6)-5)),2)</f>
        <v>2.4</v>
      </c>
      <c r="HZ8" s="83">
        <f t="shared" si="41"/>
        <v>90</v>
      </c>
      <c r="IA8" s="82">
        <f t="shared" ref="IA8:IA37" si="95">ROUND((SUMPRODUCT($EV$6:$HS$6,EV8:HS8)/HZ8),2)</f>
        <v>2.04</v>
      </c>
      <c r="IB8" s="83" t="str">
        <f t="shared" si="42"/>
        <v>Trung b×nh</v>
      </c>
      <c r="IC8" s="86" t="s">
        <v>276</v>
      </c>
      <c r="IE8" s="93"/>
      <c r="IG8" s="3">
        <v>7</v>
      </c>
      <c r="IH8" s="3">
        <v>7</v>
      </c>
      <c r="IJ8" s="3">
        <v>5</v>
      </c>
      <c r="IK8" s="3">
        <v>6.5</v>
      </c>
      <c r="IM8" s="3">
        <v>0</v>
      </c>
      <c r="IN8" s="3">
        <v>7</v>
      </c>
      <c r="IR8" s="3">
        <f>8+16+20+17+24+5</f>
        <v>90</v>
      </c>
    </row>
    <row r="9" spans="1:252" ht="21.75" customHeight="1" x14ac:dyDescent="0.25">
      <c r="A9" s="6">
        <v>3</v>
      </c>
      <c r="B9" s="98" t="s">
        <v>266</v>
      </c>
      <c r="C9" s="212" t="s">
        <v>126</v>
      </c>
      <c r="D9" s="99">
        <v>32085</v>
      </c>
      <c r="E9" s="691" t="s">
        <v>262</v>
      </c>
      <c r="F9" s="692"/>
      <c r="G9" s="693"/>
      <c r="H9" s="63"/>
      <c r="I9" s="104">
        <v>7.5</v>
      </c>
      <c r="J9" s="273">
        <v>9</v>
      </c>
      <c r="K9" s="74">
        <v>8.5</v>
      </c>
      <c r="L9" s="7">
        <f>ROUND((I9*0.2+J9*0.1+K9*0.7),1)</f>
        <v>8.4</v>
      </c>
      <c r="M9" s="691" t="s">
        <v>262</v>
      </c>
      <c r="N9" s="692"/>
      <c r="O9" s="693"/>
      <c r="P9" s="63"/>
      <c r="Q9" s="104">
        <v>8</v>
      </c>
      <c r="R9" s="273">
        <v>9</v>
      </c>
      <c r="S9" s="74">
        <v>7.5</v>
      </c>
      <c r="T9" s="7">
        <f t="shared" si="0"/>
        <v>7.8</v>
      </c>
      <c r="U9" s="691" t="s">
        <v>262</v>
      </c>
      <c r="V9" s="692"/>
      <c r="W9" s="693"/>
      <c r="X9" s="7"/>
      <c r="Y9" s="505">
        <v>8</v>
      </c>
      <c r="Z9" s="525">
        <v>7</v>
      </c>
      <c r="AA9" s="507">
        <v>8.5</v>
      </c>
      <c r="AB9" s="7">
        <f t="shared" si="1"/>
        <v>8.3000000000000007</v>
      </c>
      <c r="AC9" s="297">
        <v>6.5</v>
      </c>
      <c r="AD9" s="313">
        <v>6</v>
      </c>
      <c r="AE9" s="298">
        <v>8</v>
      </c>
      <c r="AF9" s="7">
        <f t="shared" si="2"/>
        <v>7.5</v>
      </c>
      <c r="AG9" s="505">
        <v>7.8</v>
      </c>
      <c r="AH9" s="506">
        <v>8</v>
      </c>
      <c r="AI9" s="507">
        <v>8</v>
      </c>
      <c r="AJ9" s="7">
        <f t="shared" si="3"/>
        <v>8</v>
      </c>
      <c r="AK9" s="23">
        <v>6.5</v>
      </c>
      <c r="AL9" s="194">
        <v>5</v>
      </c>
      <c r="AM9" s="25">
        <v>8.5</v>
      </c>
      <c r="AN9" s="7">
        <f t="shared" si="4"/>
        <v>7.8</v>
      </c>
      <c r="AO9" s="23">
        <v>7.5</v>
      </c>
      <c r="AP9" s="194">
        <v>7</v>
      </c>
      <c r="AQ9" s="25">
        <v>8</v>
      </c>
      <c r="AR9" s="7">
        <f t="shared" si="5"/>
        <v>7.8</v>
      </c>
      <c r="AS9" s="23">
        <v>7</v>
      </c>
      <c r="AT9" s="194">
        <v>8</v>
      </c>
      <c r="AU9" s="25">
        <v>7</v>
      </c>
      <c r="AV9" s="7">
        <f t="shared" si="6"/>
        <v>7.1</v>
      </c>
      <c r="AW9" s="691" t="s">
        <v>262</v>
      </c>
      <c r="AX9" s="692"/>
      <c r="AY9" s="693"/>
      <c r="AZ9" s="7"/>
      <c r="BA9" s="178">
        <v>6.3</v>
      </c>
      <c r="BB9" s="315">
        <v>7</v>
      </c>
      <c r="BC9" s="179">
        <v>7</v>
      </c>
      <c r="BD9" s="7">
        <f t="shared" si="7"/>
        <v>6.9</v>
      </c>
      <c r="BE9" s="691" t="s">
        <v>262</v>
      </c>
      <c r="BF9" s="692"/>
      <c r="BG9" s="693"/>
      <c r="BH9" s="7"/>
      <c r="BI9" s="691" t="s">
        <v>262</v>
      </c>
      <c r="BJ9" s="692"/>
      <c r="BK9" s="693"/>
      <c r="BL9" s="7"/>
      <c r="BM9" s="691" t="s">
        <v>262</v>
      </c>
      <c r="BN9" s="692"/>
      <c r="BO9" s="693"/>
      <c r="BP9" s="7"/>
      <c r="BQ9" s="691" t="s">
        <v>262</v>
      </c>
      <c r="BR9" s="692"/>
      <c r="BS9" s="693"/>
      <c r="BT9" s="7"/>
      <c r="BU9" s="23">
        <v>7</v>
      </c>
      <c r="BV9" s="194">
        <v>10</v>
      </c>
      <c r="BW9" s="25">
        <v>8.5</v>
      </c>
      <c r="BX9" s="7">
        <f t="shared" si="8"/>
        <v>8.4</v>
      </c>
      <c r="BY9" s="691" t="s">
        <v>262</v>
      </c>
      <c r="BZ9" s="692"/>
      <c r="CA9" s="693"/>
      <c r="CB9" s="7"/>
      <c r="CC9" s="691" t="s">
        <v>262</v>
      </c>
      <c r="CD9" s="692"/>
      <c r="CE9" s="693"/>
      <c r="CF9" s="7"/>
      <c r="CG9" s="23">
        <v>7.3</v>
      </c>
      <c r="CH9" s="194">
        <v>8</v>
      </c>
      <c r="CI9" s="25">
        <v>7</v>
      </c>
      <c r="CJ9" s="7">
        <f t="shared" si="11"/>
        <v>7.2</v>
      </c>
      <c r="CK9" s="23">
        <v>8.6999999999999993</v>
      </c>
      <c r="CL9" s="194">
        <v>9</v>
      </c>
      <c r="CM9" s="25">
        <v>6</v>
      </c>
      <c r="CN9" s="7">
        <f t="shared" si="12"/>
        <v>6.8</v>
      </c>
      <c r="CO9" s="23">
        <v>8.5</v>
      </c>
      <c r="CP9" s="194">
        <v>9</v>
      </c>
      <c r="CQ9" s="25">
        <v>8</v>
      </c>
      <c r="CR9" s="7">
        <f t="shared" si="13"/>
        <v>8.1999999999999993</v>
      </c>
      <c r="CS9" s="23">
        <v>7.3</v>
      </c>
      <c r="CT9" s="194">
        <v>9</v>
      </c>
      <c r="CU9" s="25">
        <v>7.5</v>
      </c>
      <c r="CV9" s="7">
        <f t="shared" si="14"/>
        <v>7.6</v>
      </c>
      <c r="CW9" s="23">
        <v>9.6999999999999993</v>
      </c>
      <c r="CX9" s="194">
        <v>10</v>
      </c>
      <c r="CY9" s="25">
        <v>8</v>
      </c>
      <c r="CZ9" s="7">
        <f t="shared" si="15"/>
        <v>8.5</v>
      </c>
      <c r="DA9" s="691" t="s">
        <v>262</v>
      </c>
      <c r="DB9" s="692"/>
      <c r="DC9" s="693"/>
      <c r="DD9" s="7"/>
      <c r="DE9" s="23">
        <v>7</v>
      </c>
      <c r="DF9" s="194">
        <v>7</v>
      </c>
      <c r="DG9" s="25">
        <v>8.5</v>
      </c>
      <c r="DH9" s="7">
        <f t="shared" si="17"/>
        <v>8.1</v>
      </c>
      <c r="DI9" s="23">
        <v>8.6999999999999993</v>
      </c>
      <c r="DJ9" s="194">
        <v>9</v>
      </c>
      <c r="DK9" s="25">
        <v>6</v>
      </c>
      <c r="DL9" s="7">
        <f t="shared" si="18"/>
        <v>6.8</v>
      </c>
      <c r="DM9" s="23">
        <v>7.7</v>
      </c>
      <c r="DN9" s="194">
        <v>9</v>
      </c>
      <c r="DO9" s="25">
        <v>8</v>
      </c>
      <c r="DP9" s="7">
        <f t="shared" si="19"/>
        <v>8</v>
      </c>
      <c r="DQ9" s="23">
        <v>6</v>
      </c>
      <c r="DR9" s="194">
        <v>7</v>
      </c>
      <c r="DS9" s="25">
        <v>7</v>
      </c>
      <c r="DT9" s="7">
        <f t="shared" si="20"/>
        <v>6.8</v>
      </c>
      <c r="DU9" s="23">
        <v>7.3</v>
      </c>
      <c r="DV9" s="194">
        <v>8</v>
      </c>
      <c r="DW9" s="25">
        <v>7</v>
      </c>
      <c r="DX9" s="7">
        <f t="shared" si="21"/>
        <v>7.2</v>
      </c>
      <c r="DY9" s="23">
        <v>7.7</v>
      </c>
      <c r="DZ9" s="194">
        <v>8</v>
      </c>
      <c r="EA9" s="25">
        <v>7</v>
      </c>
      <c r="EB9" s="7">
        <f t="shared" si="22"/>
        <v>7.2</v>
      </c>
      <c r="EC9" s="23">
        <v>8.6999999999999993</v>
      </c>
      <c r="ED9" s="194">
        <v>10</v>
      </c>
      <c r="EE9" s="25">
        <v>8</v>
      </c>
      <c r="EF9" s="7">
        <f t="shared" si="23"/>
        <v>8.3000000000000007</v>
      </c>
      <c r="EG9" s="23">
        <v>8</v>
      </c>
      <c r="EH9" s="194">
        <v>9</v>
      </c>
      <c r="EI9" s="25">
        <v>8</v>
      </c>
      <c r="EJ9" s="7">
        <f t="shared" si="24"/>
        <v>8.1</v>
      </c>
      <c r="EK9" s="23">
        <v>7</v>
      </c>
      <c r="EL9" s="194">
        <v>10</v>
      </c>
      <c r="EM9" s="25">
        <v>7</v>
      </c>
      <c r="EN9" s="7">
        <f t="shared" si="25"/>
        <v>7.3</v>
      </c>
      <c r="EO9" s="23"/>
      <c r="EP9" s="194"/>
      <c r="EQ9" s="25"/>
      <c r="ER9" s="7">
        <f t="shared" si="26"/>
        <v>0</v>
      </c>
      <c r="ES9" s="7"/>
      <c r="ET9" s="7">
        <v>8</v>
      </c>
      <c r="EU9" s="8">
        <f t="shared" si="27"/>
        <v>5.16</v>
      </c>
      <c r="EV9" s="684" t="s">
        <v>262</v>
      </c>
      <c r="EW9" s="685"/>
      <c r="EX9" s="80" t="str">
        <f t="shared" si="43"/>
        <v>B</v>
      </c>
      <c r="EY9" s="81">
        <f t="shared" si="28"/>
        <v>3</v>
      </c>
      <c r="EZ9" s="684" t="s">
        <v>262</v>
      </c>
      <c r="FA9" s="685"/>
      <c r="FB9" s="80" t="str">
        <f t="shared" si="44"/>
        <v>B</v>
      </c>
      <c r="FC9" s="81">
        <f t="shared" si="29"/>
        <v>3</v>
      </c>
      <c r="FD9" s="695" t="s">
        <v>262</v>
      </c>
      <c r="FE9" s="696"/>
      <c r="FF9" s="219" t="str">
        <f t="shared" si="45"/>
        <v>B</v>
      </c>
      <c r="FG9" s="217">
        <f t="shared" si="30"/>
        <v>3</v>
      </c>
      <c r="FH9" s="219" t="str">
        <f t="shared" si="46"/>
        <v>B</v>
      </c>
      <c r="FI9" s="217">
        <f t="shared" si="31"/>
        <v>3</v>
      </c>
      <c r="FJ9" s="219" t="str">
        <f t="shared" si="47"/>
        <v>B</v>
      </c>
      <c r="FK9" s="217">
        <f t="shared" si="32"/>
        <v>3</v>
      </c>
      <c r="FL9" s="219" t="str">
        <f t="shared" si="48"/>
        <v>B</v>
      </c>
      <c r="FM9" s="217">
        <f t="shared" si="33"/>
        <v>3</v>
      </c>
      <c r="FN9" s="219" t="str">
        <f t="shared" si="49"/>
        <v>B</v>
      </c>
      <c r="FO9" s="217">
        <f t="shared" si="34"/>
        <v>3</v>
      </c>
      <c r="FP9" s="219" t="str">
        <f t="shared" si="50"/>
        <v>B</v>
      </c>
      <c r="FQ9" s="217">
        <f t="shared" si="35"/>
        <v>3</v>
      </c>
      <c r="FR9" s="684" t="s">
        <v>262</v>
      </c>
      <c r="FS9" s="685"/>
      <c r="FT9" s="80" t="str">
        <f t="shared" si="51"/>
        <v>C</v>
      </c>
      <c r="FU9" s="81">
        <f t="shared" si="36"/>
        <v>2</v>
      </c>
      <c r="FV9" s="684" t="s">
        <v>262</v>
      </c>
      <c r="FW9" s="685"/>
      <c r="FX9" s="684" t="s">
        <v>262</v>
      </c>
      <c r="FY9" s="685"/>
      <c r="FZ9" s="684" t="s">
        <v>262</v>
      </c>
      <c r="GA9" s="685"/>
      <c r="GB9" s="684" t="s">
        <v>262</v>
      </c>
      <c r="GC9" s="685"/>
      <c r="GD9" s="80" t="str">
        <f t="shared" si="52"/>
        <v>B</v>
      </c>
      <c r="GE9" s="81">
        <f t="shared" si="37"/>
        <v>3</v>
      </c>
      <c r="GF9" s="684" t="s">
        <v>262</v>
      </c>
      <c r="GG9" s="685"/>
      <c r="GH9" s="678" t="s">
        <v>262</v>
      </c>
      <c r="GI9" s="679"/>
      <c r="GJ9" s="80" t="str">
        <f t="shared" si="55"/>
        <v>B</v>
      </c>
      <c r="GK9" s="81">
        <f t="shared" si="56"/>
        <v>3</v>
      </c>
      <c r="GL9" s="80" t="str">
        <f t="shared" si="57"/>
        <v>C</v>
      </c>
      <c r="GM9" s="81">
        <f t="shared" si="58"/>
        <v>2</v>
      </c>
      <c r="GN9" s="80" t="str">
        <f t="shared" si="59"/>
        <v>B</v>
      </c>
      <c r="GO9" s="81">
        <f t="shared" si="60"/>
        <v>3</v>
      </c>
      <c r="GP9" s="80" t="str">
        <f t="shared" si="61"/>
        <v>B</v>
      </c>
      <c r="GQ9" s="81">
        <f t="shared" si="62"/>
        <v>3</v>
      </c>
      <c r="GR9" s="80" t="str">
        <f t="shared" si="63"/>
        <v>A</v>
      </c>
      <c r="GS9" s="81">
        <f t="shared" si="64"/>
        <v>4</v>
      </c>
      <c r="GT9" s="678" t="s">
        <v>262</v>
      </c>
      <c r="GU9" s="679"/>
      <c r="GV9" s="427" t="str">
        <f t="shared" si="67"/>
        <v>B</v>
      </c>
      <c r="GW9" s="428">
        <f t="shared" si="68"/>
        <v>3</v>
      </c>
      <c r="GX9" s="427" t="str">
        <f t="shared" si="69"/>
        <v>C</v>
      </c>
      <c r="GY9" s="428">
        <f t="shared" si="70"/>
        <v>2</v>
      </c>
      <c r="GZ9" s="427" t="str">
        <f t="shared" si="71"/>
        <v>B</v>
      </c>
      <c r="HA9" s="428">
        <f t="shared" si="72"/>
        <v>3</v>
      </c>
      <c r="HB9" s="427" t="str">
        <f t="shared" si="73"/>
        <v>C</v>
      </c>
      <c r="HC9" s="428">
        <f t="shared" si="74"/>
        <v>2</v>
      </c>
      <c r="HD9" s="427" t="str">
        <f t="shared" si="75"/>
        <v>B</v>
      </c>
      <c r="HE9" s="428">
        <f t="shared" si="76"/>
        <v>3</v>
      </c>
      <c r="HF9" s="427" t="str">
        <f t="shared" si="77"/>
        <v>B</v>
      </c>
      <c r="HG9" s="428">
        <f t="shared" si="78"/>
        <v>3</v>
      </c>
      <c r="HH9" s="427" t="str">
        <f t="shared" si="79"/>
        <v>B</v>
      </c>
      <c r="HI9" s="428">
        <f t="shared" si="80"/>
        <v>3</v>
      </c>
      <c r="HJ9" s="427" t="str">
        <f t="shared" si="81"/>
        <v>B</v>
      </c>
      <c r="HK9" s="428">
        <f t="shared" si="82"/>
        <v>3</v>
      </c>
      <c r="HL9" s="427" t="str">
        <f t="shared" si="83"/>
        <v>B</v>
      </c>
      <c r="HM9" s="516">
        <f t="shared" si="84"/>
        <v>3</v>
      </c>
      <c r="HN9" s="427" t="str">
        <f t="shared" si="85"/>
        <v>X</v>
      </c>
      <c r="HO9" s="516">
        <f t="shared" si="86"/>
        <v>0</v>
      </c>
      <c r="HP9" s="427" t="str">
        <f t="shared" si="87"/>
        <v>X</v>
      </c>
      <c r="HQ9" s="516">
        <f t="shared" si="88"/>
        <v>0</v>
      </c>
      <c r="HR9" s="427" t="str">
        <f t="shared" si="89"/>
        <v>B</v>
      </c>
      <c r="HS9" s="516">
        <f t="shared" si="90"/>
        <v>3</v>
      </c>
      <c r="HT9" s="82">
        <f>ROUND((SUMPRODUCT($EV$6:$FC$6,EV9:FC9)/(SUM($EV$6:$FC$6)-4)),2)</f>
        <v>3</v>
      </c>
      <c r="HU9" s="82">
        <f>ROUND((SUMPRODUCT($FD$6:$FQ$6,FD9:FQ9)/(SUM($FD$6:$FQ$6)-2)),2)</f>
        <v>3</v>
      </c>
      <c r="HV9" s="82">
        <f>ROUND((SUMPRODUCT($FR$6:$GG$6,FR9:GG9)/(SUM($FR$6:$GG$6)-15)),2)</f>
        <v>2.4</v>
      </c>
      <c r="HW9" s="82">
        <f>ROUND((SUMPRODUCT($GH$6:$GS$6,GH9:GS9)/(SUM($GH$6:$GS$6)-3)),2)</f>
        <v>3</v>
      </c>
      <c r="HX9" s="82">
        <f t="shared" si="93"/>
        <v>2.79</v>
      </c>
      <c r="HY9" s="82">
        <f t="shared" si="94"/>
        <v>3</v>
      </c>
      <c r="HZ9" s="83">
        <f>SUMIF(EV9:HS9,$ID$2,$EV$6:$HS$6)-24</f>
        <v>66</v>
      </c>
      <c r="IA9" s="82">
        <f t="shared" si="95"/>
        <v>2.88</v>
      </c>
      <c r="IB9" s="83" t="str">
        <f t="shared" si="42"/>
        <v>Kh¸</v>
      </c>
      <c r="IC9" s="86" t="s">
        <v>265</v>
      </c>
      <c r="IE9" s="93"/>
      <c r="IG9" s="185"/>
      <c r="IH9" s="185"/>
      <c r="IJ9" s="185"/>
      <c r="IK9" s="185"/>
      <c r="IM9" s="185"/>
      <c r="IN9" s="185"/>
    </row>
    <row r="10" spans="1:252" ht="21.75" customHeight="1" x14ac:dyDescent="0.25">
      <c r="A10" s="6">
        <v>4</v>
      </c>
      <c r="B10" s="21" t="s">
        <v>125</v>
      </c>
      <c r="C10" s="60" t="s">
        <v>126</v>
      </c>
      <c r="D10" s="22">
        <v>35787</v>
      </c>
      <c r="E10" s="23">
        <v>5.5</v>
      </c>
      <c r="F10" s="194">
        <v>7</v>
      </c>
      <c r="G10" s="25">
        <v>6</v>
      </c>
      <c r="H10" s="7">
        <f>ROUND((E10*0.2+F10*0.1+G10*0.7),1)</f>
        <v>6</v>
      </c>
      <c r="I10" s="23">
        <v>6</v>
      </c>
      <c r="J10" s="194">
        <v>4</v>
      </c>
      <c r="K10" s="25">
        <v>5.5</v>
      </c>
      <c r="L10" s="63">
        <f t="shared" ref="L10:L37" si="96">ROUND((I10*0.2+J10*0.1+K10*0.7),1)</f>
        <v>5.5</v>
      </c>
      <c r="M10" s="23">
        <v>6</v>
      </c>
      <c r="N10" s="194">
        <v>7</v>
      </c>
      <c r="O10" s="25">
        <v>5</v>
      </c>
      <c r="P10" s="7">
        <f>ROUND((M10*0.2+N10*0.1+O10*0.7),1)</f>
        <v>5.4</v>
      </c>
      <c r="Q10" s="23">
        <v>6</v>
      </c>
      <c r="R10" s="194">
        <v>5</v>
      </c>
      <c r="S10" s="25">
        <v>6</v>
      </c>
      <c r="T10" s="7">
        <f t="shared" si="0"/>
        <v>5.9</v>
      </c>
      <c r="U10" s="505">
        <v>5</v>
      </c>
      <c r="V10" s="525">
        <v>5</v>
      </c>
      <c r="W10" s="507">
        <v>7</v>
      </c>
      <c r="X10" s="7">
        <f t="shared" ref="X10:X26" si="97">ROUND((U10*0.2+V10*0.1+W10*0.7),1)</f>
        <v>6.4</v>
      </c>
      <c r="Y10" s="505">
        <v>8.5</v>
      </c>
      <c r="Z10" s="525">
        <v>8</v>
      </c>
      <c r="AA10" s="507">
        <v>7</v>
      </c>
      <c r="AB10" s="7">
        <f t="shared" si="1"/>
        <v>7.4</v>
      </c>
      <c r="AC10" s="104">
        <v>6</v>
      </c>
      <c r="AD10" s="273">
        <v>8</v>
      </c>
      <c r="AE10" s="74">
        <v>7</v>
      </c>
      <c r="AF10" s="7">
        <f t="shared" si="2"/>
        <v>6.9</v>
      </c>
      <c r="AG10" s="23">
        <v>6</v>
      </c>
      <c r="AH10" s="194">
        <v>6</v>
      </c>
      <c r="AI10" s="25">
        <v>7.5</v>
      </c>
      <c r="AJ10" s="7">
        <f t="shared" si="3"/>
        <v>7.1</v>
      </c>
      <c r="AK10" s="104">
        <v>7</v>
      </c>
      <c r="AL10" s="273">
        <v>7</v>
      </c>
      <c r="AM10" s="74">
        <v>7</v>
      </c>
      <c r="AN10" s="7">
        <f t="shared" si="4"/>
        <v>7</v>
      </c>
      <c r="AO10" s="23">
        <v>5.8</v>
      </c>
      <c r="AP10" s="194">
        <v>6</v>
      </c>
      <c r="AQ10" s="25">
        <v>6.5</v>
      </c>
      <c r="AR10" s="7">
        <f t="shared" si="5"/>
        <v>6.3</v>
      </c>
      <c r="AS10" s="104">
        <v>6</v>
      </c>
      <c r="AT10" s="273">
        <v>8</v>
      </c>
      <c r="AU10" s="74">
        <v>5</v>
      </c>
      <c r="AV10" s="7">
        <f t="shared" si="6"/>
        <v>5.5</v>
      </c>
      <c r="AW10" s="23">
        <v>5</v>
      </c>
      <c r="AX10" s="194">
        <v>5</v>
      </c>
      <c r="AY10" s="25">
        <v>7</v>
      </c>
      <c r="AZ10" s="7">
        <f t="shared" ref="AZ10:AZ37" si="98">ROUND((AW10*0.2+AX10*0.1+AY10*0.7),1)</f>
        <v>6.4</v>
      </c>
      <c r="BA10" s="23">
        <v>6.3</v>
      </c>
      <c r="BB10" s="194">
        <v>7</v>
      </c>
      <c r="BC10" s="25">
        <v>5</v>
      </c>
      <c r="BD10" s="7">
        <f t="shared" si="7"/>
        <v>5.5</v>
      </c>
      <c r="BE10" s="23">
        <v>7</v>
      </c>
      <c r="BF10" s="194">
        <v>8</v>
      </c>
      <c r="BG10" s="25">
        <f t="shared" ref="BG10:BG37" si="99">ROUND((IG10+IH10)/2,1)</f>
        <v>7.3</v>
      </c>
      <c r="BH10" s="7">
        <f t="shared" ref="BH10:BH37" si="100">ROUND((BE10*0.2+BF10*0.1+BG10*0.7),1)</f>
        <v>7.3</v>
      </c>
      <c r="BI10" s="23">
        <v>6</v>
      </c>
      <c r="BJ10" s="194">
        <v>6</v>
      </c>
      <c r="BK10" s="25">
        <v>7</v>
      </c>
      <c r="BL10" s="7">
        <f t="shared" ref="BL10:BL26" si="101">ROUND((BI10*0.2+BJ10*0.1+BK10*0.7),1)</f>
        <v>6.7</v>
      </c>
      <c r="BM10" s="23">
        <v>7</v>
      </c>
      <c r="BN10" s="194">
        <v>7</v>
      </c>
      <c r="BO10" s="25">
        <f t="shared" ref="BO10:BO37" si="102">ROUND((IJ10+IK10)/2,1)</f>
        <v>7.3</v>
      </c>
      <c r="BP10" s="7">
        <f t="shared" ref="BP10:BP37" si="103">ROUND((BM10*0.2+BN10*0.1+BO10*0.7),1)</f>
        <v>7.2</v>
      </c>
      <c r="BQ10" s="23">
        <v>6.5</v>
      </c>
      <c r="BR10" s="194">
        <v>8</v>
      </c>
      <c r="BS10" s="25">
        <f t="shared" ref="BS10:BS37" si="104">ROUND((IM10+IN10)/2,1)</f>
        <v>7</v>
      </c>
      <c r="BT10" s="7">
        <f t="shared" ref="BT10:BT37" si="105">ROUND((BQ10*0.2+BR10*0.1+BS10*0.7),1)</f>
        <v>7</v>
      </c>
      <c r="BU10" s="23">
        <v>6</v>
      </c>
      <c r="BV10" s="194">
        <v>8</v>
      </c>
      <c r="BW10" s="25">
        <v>6.5</v>
      </c>
      <c r="BX10" s="7">
        <f t="shared" si="8"/>
        <v>6.6</v>
      </c>
      <c r="BY10" s="23">
        <v>5</v>
      </c>
      <c r="BZ10" s="194">
        <v>7</v>
      </c>
      <c r="CA10" s="25">
        <v>5.5</v>
      </c>
      <c r="CB10" s="7">
        <f t="shared" si="9"/>
        <v>5.6</v>
      </c>
      <c r="CC10" s="23">
        <v>6.3</v>
      </c>
      <c r="CD10" s="194">
        <v>7</v>
      </c>
      <c r="CE10" s="25">
        <v>7</v>
      </c>
      <c r="CF10" s="7">
        <f t="shared" si="10"/>
        <v>6.9</v>
      </c>
      <c r="CG10" s="23">
        <v>5.3</v>
      </c>
      <c r="CH10" s="194">
        <v>6</v>
      </c>
      <c r="CI10" s="25">
        <v>6</v>
      </c>
      <c r="CJ10" s="7">
        <f t="shared" si="11"/>
        <v>5.9</v>
      </c>
      <c r="CK10" s="23">
        <v>6.7</v>
      </c>
      <c r="CL10" s="194">
        <v>8</v>
      </c>
      <c r="CM10" s="25">
        <v>5</v>
      </c>
      <c r="CN10" s="7">
        <f t="shared" si="12"/>
        <v>5.6</v>
      </c>
      <c r="CO10" s="23">
        <v>8</v>
      </c>
      <c r="CP10" s="194">
        <v>8</v>
      </c>
      <c r="CQ10" s="25">
        <v>7</v>
      </c>
      <c r="CR10" s="7">
        <f t="shared" si="13"/>
        <v>7.3</v>
      </c>
      <c r="CS10" s="23">
        <v>6</v>
      </c>
      <c r="CT10" s="194">
        <v>5</v>
      </c>
      <c r="CU10" s="25">
        <v>7</v>
      </c>
      <c r="CV10" s="7">
        <f t="shared" si="14"/>
        <v>6.6</v>
      </c>
      <c r="CW10" s="23">
        <v>6.7</v>
      </c>
      <c r="CX10" s="194">
        <v>6</v>
      </c>
      <c r="CY10" s="25">
        <v>6</v>
      </c>
      <c r="CZ10" s="7">
        <f t="shared" si="15"/>
        <v>6.1</v>
      </c>
      <c r="DA10" s="505">
        <v>6.5</v>
      </c>
      <c r="DB10" s="525">
        <v>8</v>
      </c>
      <c r="DC10" s="507">
        <v>7</v>
      </c>
      <c r="DD10" s="7">
        <f t="shared" si="16"/>
        <v>7</v>
      </c>
      <c r="DE10" s="23">
        <v>6.5</v>
      </c>
      <c r="DF10" s="194">
        <v>7</v>
      </c>
      <c r="DG10" s="25">
        <v>5</v>
      </c>
      <c r="DH10" s="7">
        <f t="shared" si="17"/>
        <v>5.5</v>
      </c>
      <c r="DI10" s="23">
        <v>5.3</v>
      </c>
      <c r="DJ10" s="194">
        <v>5</v>
      </c>
      <c r="DK10" s="25">
        <v>4.5</v>
      </c>
      <c r="DL10" s="7">
        <f t="shared" si="18"/>
        <v>4.7</v>
      </c>
      <c r="DM10" s="23">
        <v>6.7</v>
      </c>
      <c r="DN10" s="194">
        <v>7</v>
      </c>
      <c r="DO10" s="25">
        <v>6</v>
      </c>
      <c r="DP10" s="7">
        <f t="shared" si="19"/>
        <v>6.2</v>
      </c>
      <c r="DQ10" s="23">
        <v>6.5</v>
      </c>
      <c r="DR10" s="194">
        <v>8</v>
      </c>
      <c r="DS10" s="25">
        <v>7.5</v>
      </c>
      <c r="DT10" s="7">
        <f t="shared" si="20"/>
        <v>7.4</v>
      </c>
      <c r="DU10" s="23">
        <v>6</v>
      </c>
      <c r="DV10" s="194">
        <v>7</v>
      </c>
      <c r="DW10" s="25">
        <v>5.5</v>
      </c>
      <c r="DX10" s="7">
        <f t="shared" si="21"/>
        <v>5.8</v>
      </c>
      <c r="DY10" s="23">
        <v>5.7</v>
      </c>
      <c r="DZ10" s="194">
        <v>6</v>
      </c>
      <c r="EA10" s="25">
        <v>6</v>
      </c>
      <c r="EB10" s="7">
        <f t="shared" si="22"/>
        <v>5.9</v>
      </c>
      <c r="EC10" s="23">
        <v>7</v>
      </c>
      <c r="ED10" s="194">
        <v>7</v>
      </c>
      <c r="EE10" s="25">
        <v>3</v>
      </c>
      <c r="EF10" s="7">
        <f t="shared" si="23"/>
        <v>4.2</v>
      </c>
      <c r="EG10" s="23">
        <v>5.5</v>
      </c>
      <c r="EH10" s="194">
        <v>6</v>
      </c>
      <c r="EI10" s="25">
        <v>6</v>
      </c>
      <c r="EJ10" s="7">
        <f t="shared" si="24"/>
        <v>5.9</v>
      </c>
      <c r="EK10" s="23">
        <v>6.3</v>
      </c>
      <c r="EL10" s="194">
        <v>7</v>
      </c>
      <c r="EM10" s="25">
        <v>7</v>
      </c>
      <c r="EN10" s="7">
        <f t="shared" si="25"/>
        <v>6.9</v>
      </c>
      <c r="EO10" s="23">
        <v>8.3000000000000007</v>
      </c>
      <c r="EP10" s="194">
        <v>9</v>
      </c>
      <c r="EQ10" s="25">
        <v>7.5</v>
      </c>
      <c r="ER10" s="7">
        <f t="shared" si="26"/>
        <v>7.8</v>
      </c>
      <c r="ES10" s="7">
        <v>8</v>
      </c>
      <c r="ET10" s="7"/>
      <c r="EU10" s="8">
        <f t="shared" si="27"/>
        <v>6.02</v>
      </c>
      <c r="EV10" s="80" t="str">
        <f>IF(AND(8.5&lt;=H10,H10&lt;=10),"A",IF(AND(7&lt;=H10,H10&lt;=8.4),"B",IF(AND(5.5&lt;=H10,H10&lt;=6.9),"C",IF(AND(4&lt;=H10,H10&lt;=5.4),"D",IF(H10=0,"X","F")))))</f>
        <v>C</v>
      </c>
      <c r="EW10" s="81">
        <f t="shared" ref="EW10:EW26" si="106">IF(AND(8.5&lt;=H10,H10&lt;=10),4,IF(AND(7&lt;=H10,H10&lt;=8.4),3,IF(AND(5.5&lt;=H10,H10&lt;=6.9),2,IF(AND(4&lt;=H10,H10&lt;=5.4),1,0))))</f>
        <v>2</v>
      </c>
      <c r="EX10" s="80" t="str">
        <f t="shared" si="43"/>
        <v>C</v>
      </c>
      <c r="EY10" s="81">
        <f t="shared" si="28"/>
        <v>2</v>
      </c>
      <c r="EZ10" s="80" t="str">
        <f>IF(AND(8.5&lt;=P10,P10&lt;=10),"A",IF(AND(7&lt;=P10,P10&lt;=8.4),"B",IF(AND(5.5&lt;=P10,P10&lt;=6.9),"C",IF(AND(4&lt;=P10,P10&lt;=5.4),"D",IF(P10=0,"X","F")))))</f>
        <v>D</v>
      </c>
      <c r="FA10" s="81">
        <f t="shared" ref="FA10:FA37" si="107">IF(AND(8.5&lt;=P10,P10&lt;=10),4,IF(AND(7&lt;=P10,P10&lt;=8.4),3,IF(AND(5.5&lt;=P10,P10&lt;=6.9),2,IF(AND(4&lt;=P10,P10&lt;=5.4),1,0))))</f>
        <v>1</v>
      </c>
      <c r="FB10" s="80" t="str">
        <f t="shared" si="44"/>
        <v>C</v>
      </c>
      <c r="FC10" s="81">
        <f t="shared" si="29"/>
        <v>2</v>
      </c>
      <c r="FD10" s="219" t="str">
        <f>IF(AND(8.5&lt;=X10,X10&lt;=10),"A",IF(AND(7&lt;=X10,X10&lt;=8.4),"B",IF(AND(5.5&lt;=X10,X10&lt;=6.9),"C",IF(AND(4&lt;=X10,X10&lt;=5.4),"D",IF(X10=0,"X","F")))))</f>
        <v>C</v>
      </c>
      <c r="FE10" s="217">
        <f t="shared" ref="FE10:FE26" si="108">IF(AND(8.5&lt;=X10,X10&lt;=10),4,IF(AND(7&lt;=X10,X10&lt;=8.4),3,IF(AND(5.5&lt;=X10,X10&lt;=6.9),2,IF(AND(4&lt;=X10,X10&lt;=5.4),1,0))))</f>
        <v>2</v>
      </c>
      <c r="FF10" s="219" t="str">
        <f t="shared" si="45"/>
        <v>B</v>
      </c>
      <c r="FG10" s="217">
        <f t="shared" si="30"/>
        <v>3</v>
      </c>
      <c r="FH10" s="219" t="str">
        <f t="shared" si="46"/>
        <v>C</v>
      </c>
      <c r="FI10" s="217">
        <f t="shared" si="31"/>
        <v>2</v>
      </c>
      <c r="FJ10" s="219" t="str">
        <f t="shared" si="47"/>
        <v>B</v>
      </c>
      <c r="FK10" s="217">
        <f t="shared" si="32"/>
        <v>3</v>
      </c>
      <c r="FL10" s="219" t="str">
        <f t="shared" si="48"/>
        <v>B</v>
      </c>
      <c r="FM10" s="217">
        <f t="shared" si="33"/>
        <v>3</v>
      </c>
      <c r="FN10" s="219" t="str">
        <f t="shared" si="49"/>
        <v>C</v>
      </c>
      <c r="FO10" s="217">
        <f t="shared" si="34"/>
        <v>2</v>
      </c>
      <c r="FP10" s="219" t="str">
        <f t="shared" si="50"/>
        <v>C</v>
      </c>
      <c r="FQ10" s="217">
        <f t="shared" si="35"/>
        <v>2</v>
      </c>
      <c r="FR10" s="219" t="str">
        <f>IF(AND(8.5&lt;=AZ10,AZ10&lt;=10),"A",IF(AND(7&lt;=AZ10,AZ10&lt;=8.4),"B",IF(AND(5.5&lt;=AZ10,AZ10&lt;=6.9),"C",IF(AND(4&lt;=AZ10,AZ10&lt;=5.4),"D",IF(AZ10=0,"X","F")))))</f>
        <v>C</v>
      </c>
      <c r="FS10" s="81">
        <f t="shared" ref="FS10:FS37" si="109">IF(AND(8.5&lt;=AZ10,AZ10&lt;=10),4,IF(AND(7&lt;=AZ10,AZ10&lt;=8.4),3,IF(AND(5.5&lt;=AZ10,AZ10&lt;=6.9),2,IF(AND(4&lt;=AZ10,AZ10&lt;=5.4),1,0))))</f>
        <v>2</v>
      </c>
      <c r="FT10" s="80" t="str">
        <f t="shared" si="51"/>
        <v>C</v>
      </c>
      <c r="FU10" s="81">
        <f t="shared" si="36"/>
        <v>2</v>
      </c>
      <c r="FV10" s="80" t="str">
        <f>IF(AND(8.5&lt;=BH10,BH10&lt;=10),"A",IF(AND(7&lt;=BH10,BH10&lt;=8.4),"B",IF(AND(5.5&lt;=BH10,BH10&lt;=6.9),"C",IF(AND(4&lt;=BH10,BH10&lt;=5.4),"D",IF(BH10=0,"X","F")))))</f>
        <v>B</v>
      </c>
      <c r="FW10" s="81">
        <f t="shared" ref="FW10:FW37" si="110">IF(AND(8.5&lt;=BH10,BH10&lt;=10),4,IF(AND(7&lt;=BH10,BH10&lt;=8.4),3,IF(AND(5.5&lt;=BH10,BH10&lt;=6.9),2,IF(AND(4&lt;=BH10,BH10&lt;=5.4),1,0))))</f>
        <v>3</v>
      </c>
      <c r="FX10" s="80" t="str">
        <f>IF(AND(8.5&lt;=BL10,BL10&lt;=10),"A",IF(AND(7&lt;=BL10,BL10&lt;=8.4),"B",IF(AND(5.5&lt;=BL10,BL10&lt;=6.9),"C",IF(AND(4&lt;=BL10,BL10&lt;=5.4),"D",IF(BL10=0,"X","F")))))</f>
        <v>C</v>
      </c>
      <c r="FY10" s="81">
        <f t="shared" ref="FY10:FY26" si="111">IF(AND(8.5&lt;=BL10,BL10&lt;=10),4,IF(AND(7&lt;=BL10,BL10&lt;=8.4),3,IF(AND(5.5&lt;=BL10,BL10&lt;=6.9),2,IF(AND(4&lt;=BL10,BL10&lt;=5.4),1,0))))</f>
        <v>2</v>
      </c>
      <c r="FZ10" s="80" t="str">
        <f>IF(AND(8.5&lt;=BP10,BP10&lt;=10),"A",IF(AND(7&lt;=BP10,BP10&lt;=8.4),"B",IF(AND(5.5&lt;=BP10,BP10&lt;=6.9),"C",IF(AND(4&lt;=BP10,BP10&lt;=5.4),"D",IF(BP10=0,"X","F")))))</f>
        <v>B</v>
      </c>
      <c r="GA10" s="81">
        <f t="shared" ref="GA10:GA37" si="112">IF(AND(8.5&lt;=BP10,BP10&lt;=10),4,IF(AND(7&lt;=BP10,BP10&lt;=8.4),3,IF(AND(5.5&lt;=BP10,BP10&lt;=6.9),2,IF(AND(4&lt;=BP10,BP10&lt;=5.4),1,0))))</f>
        <v>3</v>
      </c>
      <c r="GB10" s="80" t="str">
        <f>IF(AND(8.5&lt;=BT10,BT10&lt;=10),"A",IF(AND(7&lt;=BT10,BT10&lt;=8.4),"B",IF(AND(5.5&lt;=BT10,BT10&lt;=6.9),"C",IF(AND(4&lt;=BT10,BT10&lt;=5.4),"D",IF(BT10=0,"X","F")))))</f>
        <v>B</v>
      </c>
      <c r="GC10" s="81">
        <f t="shared" ref="GC10:GC37" si="113">IF(AND(8.5&lt;=BT10,BT10&lt;=10),4,IF(AND(7&lt;=BT10,BT10&lt;=8.4),3,IF(AND(5.5&lt;=BT10,BT10&lt;=6.9),2,IF(AND(4&lt;=BT10,BT10&lt;=5.4),1,0))))</f>
        <v>3</v>
      </c>
      <c r="GD10" s="80" t="str">
        <f t="shared" si="52"/>
        <v>C</v>
      </c>
      <c r="GE10" s="81">
        <f t="shared" si="37"/>
        <v>2</v>
      </c>
      <c r="GF10" s="80" t="str">
        <f>IF(AND(8.5&lt;=CB10,CB10&lt;=10),"A",IF(AND(7&lt;=CB10,CB10&lt;=8.4),"B",IF(AND(5.5&lt;=CB10,CB10&lt;=6.9),"C",IF(AND(4&lt;=CB10,CB10&lt;=5.4),"D",IF(CB10=0,"X","F")))))</f>
        <v>C</v>
      </c>
      <c r="GG10" s="81">
        <f t="shared" ref="GG10:GG37" si="114">IF(AND(8.5&lt;=CB10,CB10&lt;=10),4,IF(AND(7&lt;=CB10,CB10&lt;=8.4),3,IF(AND(5.5&lt;=CB10,CB10&lt;=6.9),2,IF(AND(4&lt;=CB10,CB10&lt;=5.4),1,0))))</f>
        <v>2</v>
      </c>
      <c r="GH10" s="80" t="str">
        <f t="shared" si="53"/>
        <v>C</v>
      </c>
      <c r="GI10" s="81">
        <f t="shared" si="54"/>
        <v>2</v>
      </c>
      <c r="GJ10" s="80" t="str">
        <f t="shared" si="55"/>
        <v>C</v>
      </c>
      <c r="GK10" s="81">
        <f t="shared" si="56"/>
        <v>2</v>
      </c>
      <c r="GL10" s="80" t="str">
        <f t="shared" si="57"/>
        <v>C</v>
      </c>
      <c r="GM10" s="81">
        <f t="shared" si="58"/>
        <v>2</v>
      </c>
      <c r="GN10" s="80" t="str">
        <f t="shared" si="59"/>
        <v>B</v>
      </c>
      <c r="GO10" s="81">
        <f t="shared" si="60"/>
        <v>3</v>
      </c>
      <c r="GP10" s="80" t="str">
        <f t="shared" si="61"/>
        <v>C</v>
      </c>
      <c r="GQ10" s="81">
        <f t="shared" si="62"/>
        <v>2</v>
      </c>
      <c r="GR10" s="80" t="str">
        <f t="shared" si="63"/>
        <v>C</v>
      </c>
      <c r="GS10" s="81">
        <f t="shared" si="64"/>
        <v>2</v>
      </c>
      <c r="GT10" s="80" t="str">
        <f t="shared" si="65"/>
        <v>B</v>
      </c>
      <c r="GU10" s="81">
        <f t="shared" si="66"/>
        <v>3</v>
      </c>
      <c r="GV10" s="427" t="str">
        <f t="shared" si="67"/>
        <v>C</v>
      </c>
      <c r="GW10" s="428">
        <f t="shared" si="68"/>
        <v>2</v>
      </c>
      <c r="GX10" s="427" t="str">
        <f t="shared" si="69"/>
        <v>D</v>
      </c>
      <c r="GY10" s="428">
        <f t="shared" si="70"/>
        <v>1</v>
      </c>
      <c r="GZ10" s="427" t="str">
        <f t="shared" si="71"/>
        <v>C</v>
      </c>
      <c r="HA10" s="428">
        <f t="shared" si="72"/>
        <v>2</v>
      </c>
      <c r="HB10" s="427" t="str">
        <f t="shared" si="73"/>
        <v>B</v>
      </c>
      <c r="HC10" s="428">
        <f t="shared" si="74"/>
        <v>3</v>
      </c>
      <c r="HD10" s="427" t="str">
        <f t="shared" si="75"/>
        <v>C</v>
      </c>
      <c r="HE10" s="428">
        <f t="shared" si="76"/>
        <v>2</v>
      </c>
      <c r="HF10" s="427" t="str">
        <f t="shared" si="77"/>
        <v>C</v>
      </c>
      <c r="HG10" s="428">
        <f t="shared" si="78"/>
        <v>2</v>
      </c>
      <c r="HH10" s="427" t="str">
        <f t="shared" si="79"/>
        <v>D</v>
      </c>
      <c r="HI10" s="428">
        <f t="shared" si="80"/>
        <v>1</v>
      </c>
      <c r="HJ10" s="427" t="str">
        <f t="shared" si="81"/>
        <v>C</v>
      </c>
      <c r="HK10" s="428">
        <f t="shared" si="82"/>
        <v>2</v>
      </c>
      <c r="HL10" s="427" t="str">
        <f t="shared" si="83"/>
        <v>C</v>
      </c>
      <c r="HM10" s="516">
        <f t="shared" si="84"/>
        <v>2</v>
      </c>
      <c r="HN10" s="427" t="str">
        <f t="shared" si="85"/>
        <v>B</v>
      </c>
      <c r="HO10" s="516">
        <f t="shared" si="86"/>
        <v>3</v>
      </c>
      <c r="HP10" s="427" t="str">
        <f t="shared" si="87"/>
        <v>B</v>
      </c>
      <c r="HQ10" s="516">
        <f t="shared" si="88"/>
        <v>3</v>
      </c>
      <c r="HR10" s="427" t="str">
        <f t="shared" si="89"/>
        <v>X</v>
      </c>
      <c r="HS10" s="516">
        <f t="shared" si="90"/>
        <v>0</v>
      </c>
      <c r="HT10" s="82">
        <f>ROUND((SUMPRODUCT($EV$6:$FC$6,EV10:FC10)/SUM($EV$6:$FC$6)),2)</f>
        <v>1.75</v>
      </c>
      <c r="HU10" s="82">
        <f t="shared" si="91"/>
        <v>2.5</v>
      </c>
      <c r="HV10" s="82">
        <f t="shared" si="40"/>
        <v>2.4500000000000002</v>
      </c>
      <c r="HW10" s="82">
        <f t="shared" si="92"/>
        <v>2.12</v>
      </c>
      <c r="HX10" s="82">
        <f t="shared" si="93"/>
        <v>1.83</v>
      </c>
      <c r="HY10" s="82">
        <f t="shared" si="94"/>
        <v>3</v>
      </c>
      <c r="HZ10" s="83">
        <f t="shared" si="41"/>
        <v>90</v>
      </c>
      <c r="IA10" s="82">
        <f t="shared" si="95"/>
        <v>2.2000000000000002</v>
      </c>
      <c r="IB10" s="83" t="str">
        <f t="shared" si="42"/>
        <v>Trung b×nh</v>
      </c>
      <c r="IC10" s="86" t="s">
        <v>297</v>
      </c>
      <c r="IE10" s="93"/>
      <c r="IG10" s="3">
        <v>7.5</v>
      </c>
      <c r="IH10" s="3">
        <v>7</v>
      </c>
      <c r="IJ10" s="66">
        <v>7</v>
      </c>
      <c r="IK10" s="66">
        <v>7.5</v>
      </c>
      <c r="IM10" s="3">
        <v>7</v>
      </c>
      <c r="IN10" s="3">
        <v>7</v>
      </c>
    </row>
    <row r="11" spans="1:252" ht="21.75" customHeight="1" x14ac:dyDescent="0.25">
      <c r="A11" s="6">
        <v>5</v>
      </c>
      <c r="B11" s="52" t="s">
        <v>206</v>
      </c>
      <c r="C11" s="203" t="s">
        <v>90</v>
      </c>
      <c r="D11" s="29">
        <v>35360</v>
      </c>
      <c r="E11" s="23">
        <v>6</v>
      </c>
      <c r="F11" s="194">
        <v>7</v>
      </c>
      <c r="G11" s="25">
        <v>7</v>
      </c>
      <c r="H11" s="7">
        <f>ROUND((E11*0.2+F11*0.1+G11*0.7),1)</f>
        <v>6.8</v>
      </c>
      <c r="I11" s="23">
        <v>7.5</v>
      </c>
      <c r="J11" s="194">
        <v>9</v>
      </c>
      <c r="K11" s="25">
        <v>6</v>
      </c>
      <c r="L11" s="63">
        <f t="shared" si="96"/>
        <v>6.6</v>
      </c>
      <c r="M11" s="23">
        <v>6</v>
      </c>
      <c r="N11" s="194">
        <v>8</v>
      </c>
      <c r="O11" s="25">
        <v>6</v>
      </c>
      <c r="P11" s="7">
        <f>ROUND((M11*0.2+N11*0.1+O11*0.7),1)</f>
        <v>6.2</v>
      </c>
      <c r="Q11" s="23">
        <v>6.5</v>
      </c>
      <c r="R11" s="194">
        <v>7</v>
      </c>
      <c r="S11" s="25">
        <v>5</v>
      </c>
      <c r="T11" s="7">
        <f t="shared" si="0"/>
        <v>5.5</v>
      </c>
      <c r="U11" s="23">
        <v>6.5</v>
      </c>
      <c r="V11" s="194">
        <v>7</v>
      </c>
      <c r="W11" s="25">
        <v>6</v>
      </c>
      <c r="X11" s="7">
        <f t="shared" si="97"/>
        <v>6.2</v>
      </c>
      <c r="Y11" s="23">
        <v>6</v>
      </c>
      <c r="Z11" s="194">
        <v>6</v>
      </c>
      <c r="AA11" s="25">
        <v>7.5</v>
      </c>
      <c r="AB11" s="7">
        <f t="shared" si="1"/>
        <v>7.1</v>
      </c>
      <c r="AC11" s="23">
        <v>5</v>
      </c>
      <c r="AD11" s="194">
        <v>7</v>
      </c>
      <c r="AE11" s="25">
        <v>7.5</v>
      </c>
      <c r="AF11" s="7">
        <f t="shared" si="2"/>
        <v>7</v>
      </c>
      <c r="AG11" s="523">
        <v>6.3</v>
      </c>
      <c r="AH11" s="524">
        <v>7</v>
      </c>
      <c r="AI11" s="445">
        <v>6</v>
      </c>
      <c r="AJ11" s="7">
        <f t="shared" si="3"/>
        <v>6.2</v>
      </c>
      <c r="AK11" s="23">
        <v>5.5</v>
      </c>
      <c r="AL11" s="194">
        <v>6</v>
      </c>
      <c r="AM11" s="25">
        <v>6.5</v>
      </c>
      <c r="AN11" s="7">
        <f t="shared" si="4"/>
        <v>6.3</v>
      </c>
      <c r="AO11" s="23">
        <v>6.5</v>
      </c>
      <c r="AP11" s="194">
        <v>8</v>
      </c>
      <c r="AQ11" s="25">
        <v>6.5</v>
      </c>
      <c r="AR11" s="7">
        <f t="shared" si="5"/>
        <v>6.7</v>
      </c>
      <c r="AS11" s="23">
        <v>7.5</v>
      </c>
      <c r="AT11" s="194">
        <v>8</v>
      </c>
      <c r="AU11" s="25">
        <v>7</v>
      </c>
      <c r="AV11" s="7">
        <f t="shared" si="6"/>
        <v>7.2</v>
      </c>
      <c r="AW11" s="23">
        <v>7.3</v>
      </c>
      <c r="AX11" s="194">
        <v>7</v>
      </c>
      <c r="AY11" s="25">
        <v>5</v>
      </c>
      <c r="AZ11" s="7">
        <f t="shared" si="98"/>
        <v>5.7</v>
      </c>
      <c r="BA11" s="523">
        <v>7</v>
      </c>
      <c r="BB11" s="524">
        <v>9</v>
      </c>
      <c r="BC11" s="445">
        <v>6</v>
      </c>
      <c r="BD11" s="7">
        <f t="shared" si="7"/>
        <v>6.5</v>
      </c>
      <c r="BE11" s="23">
        <v>6.5</v>
      </c>
      <c r="BF11" s="194">
        <v>8</v>
      </c>
      <c r="BG11" s="25">
        <f t="shared" si="99"/>
        <v>7</v>
      </c>
      <c r="BH11" s="7">
        <f t="shared" si="100"/>
        <v>7</v>
      </c>
      <c r="BI11" s="23">
        <v>6.3</v>
      </c>
      <c r="BJ11" s="194">
        <v>7</v>
      </c>
      <c r="BK11" s="25">
        <v>5</v>
      </c>
      <c r="BL11" s="7">
        <f t="shared" si="101"/>
        <v>5.5</v>
      </c>
      <c r="BM11" s="23">
        <v>6</v>
      </c>
      <c r="BN11" s="194">
        <v>7</v>
      </c>
      <c r="BO11" s="25">
        <f t="shared" si="102"/>
        <v>6.8</v>
      </c>
      <c r="BP11" s="7">
        <f t="shared" si="103"/>
        <v>6.7</v>
      </c>
      <c r="BQ11" s="23">
        <v>6</v>
      </c>
      <c r="BR11" s="194">
        <v>8</v>
      </c>
      <c r="BS11" s="25">
        <f t="shared" si="104"/>
        <v>6.5</v>
      </c>
      <c r="BT11" s="7">
        <f t="shared" si="105"/>
        <v>6.6</v>
      </c>
      <c r="BU11" s="23">
        <v>5.7</v>
      </c>
      <c r="BV11" s="194">
        <v>9</v>
      </c>
      <c r="BW11" s="25">
        <v>5</v>
      </c>
      <c r="BX11" s="7">
        <f t="shared" si="8"/>
        <v>5.5</v>
      </c>
      <c r="BY11" s="23">
        <v>5</v>
      </c>
      <c r="BZ11" s="194">
        <v>7</v>
      </c>
      <c r="CA11" s="25">
        <v>6</v>
      </c>
      <c r="CB11" s="7">
        <f t="shared" si="9"/>
        <v>5.9</v>
      </c>
      <c r="CC11" s="23">
        <v>5.7</v>
      </c>
      <c r="CD11" s="194">
        <v>6</v>
      </c>
      <c r="CE11" s="264">
        <v>4</v>
      </c>
      <c r="CF11" s="7">
        <f t="shared" si="10"/>
        <v>4.5</v>
      </c>
      <c r="CG11" s="23">
        <v>5.3</v>
      </c>
      <c r="CH11" s="194">
        <v>6</v>
      </c>
      <c r="CI11" s="264">
        <v>4</v>
      </c>
      <c r="CJ11" s="7">
        <f t="shared" si="11"/>
        <v>4.5</v>
      </c>
      <c r="CK11" s="23">
        <v>5.7</v>
      </c>
      <c r="CL11" s="194">
        <v>7</v>
      </c>
      <c r="CM11" s="264">
        <v>5</v>
      </c>
      <c r="CN11" s="7">
        <f t="shared" si="12"/>
        <v>5.3</v>
      </c>
      <c r="CO11" s="23">
        <v>7.5</v>
      </c>
      <c r="CP11" s="194">
        <v>7</v>
      </c>
      <c r="CQ11" s="25">
        <v>6</v>
      </c>
      <c r="CR11" s="7">
        <f t="shared" si="13"/>
        <v>6.4</v>
      </c>
      <c r="CS11" s="500">
        <v>4.7</v>
      </c>
      <c r="CT11" s="501">
        <v>5</v>
      </c>
      <c r="CU11" s="446">
        <v>5</v>
      </c>
      <c r="CV11" s="7">
        <f t="shared" si="14"/>
        <v>4.9000000000000004</v>
      </c>
      <c r="CW11" s="23">
        <v>4.3</v>
      </c>
      <c r="CX11" s="194">
        <v>5</v>
      </c>
      <c r="CY11" s="265">
        <v>5.5</v>
      </c>
      <c r="CZ11" s="7">
        <f t="shared" si="15"/>
        <v>5.2</v>
      </c>
      <c r="DA11" s="505">
        <v>6</v>
      </c>
      <c r="DB11" s="525">
        <v>7</v>
      </c>
      <c r="DC11" s="507">
        <v>6</v>
      </c>
      <c r="DD11" s="7">
        <f t="shared" si="16"/>
        <v>6.1</v>
      </c>
      <c r="DE11" s="520">
        <v>6.5</v>
      </c>
      <c r="DF11" s="521">
        <v>7</v>
      </c>
      <c r="DG11" s="522">
        <v>5.5</v>
      </c>
      <c r="DH11" s="7">
        <f t="shared" si="17"/>
        <v>5.9</v>
      </c>
      <c r="DI11" s="23">
        <v>6.7</v>
      </c>
      <c r="DJ11" s="194">
        <v>7</v>
      </c>
      <c r="DK11" s="25">
        <v>5</v>
      </c>
      <c r="DL11" s="7">
        <f t="shared" si="18"/>
        <v>5.5</v>
      </c>
      <c r="DM11" s="23">
        <v>7</v>
      </c>
      <c r="DN11" s="194">
        <v>7</v>
      </c>
      <c r="DO11" s="25">
        <v>7</v>
      </c>
      <c r="DP11" s="7">
        <f t="shared" si="19"/>
        <v>7</v>
      </c>
      <c r="DQ11" s="23">
        <v>6</v>
      </c>
      <c r="DR11" s="194">
        <v>7</v>
      </c>
      <c r="DS11" s="25">
        <v>6</v>
      </c>
      <c r="DT11" s="7">
        <f t="shared" si="20"/>
        <v>6.1</v>
      </c>
      <c r="DU11" s="23">
        <v>5.7</v>
      </c>
      <c r="DV11" s="194">
        <v>6</v>
      </c>
      <c r="DW11" s="25">
        <v>5.5</v>
      </c>
      <c r="DX11" s="7">
        <f t="shared" si="21"/>
        <v>5.6</v>
      </c>
      <c r="DY11" s="23">
        <v>5.3</v>
      </c>
      <c r="DZ11" s="194">
        <v>6</v>
      </c>
      <c r="EA11" s="25">
        <v>5.5</v>
      </c>
      <c r="EB11" s="7">
        <f t="shared" si="22"/>
        <v>5.5</v>
      </c>
      <c r="EC11" s="23">
        <v>5</v>
      </c>
      <c r="ED11" s="194">
        <v>5</v>
      </c>
      <c r="EE11" s="25">
        <v>5</v>
      </c>
      <c r="EF11" s="7">
        <f t="shared" si="23"/>
        <v>5</v>
      </c>
      <c r="EG11" s="23">
        <v>5</v>
      </c>
      <c r="EH11" s="194">
        <v>6</v>
      </c>
      <c r="EI11" s="25">
        <v>7.5</v>
      </c>
      <c r="EJ11" s="7">
        <f t="shared" si="24"/>
        <v>6.9</v>
      </c>
      <c r="EK11" s="23">
        <v>6</v>
      </c>
      <c r="EL11" s="194">
        <v>10</v>
      </c>
      <c r="EM11" s="25">
        <v>6</v>
      </c>
      <c r="EN11" s="7">
        <f t="shared" si="25"/>
        <v>6.4</v>
      </c>
      <c r="EO11" s="23">
        <v>6.7</v>
      </c>
      <c r="EP11" s="194">
        <v>7</v>
      </c>
      <c r="EQ11" s="25">
        <v>6.5</v>
      </c>
      <c r="ER11" s="7">
        <f t="shared" si="26"/>
        <v>6.6</v>
      </c>
      <c r="ES11" s="7">
        <v>5</v>
      </c>
      <c r="ET11" s="7"/>
      <c r="EU11" s="8">
        <f t="shared" si="27"/>
        <v>5.68</v>
      </c>
      <c r="EV11" s="80" t="str">
        <f t="shared" ref="EV11:EV37" si="115">IF(AND(8.5&lt;=H11,H11&lt;=10),"A",IF(AND(7&lt;=H11,H11&lt;=8.4),"B",IF(AND(5.5&lt;=H11,H11&lt;=6.9),"C",IF(AND(4&lt;=H11,H11&lt;=5.4),"D",IF(H11=0,"X","F")))))</f>
        <v>C</v>
      </c>
      <c r="EW11" s="81">
        <f t="shared" si="106"/>
        <v>2</v>
      </c>
      <c r="EX11" s="80" t="str">
        <f t="shared" si="43"/>
        <v>C</v>
      </c>
      <c r="EY11" s="81">
        <f t="shared" si="28"/>
        <v>2</v>
      </c>
      <c r="EZ11" s="80" t="str">
        <f t="shared" ref="EZ11:EZ37" si="116">IF(AND(8.5&lt;=P11,P11&lt;=10),"A",IF(AND(7&lt;=P11,P11&lt;=8.4),"B",IF(AND(5.5&lt;=P11,P11&lt;=6.9),"C",IF(AND(4&lt;=P11,P11&lt;=5.4),"D",IF(P11=0,"X","F")))))</f>
        <v>C</v>
      </c>
      <c r="FA11" s="81">
        <f t="shared" si="107"/>
        <v>2</v>
      </c>
      <c r="FB11" s="80" t="str">
        <f t="shared" si="44"/>
        <v>C</v>
      </c>
      <c r="FC11" s="81">
        <f t="shared" si="29"/>
        <v>2</v>
      </c>
      <c r="FD11" s="219" t="str">
        <f t="shared" ref="FD11:FD26" si="117">IF(AND(8.5&lt;=X11,X11&lt;=10),"A",IF(AND(7&lt;=X11,X11&lt;=8.4),"B",IF(AND(5.5&lt;=X11,X11&lt;=6.9),"C",IF(AND(4&lt;=X11,X11&lt;=5.4),"D",IF(X11=0,"X","F")))))</f>
        <v>C</v>
      </c>
      <c r="FE11" s="217">
        <f t="shared" si="108"/>
        <v>2</v>
      </c>
      <c r="FF11" s="219" t="str">
        <f t="shared" si="45"/>
        <v>B</v>
      </c>
      <c r="FG11" s="217">
        <f t="shared" si="30"/>
        <v>3</v>
      </c>
      <c r="FH11" s="219" t="str">
        <f t="shared" si="46"/>
        <v>B</v>
      </c>
      <c r="FI11" s="217">
        <f t="shared" si="31"/>
        <v>3</v>
      </c>
      <c r="FJ11" s="219" t="str">
        <f t="shared" si="47"/>
        <v>C</v>
      </c>
      <c r="FK11" s="217">
        <f t="shared" si="32"/>
        <v>2</v>
      </c>
      <c r="FL11" s="219" t="str">
        <f t="shared" si="48"/>
        <v>C</v>
      </c>
      <c r="FM11" s="217">
        <f t="shared" si="33"/>
        <v>2</v>
      </c>
      <c r="FN11" s="219" t="str">
        <f t="shared" si="49"/>
        <v>C</v>
      </c>
      <c r="FO11" s="217">
        <f t="shared" si="34"/>
        <v>2</v>
      </c>
      <c r="FP11" s="219" t="str">
        <f t="shared" si="50"/>
        <v>B</v>
      </c>
      <c r="FQ11" s="217">
        <f t="shared" si="35"/>
        <v>3</v>
      </c>
      <c r="FR11" s="219" t="str">
        <f t="shared" ref="FR11:FR37" si="118">IF(AND(8.5&lt;=AZ11,AZ11&lt;=10),"A",IF(AND(7&lt;=AZ11,AZ11&lt;=8.4),"B",IF(AND(5.5&lt;=AZ11,AZ11&lt;=6.9),"C",IF(AND(4&lt;=AZ11,AZ11&lt;=5.4),"D",IF(AZ11=0,"X","F")))))</f>
        <v>C</v>
      </c>
      <c r="FS11" s="81">
        <f t="shared" si="109"/>
        <v>2</v>
      </c>
      <c r="FT11" s="80" t="str">
        <f t="shared" si="51"/>
        <v>C</v>
      </c>
      <c r="FU11" s="81">
        <f t="shared" si="36"/>
        <v>2</v>
      </c>
      <c r="FV11" s="80" t="str">
        <f t="shared" ref="FV11:FV37" si="119">IF(AND(8.5&lt;=BH11,BH11&lt;=10),"A",IF(AND(7&lt;=BH11,BH11&lt;=8.4),"B",IF(AND(5.5&lt;=BH11,BH11&lt;=6.9),"C",IF(AND(4&lt;=BH11,BH11&lt;=5.4),"D",IF(BH11=0,"X","F")))))</f>
        <v>B</v>
      </c>
      <c r="FW11" s="81">
        <f t="shared" si="110"/>
        <v>3</v>
      </c>
      <c r="FX11" s="80" t="str">
        <f t="shared" ref="FX11:FX26" si="120">IF(AND(8.5&lt;=BL11,BL11&lt;=10),"A",IF(AND(7&lt;=BL11,BL11&lt;=8.4),"B",IF(AND(5.5&lt;=BL11,BL11&lt;=6.9),"C",IF(AND(4&lt;=BL11,BL11&lt;=5.4),"D",IF(BL11=0,"X","F")))))</f>
        <v>C</v>
      </c>
      <c r="FY11" s="81">
        <f t="shared" si="111"/>
        <v>2</v>
      </c>
      <c r="FZ11" s="80" t="str">
        <f t="shared" ref="FZ11:FZ37" si="121">IF(AND(8.5&lt;=BP11,BP11&lt;=10),"A",IF(AND(7&lt;=BP11,BP11&lt;=8.4),"B",IF(AND(5.5&lt;=BP11,BP11&lt;=6.9),"C",IF(AND(4&lt;=BP11,BP11&lt;=5.4),"D",IF(BP11=0,"X","F")))))</f>
        <v>C</v>
      </c>
      <c r="GA11" s="81">
        <f t="shared" si="112"/>
        <v>2</v>
      </c>
      <c r="GB11" s="80" t="str">
        <f t="shared" ref="GB11:GB37" si="122">IF(AND(8.5&lt;=BT11,BT11&lt;=10),"A",IF(AND(7&lt;=BT11,BT11&lt;=8.4),"B",IF(AND(5.5&lt;=BT11,BT11&lt;=6.9),"C",IF(AND(4&lt;=BT11,BT11&lt;=5.4),"D",IF(BT11=0,"X","F")))))</f>
        <v>C</v>
      </c>
      <c r="GC11" s="81">
        <f t="shared" si="113"/>
        <v>2</v>
      </c>
      <c r="GD11" s="80" t="str">
        <f t="shared" si="52"/>
        <v>C</v>
      </c>
      <c r="GE11" s="81">
        <f t="shared" si="37"/>
        <v>2</v>
      </c>
      <c r="GF11" s="80" t="str">
        <f t="shared" ref="GF11:GF37" si="123">IF(AND(8.5&lt;=CB11,CB11&lt;=10),"A",IF(AND(7&lt;=CB11,CB11&lt;=8.4),"B",IF(AND(5.5&lt;=CB11,CB11&lt;=6.9),"C",IF(AND(4&lt;=CB11,CB11&lt;=5.4),"D",IF(CB11=0,"X","F")))))</f>
        <v>C</v>
      </c>
      <c r="GG11" s="81">
        <f t="shared" si="114"/>
        <v>2</v>
      </c>
      <c r="GH11" s="80" t="str">
        <f t="shared" si="53"/>
        <v>D</v>
      </c>
      <c r="GI11" s="81">
        <f t="shared" si="54"/>
        <v>1</v>
      </c>
      <c r="GJ11" s="80" t="str">
        <f t="shared" si="55"/>
        <v>D</v>
      </c>
      <c r="GK11" s="81">
        <f t="shared" si="56"/>
        <v>1</v>
      </c>
      <c r="GL11" s="80" t="str">
        <f t="shared" si="57"/>
        <v>D</v>
      </c>
      <c r="GM11" s="81">
        <f t="shared" si="58"/>
        <v>1</v>
      </c>
      <c r="GN11" s="80" t="str">
        <f t="shared" si="59"/>
        <v>C</v>
      </c>
      <c r="GO11" s="81">
        <f t="shared" si="60"/>
        <v>2</v>
      </c>
      <c r="GP11" s="80" t="str">
        <f t="shared" si="61"/>
        <v>D</v>
      </c>
      <c r="GQ11" s="81">
        <f t="shared" si="62"/>
        <v>1</v>
      </c>
      <c r="GR11" s="80" t="str">
        <f t="shared" si="63"/>
        <v>D</v>
      </c>
      <c r="GS11" s="81">
        <f t="shared" si="64"/>
        <v>1</v>
      </c>
      <c r="GT11" s="80" t="str">
        <f t="shared" si="65"/>
        <v>C</v>
      </c>
      <c r="GU11" s="81">
        <f t="shared" si="66"/>
        <v>2</v>
      </c>
      <c r="GV11" s="427" t="str">
        <f t="shared" si="67"/>
        <v>C</v>
      </c>
      <c r="GW11" s="428">
        <f t="shared" si="68"/>
        <v>2</v>
      </c>
      <c r="GX11" s="427" t="str">
        <f t="shared" si="69"/>
        <v>C</v>
      </c>
      <c r="GY11" s="428">
        <f t="shared" si="70"/>
        <v>2</v>
      </c>
      <c r="GZ11" s="427" t="str">
        <f t="shared" si="71"/>
        <v>B</v>
      </c>
      <c r="HA11" s="428">
        <f t="shared" si="72"/>
        <v>3</v>
      </c>
      <c r="HB11" s="427" t="str">
        <f t="shared" si="73"/>
        <v>C</v>
      </c>
      <c r="HC11" s="428">
        <f t="shared" si="74"/>
        <v>2</v>
      </c>
      <c r="HD11" s="427" t="str">
        <f t="shared" si="75"/>
        <v>C</v>
      </c>
      <c r="HE11" s="428">
        <f t="shared" si="76"/>
        <v>2</v>
      </c>
      <c r="HF11" s="427" t="str">
        <f t="shared" si="77"/>
        <v>C</v>
      </c>
      <c r="HG11" s="428">
        <f t="shared" si="78"/>
        <v>2</v>
      </c>
      <c r="HH11" s="427" t="str">
        <f t="shared" si="79"/>
        <v>D</v>
      </c>
      <c r="HI11" s="428">
        <f t="shared" si="80"/>
        <v>1</v>
      </c>
      <c r="HJ11" s="427" t="str">
        <f t="shared" si="81"/>
        <v>C</v>
      </c>
      <c r="HK11" s="428">
        <f t="shared" si="82"/>
        <v>2</v>
      </c>
      <c r="HL11" s="427" t="str">
        <f t="shared" si="83"/>
        <v>C</v>
      </c>
      <c r="HM11" s="516">
        <f t="shared" si="84"/>
        <v>2</v>
      </c>
      <c r="HN11" s="427" t="str">
        <f t="shared" si="85"/>
        <v>C</v>
      </c>
      <c r="HO11" s="516">
        <f t="shared" si="86"/>
        <v>2</v>
      </c>
      <c r="HP11" s="427" t="str">
        <f t="shared" si="87"/>
        <v>D</v>
      </c>
      <c r="HQ11" s="516">
        <f t="shared" si="88"/>
        <v>1</v>
      </c>
      <c r="HR11" s="427" t="str">
        <f t="shared" si="89"/>
        <v>X</v>
      </c>
      <c r="HS11" s="516">
        <f t="shared" si="90"/>
        <v>0</v>
      </c>
      <c r="HT11" s="82">
        <f t="shared" si="39"/>
        <v>2</v>
      </c>
      <c r="HU11" s="82">
        <f t="shared" si="91"/>
        <v>2.38</v>
      </c>
      <c r="HV11" s="82">
        <f t="shared" si="40"/>
        <v>2.15</v>
      </c>
      <c r="HW11" s="82">
        <f t="shared" si="92"/>
        <v>1.1200000000000001</v>
      </c>
      <c r="HX11" s="82">
        <f t="shared" si="93"/>
        <v>2</v>
      </c>
      <c r="HY11" s="82">
        <f t="shared" si="94"/>
        <v>1.6</v>
      </c>
      <c r="HZ11" s="83">
        <f t="shared" si="41"/>
        <v>90</v>
      </c>
      <c r="IA11" s="82">
        <f t="shared" si="95"/>
        <v>1.91</v>
      </c>
      <c r="IB11" s="83" t="str">
        <f t="shared" si="42"/>
        <v>Trung b×nh yÕu</v>
      </c>
      <c r="IC11" s="66"/>
      <c r="IE11" s="93"/>
      <c r="IG11" s="3">
        <v>7</v>
      </c>
      <c r="IH11" s="3">
        <v>7</v>
      </c>
      <c r="IJ11" s="3">
        <v>7</v>
      </c>
      <c r="IK11" s="3">
        <v>6.5</v>
      </c>
      <c r="IM11" s="3">
        <v>6</v>
      </c>
      <c r="IN11" s="3">
        <v>7</v>
      </c>
    </row>
    <row r="12" spans="1:252" ht="21.75" customHeight="1" x14ac:dyDescent="0.25">
      <c r="A12" s="6">
        <v>6</v>
      </c>
      <c r="B12" s="37" t="s">
        <v>27</v>
      </c>
      <c r="C12" s="204" t="s">
        <v>181</v>
      </c>
      <c r="D12" s="26">
        <v>36150</v>
      </c>
      <c r="E12" s="23">
        <v>7.5</v>
      </c>
      <c r="F12" s="194">
        <v>8</v>
      </c>
      <c r="G12" s="25">
        <v>8</v>
      </c>
      <c r="H12" s="7">
        <f>ROUND((E12*0.2+F12*0.1+G12*0.7),1)</f>
        <v>7.9</v>
      </c>
      <c r="I12" s="23">
        <v>7</v>
      </c>
      <c r="J12" s="194">
        <v>9</v>
      </c>
      <c r="K12" s="25">
        <v>7</v>
      </c>
      <c r="L12" s="63">
        <f t="shared" si="96"/>
        <v>7.2</v>
      </c>
      <c r="M12" s="23">
        <v>7.5</v>
      </c>
      <c r="N12" s="194">
        <v>8</v>
      </c>
      <c r="O12" s="25">
        <v>7</v>
      </c>
      <c r="P12" s="7">
        <f>ROUND((M12*0.2+N12*0.1+O12*0.7),1)</f>
        <v>7.2</v>
      </c>
      <c r="Q12" s="23">
        <v>7.5</v>
      </c>
      <c r="R12" s="194">
        <v>7</v>
      </c>
      <c r="S12" s="25">
        <v>8</v>
      </c>
      <c r="T12" s="7">
        <f t="shared" si="0"/>
        <v>7.8</v>
      </c>
      <c r="U12" s="23">
        <v>8</v>
      </c>
      <c r="V12" s="194">
        <v>8</v>
      </c>
      <c r="W12" s="25">
        <v>4</v>
      </c>
      <c r="X12" s="7">
        <f t="shared" si="97"/>
        <v>5.2</v>
      </c>
      <c r="Y12" s="23">
        <v>7</v>
      </c>
      <c r="Z12" s="194">
        <v>7</v>
      </c>
      <c r="AA12" s="25">
        <v>5</v>
      </c>
      <c r="AB12" s="7">
        <f t="shared" si="1"/>
        <v>5.6</v>
      </c>
      <c r="AC12" s="23">
        <v>7.5</v>
      </c>
      <c r="AD12" s="194">
        <v>9</v>
      </c>
      <c r="AE12" s="25">
        <v>8.5</v>
      </c>
      <c r="AF12" s="7">
        <f t="shared" si="2"/>
        <v>8.4</v>
      </c>
      <c r="AG12" s="23">
        <v>6</v>
      </c>
      <c r="AH12" s="194">
        <v>7</v>
      </c>
      <c r="AI12" s="25">
        <v>8.5</v>
      </c>
      <c r="AJ12" s="7">
        <f t="shared" si="3"/>
        <v>7.9</v>
      </c>
      <c r="AK12" s="23">
        <v>6</v>
      </c>
      <c r="AL12" s="194">
        <v>6</v>
      </c>
      <c r="AM12" s="25">
        <v>7</v>
      </c>
      <c r="AN12" s="7">
        <f t="shared" si="4"/>
        <v>6.7</v>
      </c>
      <c r="AO12" s="23">
        <v>7</v>
      </c>
      <c r="AP12" s="194">
        <v>8</v>
      </c>
      <c r="AQ12" s="25">
        <v>7.5</v>
      </c>
      <c r="AR12" s="7">
        <f t="shared" si="5"/>
        <v>7.5</v>
      </c>
      <c r="AS12" s="23">
        <v>7.5</v>
      </c>
      <c r="AT12" s="194">
        <v>8</v>
      </c>
      <c r="AU12" s="25">
        <v>7</v>
      </c>
      <c r="AV12" s="7">
        <f t="shared" si="6"/>
        <v>7.2</v>
      </c>
      <c r="AW12" s="23">
        <v>7.3</v>
      </c>
      <c r="AX12" s="194">
        <v>8</v>
      </c>
      <c r="AY12" s="25">
        <v>6.5</v>
      </c>
      <c r="AZ12" s="7">
        <f t="shared" si="98"/>
        <v>6.8</v>
      </c>
      <c r="BA12" s="23">
        <v>7.3</v>
      </c>
      <c r="BB12" s="194">
        <v>7</v>
      </c>
      <c r="BC12" s="25">
        <v>8</v>
      </c>
      <c r="BD12" s="7">
        <f t="shared" si="7"/>
        <v>7.8</v>
      </c>
      <c r="BE12" s="23">
        <v>7.5</v>
      </c>
      <c r="BF12" s="194">
        <v>9</v>
      </c>
      <c r="BG12" s="25">
        <f t="shared" si="99"/>
        <v>7.3</v>
      </c>
      <c r="BH12" s="7">
        <f t="shared" si="100"/>
        <v>7.5</v>
      </c>
      <c r="BI12" s="23">
        <v>7.7</v>
      </c>
      <c r="BJ12" s="194">
        <v>9</v>
      </c>
      <c r="BK12" s="25">
        <v>8</v>
      </c>
      <c r="BL12" s="7">
        <f t="shared" si="101"/>
        <v>8</v>
      </c>
      <c r="BM12" s="23">
        <v>6.5</v>
      </c>
      <c r="BN12" s="194">
        <v>7</v>
      </c>
      <c r="BO12" s="25">
        <f t="shared" si="102"/>
        <v>7</v>
      </c>
      <c r="BP12" s="7">
        <f t="shared" si="103"/>
        <v>6.9</v>
      </c>
      <c r="BQ12" s="23">
        <v>7.5</v>
      </c>
      <c r="BR12" s="194">
        <v>9</v>
      </c>
      <c r="BS12" s="25">
        <f t="shared" si="104"/>
        <v>8</v>
      </c>
      <c r="BT12" s="7">
        <f t="shared" si="105"/>
        <v>8</v>
      </c>
      <c r="BU12" s="23">
        <v>6.7</v>
      </c>
      <c r="BV12" s="194">
        <v>9</v>
      </c>
      <c r="BW12" s="25">
        <v>6.5</v>
      </c>
      <c r="BX12" s="7">
        <f t="shared" si="8"/>
        <v>6.8</v>
      </c>
      <c r="BY12" s="23">
        <v>7.5</v>
      </c>
      <c r="BZ12" s="194">
        <v>8</v>
      </c>
      <c r="CA12" s="25">
        <v>7.5</v>
      </c>
      <c r="CB12" s="7">
        <f t="shared" si="9"/>
        <v>7.6</v>
      </c>
      <c r="CC12" s="23">
        <v>8.3000000000000007</v>
      </c>
      <c r="CD12" s="194">
        <v>9</v>
      </c>
      <c r="CE12" s="25">
        <v>7</v>
      </c>
      <c r="CF12" s="7">
        <f t="shared" si="10"/>
        <v>7.5</v>
      </c>
      <c r="CG12" s="23">
        <v>7.7</v>
      </c>
      <c r="CH12" s="194">
        <v>8</v>
      </c>
      <c r="CI12" s="25">
        <v>7</v>
      </c>
      <c r="CJ12" s="7">
        <f t="shared" si="11"/>
        <v>7.2</v>
      </c>
      <c r="CK12" s="23">
        <v>7.3</v>
      </c>
      <c r="CL12" s="194">
        <v>9</v>
      </c>
      <c r="CM12" s="25">
        <v>5</v>
      </c>
      <c r="CN12" s="7">
        <f t="shared" si="12"/>
        <v>5.9</v>
      </c>
      <c r="CO12" s="23">
        <v>8</v>
      </c>
      <c r="CP12" s="194">
        <v>9</v>
      </c>
      <c r="CQ12" s="25">
        <v>9</v>
      </c>
      <c r="CR12" s="7">
        <f t="shared" si="13"/>
        <v>8.8000000000000007</v>
      </c>
      <c r="CS12" s="23">
        <v>6.7</v>
      </c>
      <c r="CT12" s="194">
        <v>8</v>
      </c>
      <c r="CU12" s="25">
        <v>7.5</v>
      </c>
      <c r="CV12" s="7">
        <f t="shared" si="14"/>
        <v>7.4</v>
      </c>
      <c r="CW12" s="23">
        <v>9.6999999999999993</v>
      </c>
      <c r="CX12" s="194">
        <v>10</v>
      </c>
      <c r="CY12" s="25">
        <v>7.5</v>
      </c>
      <c r="CZ12" s="7">
        <f t="shared" si="15"/>
        <v>8.1999999999999993</v>
      </c>
      <c r="DA12" s="23">
        <v>7</v>
      </c>
      <c r="DB12" s="194">
        <v>6</v>
      </c>
      <c r="DC12" s="25">
        <v>6</v>
      </c>
      <c r="DD12" s="7">
        <f t="shared" si="16"/>
        <v>6.2</v>
      </c>
      <c r="DE12" s="23">
        <v>8.8000000000000007</v>
      </c>
      <c r="DF12" s="194">
        <v>9</v>
      </c>
      <c r="DG12" s="25">
        <v>7</v>
      </c>
      <c r="DH12" s="7">
        <f t="shared" si="17"/>
        <v>7.6</v>
      </c>
      <c r="DI12" s="23">
        <v>8</v>
      </c>
      <c r="DJ12" s="194">
        <v>9</v>
      </c>
      <c r="DK12" s="25">
        <v>6.5</v>
      </c>
      <c r="DL12" s="7">
        <f t="shared" si="18"/>
        <v>7.1</v>
      </c>
      <c r="DM12" s="23">
        <v>7.3</v>
      </c>
      <c r="DN12" s="194">
        <v>8</v>
      </c>
      <c r="DO12" s="25">
        <v>7</v>
      </c>
      <c r="DP12" s="7">
        <f t="shared" si="19"/>
        <v>7.2</v>
      </c>
      <c r="DQ12" s="23">
        <v>7.5</v>
      </c>
      <c r="DR12" s="194">
        <v>9</v>
      </c>
      <c r="DS12" s="25">
        <v>7</v>
      </c>
      <c r="DT12" s="7">
        <f t="shared" si="20"/>
        <v>7.3</v>
      </c>
      <c r="DU12" s="23">
        <v>6.7</v>
      </c>
      <c r="DV12" s="194">
        <v>8</v>
      </c>
      <c r="DW12" s="25">
        <v>6</v>
      </c>
      <c r="DX12" s="7">
        <f t="shared" si="21"/>
        <v>6.3</v>
      </c>
      <c r="DY12" s="23">
        <v>6.3</v>
      </c>
      <c r="DZ12" s="194">
        <v>8</v>
      </c>
      <c r="EA12" s="25">
        <v>7</v>
      </c>
      <c r="EB12" s="7">
        <f t="shared" si="22"/>
        <v>7</v>
      </c>
      <c r="EC12" s="23">
        <v>7</v>
      </c>
      <c r="ED12" s="194">
        <v>8</v>
      </c>
      <c r="EE12" s="25">
        <v>3.5</v>
      </c>
      <c r="EF12" s="7">
        <f t="shared" si="23"/>
        <v>4.7</v>
      </c>
      <c r="EG12" s="23">
        <v>5.5</v>
      </c>
      <c r="EH12" s="194">
        <v>6</v>
      </c>
      <c r="EI12" s="25">
        <v>6.5</v>
      </c>
      <c r="EJ12" s="7">
        <f t="shared" si="24"/>
        <v>6.3</v>
      </c>
      <c r="EK12" s="23">
        <v>7</v>
      </c>
      <c r="EL12" s="194">
        <v>10</v>
      </c>
      <c r="EM12" s="25">
        <v>7</v>
      </c>
      <c r="EN12" s="7">
        <f t="shared" si="25"/>
        <v>7.3</v>
      </c>
      <c r="EO12" s="23"/>
      <c r="EP12" s="194"/>
      <c r="EQ12" s="25"/>
      <c r="ER12" s="7">
        <f t="shared" si="26"/>
        <v>0</v>
      </c>
      <c r="ES12" s="7"/>
      <c r="ET12" s="7">
        <v>9</v>
      </c>
      <c r="EU12" s="8">
        <f t="shared" si="27"/>
        <v>6.91</v>
      </c>
      <c r="EV12" s="80" t="str">
        <f t="shared" si="115"/>
        <v>B</v>
      </c>
      <c r="EW12" s="81">
        <f t="shared" si="106"/>
        <v>3</v>
      </c>
      <c r="EX12" s="80" t="str">
        <f t="shared" si="43"/>
        <v>B</v>
      </c>
      <c r="EY12" s="81">
        <f t="shared" si="28"/>
        <v>3</v>
      </c>
      <c r="EZ12" s="80" t="str">
        <f t="shared" si="116"/>
        <v>B</v>
      </c>
      <c r="FA12" s="81">
        <f t="shared" si="107"/>
        <v>3</v>
      </c>
      <c r="FB12" s="80" t="str">
        <f t="shared" si="44"/>
        <v>B</v>
      </c>
      <c r="FC12" s="81">
        <f t="shared" si="29"/>
        <v>3</v>
      </c>
      <c r="FD12" s="219" t="str">
        <f t="shared" si="117"/>
        <v>D</v>
      </c>
      <c r="FE12" s="217">
        <f t="shared" si="108"/>
        <v>1</v>
      </c>
      <c r="FF12" s="219" t="str">
        <f t="shared" si="45"/>
        <v>C</v>
      </c>
      <c r="FG12" s="217">
        <f t="shared" si="30"/>
        <v>2</v>
      </c>
      <c r="FH12" s="219" t="str">
        <f t="shared" si="46"/>
        <v>B</v>
      </c>
      <c r="FI12" s="217">
        <f t="shared" si="31"/>
        <v>3</v>
      </c>
      <c r="FJ12" s="219" t="str">
        <f t="shared" si="47"/>
        <v>B</v>
      </c>
      <c r="FK12" s="217">
        <f t="shared" si="32"/>
        <v>3</v>
      </c>
      <c r="FL12" s="219" t="str">
        <f t="shared" si="48"/>
        <v>C</v>
      </c>
      <c r="FM12" s="217">
        <f t="shared" si="33"/>
        <v>2</v>
      </c>
      <c r="FN12" s="219" t="str">
        <f t="shared" si="49"/>
        <v>B</v>
      </c>
      <c r="FO12" s="217">
        <f t="shared" si="34"/>
        <v>3</v>
      </c>
      <c r="FP12" s="219" t="str">
        <f t="shared" si="50"/>
        <v>B</v>
      </c>
      <c r="FQ12" s="217">
        <f t="shared" si="35"/>
        <v>3</v>
      </c>
      <c r="FR12" s="219" t="str">
        <f t="shared" si="118"/>
        <v>C</v>
      </c>
      <c r="FS12" s="81">
        <f t="shared" si="109"/>
        <v>2</v>
      </c>
      <c r="FT12" s="80" t="str">
        <f t="shared" si="51"/>
        <v>B</v>
      </c>
      <c r="FU12" s="81">
        <f t="shared" si="36"/>
        <v>3</v>
      </c>
      <c r="FV12" s="80" t="str">
        <f t="shared" si="119"/>
        <v>B</v>
      </c>
      <c r="FW12" s="81">
        <f t="shared" si="110"/>
        <v>3</v>
      </c>
      <c r="FX12" s="80" t="str">
        <f t="shared" si="120"/>
        <v>B</v>
      </c>
      <c r="FY12" s="81">
        <f t="shared" si="111"/>
        <v>3</v>
      </c>
      <c r="FZ12" s="80" t="str">
        <f t="shared" si="121"/>
        <v>C</v>
      </c>
      <c r="GA12" s="81">
        <f t="shared" si="112"/>
        <v>2</v>
      </c>
      <c r="GB12" s="80" t="str">
        <f t="shared" si="122"/>
        <v>B</v>
      </c>
      <c r="GC12" s="81">
        <f t="shared" si="113"/>
        <v>3</v>
      </c>
      <c r="GD12" s="80" t="str">
        <f t="shared" si="52"/>
        <v>C</v>
      </c>
      <c r="GE12" s="81">
        <f t="shared" si="37"/>
        <v>2</v>
      </c>
      <c r="GF12" s="80" t="str">
        <f t="shared" si="123"/>
        <v>B</v>
      </c>
      <c r="GG12" s="81">
        <f t="shared" si="114"/>
        <v>3</v>
      </c>
      <c r="GH12" s="80" t="str">
        <f t="shared" si="53"/>
        <v>B</v>
      </c>
      <c r="GI12" s="81">
        <f t="shared" si="54"/>
        <v>3</v>
      </c>
      <c r="GJ12" s="80" t="str">
        <f t="shared" si="55"/>
        <v>B</v>
      </c>
      <c r="GK12" s="81">
        <f t="shared" si="56"/>
        <v>3</v>
      </c>
      <c r="GL12" s="80" t="str">
        <f t="shared" si="57"/>
        <v>C</v>
      </c>
      <c r="GM12" s="81">
        <f t="shared" si="58"/>
        <v>2</v>
      </c>
      <c r="GN12" s="80" t="str">
        <f t="shared" si="59"/>
        <v>A</v>
      </c>
      <c r="GO12" s="81">
        <f t="shared" si="60"/>
        <v>4</v>
      </c>
      <c r="GP12" s="80" t="str">
        <f t="shared" si="61"/>
        <v>B</v>
      </c>
      <c r="GQ12" s="81">
        <f t="shared" si="62"/>
        <v>3</v>
      </c>
      <c r="GR12" s="80" t="str">
        <f t="shared" si="63"/>
        <v>B</v>
      </c>
      <c r="GS12" s="81">
        <f t="shared" si="64"/>
        <v>3</v>
      </c>
      <c r="GT12" s="80" t="str">
        <f t="shared" si="65"/>
        <v>C</v>
      </c>
      <c r="GU12" s="81">
        <f t="shared" si="66"/>
        <v>2</v>
      </c>
      <c r="GV12" s="427" t="str">
        <f t="shared" si="67"/>
        <v>B</v>
      </c>
      <c r="GW12" s="428">
        <f t="shared" si="68"/>
        <v>3</v>
      </c>
      <c r="GX12" s="427" t="str">
        <f t="shared" si="69"/>
        <v>B</v>
      </c>
      <c r="GY12" s="428">
        <f t="shared" si="70"/>
        <v>3</v>
      </c>
      <c r="GZ12" s="427" t="str">
        <f t="shared" si="71"/>
        <v>B</v>
      </c>
      <c r="HA12" s="428">
        <f t="shared" si="72"/>
        <v>3</v>
      </c>
      <c r="HB12" s="427" t="str">
        <f t="shared" si="73"/>
        <v>B</v>
      </c>
      <c r="HC12" s="428">
        <f t="shared" si="74"/>
        <v>3</v>
      </c>
      <c r="HD12" s="427" t="str">
        <f t="shared" si="75"/>
        <v>C</v>
      </c>
      <c r="HE12" s="428">
        <f t="shared" si="76"/>
        <v>2</v>
      </c>
      <c r="HF12" s="427" t="str">
        <f t="shared" si="77"/>
        <v>B</v>
      </c>
      <c r="HG12" s="428">
        <f t="shared" si="78"/>
        <v>3</v>
      </c>
      <c r="HH12" s="427" t="str">
        <f t="shared" si="79"/>
        <v>D</v>
      </c>
      <c r="HI12" s="428">
        <f t="shared" si="80"/>
        <v>1</v>
      </c>
      <c r="HJ12" s="427" t="str">
        <f t="shared" si="81"/>
        <v>C</v>
      </c>
      <c r="HK12" s="428">
        <f t="shared" si="82"/>
        <v>2</v>
      </c>
      <c r="HL12" s="427" t="str">
        <f t="shared" si="83"/>
        <v>B</v>
      </c>
      <c r="HM12" s="516">
        <f t="shared" si="84"/>
        <v>3</v>
      </c>
      <c r="HN12" s="427" t="str">
        <f t="shared" si="85"/>
        <v>X</v>
      </c>
      <c r="HO12" s="516">
        <f t="shared" si="86"/>
        <v>0</v>
      </c>
      <c r="HP12" s="427" t="str">
        <f t="shared" si="87"/>
        <v>X</v>
      </c>
      <c r="HQ12" s="516">
        <f t="shared" si="88"/>
        <v>0</v>
      </c>
      <c r="HR12" s="427" t="str">
        <f t="shared" si="89"/>
        <v>A</v>
      </c>
      <c r="HS12" s="516">
        <f t="shared" si="90"/>
        <v>4</v>
      </c>
      <c r="HT12" s="82">
        <f t="shared" si="39"/>
        <v>3</v>
      </c>
      <c r="HU12" s="82">
        <f t="shared" si="91"/>
        <v>2.5</v>
      </c>
      <c r="HV12" s="82">
        <f t="shared" si="40"/>
        <v>2.6</v>
      </c>
      <c r="HW12" s="82">
        <f t="shared" si="92"/>
        <v>3</v>
      </c>
      <c r="HX12" s="82">
        <f t="shared" si="93"/>
        <v>2.54</v>
      </c>
      <c r="HY12" s="82">
        <f t="shared" si="94"/>
        <v>4</v>
      </c>
      <c r="HZ12" s="83">
        <f t="shared" si="41"/>
        <v>90</v>
      </c>
      <c r="IA12" s="82">
        <f t="shared" si="95"/>
        <v>2.76</v>
      </c>
      <c r="IB12" s="84" t="str">
        <f t="shared" si="42"/>
        <v>Kh¸</v>
      </c>
      <c r="IE12" s="93"/>
      <c r="IG12" s="3">
        <v>7</v>
      </c>
      <c r="IH12" s="3">
        <v>7.5</v>
      </c>
      <c r="IJ12" s="3">
        <v>7</v>
      </c>
      <c r="IK12" s="3">
        <v>7</v>
      </c>
      <c r="IM12" s="3">
        <v>8</v>
      </c>
      <c r="IN12" s="3">
        <v>8</v>
      </c>
    </row>
    <row r="13" spans="1:252" ht="21.75" customHeight="1" x14ac:dyDescent="0.25">
      <c r="A13" s="6">
        <v>7</v>
      </c>
      <c r="B13" s="17" t="s">
        <v>78</v>
      </c>
      <c r="C13" s="203" t="s">
        <v>148</v>
      </c>
      <c r="D13" s="18">
        <v>36060</v>
      </c>
      <c r="E13" s="23">
        <v>7.5</v>
      </c>
      <c r="F13" s="194">
        <v>8</v>
      </c>
      <c r="G13" s="25">
        <v>5</v>
      </c>
      <c r="H13" s="7">
        <v>5.8</v>
      </c>
      <c r="I13" s="23">
        <v>6.5</v>
      </c>
      <c r="J13" s="194">
        <v>8</v>
      </c>
      <c r="K13" s="25">
        <v>5</v>
      </c>
      <c r="L13" s="63">
        <f t="shared" si="96"/>
        <v>5.6</v>
      </c>
      <c r="M13" s="23">
        <v>6.5</v>
      </c>
      <c r="N13" s="194">
        <v>10</v>
      </c>
      <c r="O13" s="25">
        <v>4</v>
      </c>
      <c r="P13" s="7">
        <v>5.0999999999999996</v>
      </c>
      <c r="Q13" s="23">
        <v>7.4</v>
      </c>
      <c r="R13" s="194">
        <v>9</v>
      </c>
      <c r="S13" s="25">
        <v>7</v>
      </c>
      <c r="T13" s="7">
        <v>7.3</v>
      </c>
      <c r="U13" s="23">
        <v>8</v>
      </c>
      <c r="V13" s="194">
        <v>8</v>
      </c>
      <c r="W13" s="25">
        <v>4</v>
      </c>
      <c r="X13" s="7">
        <f t="shared" si="97"/>
        <v>5.2</v>
      </c>
      <c r="Y13" s="23">
        <v>6.5</v>
      </c>
      <c r="Z13" s="194">
        <v>7</v>
      </c>
      <c r="AA13" s="25">
        <v>5</v>
      </c>
      <c r="AB13" s="7">
        <f t="shared" si="1"/>
        <v>5.5</v>
      </c>
      <c r="AC13" s="23">
        <v>6.5</v>
      </c>
      <c r="AD13" s="194">
        <v>8</v>
      </c>
      <c r="AE13" s="25">
        <v>9</v>
      </c>
      <c r="AF13" s="7">
        <f t="shared" si="2"/>
        <v>8.4</v>
      </c>
      <c r="AG13" s="23">
        <v>6</v>
      </c>
      <c r="AH13" s="194">
        <v>7</v>
      </c>
      <c r="AI13" s="25">
        <v>8.5</v>
      </c>
      <c r="AJ13" s="7">
        <f t="shared" si="3"/>
        <v>7.9</v>
      </c>
      <c r="AK13" s="23">
        <v>6</v>
      </c>
      <c r="AL13" s="194">
        <v>8</v>
      </c>
      <c r="AM13" s="25">
        <v>7</v>
      </c>
      <c r="AN13" s="7">
        <f t="shared" si="4"/>
        <v>6.9</v>
      </c>
      <c r="AO13" s="23">
        <v>7</v>
      </c>
      <c r="AP13" s="194">
        <v>9</v>
      </c>
      <c r="AQ13" s="25">
        <v>8.5</v>
      </c>
      <c r="AR13" s="7">
        <f t="shared" si="5"/>
        <v>8.3000000000000007</v>
      </c>
      <c r="AS13" s="23">
        <v>8</v>
      </c>
      <c r="AT13" s="194">
        <v>10</v>
      </c>
      <c r="AU13" s="25">
        <v>7</v>
      </c>
      <c r="AV13" s="7">
        <f t="shared" si="6"/>
        <v>7.5</v>
      </c>
      <c r="AW13" s="23">
        <v>7.7</v>
      </c>
      <c r="AX13" s="194">
        <v>8</v>
      </c>
      <c r="AY13" s="25">
        <v>6.5</v>
      </c>
      <c r="AZ13" s="7">
        <f t="shared" si="98"/>
        <v>6.9</v>
      </c>
      <c r="BA13" s="23">
        <v>7</v>
      </c>
      <c r="BB13" s="194">
        <v>7</v>
      </c>
      <c r="BC13" s="25">
        <v>8</v>
      </c>
      <c r="BD13" s="7">
        <f t="shared" si="7"/>
        <v>7.7</v>
      </c>
      <c r="BE13" s="23">
        <v>6.5</v>
      </c>
      <c r="BF13" s="194">
        <v>9</v>
      </c>
      <c r="BG13" s="25">
        <f t="shared" si="99"/>
        <v>6</v>
      </c>
      <c r="BH13" s="7">
        <f t="shared" si="100"/>
        <v>6.4</v>
      </c>
      <c r="BI13" s="23">
        <v>7.3</v>
      </c>
      <c r="BJ13" s="194">
        <v>7</v>
      </c>
      <c r="BK13" s="25">
        <v>8</v>
      </c>
      <c r="BL13" s="7">
        <f t="shared" si="101"/>
        <v>7.8</v>
      </c>
      <c r="BM13" s="23">
        <v>6</v>
      </c>
      <c r="BN13" s="194">
        <v>7</v>
      </c>
      <c r="BO13" s="25">
        <f t="shared" si="102"/>
        <v>6.5</v>
      </c>
      <c r="BP13" s="7">
        <f t="shared" si="103"/>
        <v>6.5</v>
      </c>
      <c r="BQ13" s="23">
        <v>7</v>
      </c>
      <c r="BR13" s="194">
        <v>8</v>
      </c>
      <c r="BS13" s="25">
        <f t="shared" si="104"/>
        <v>7.3</v>
      </c>
      <c r="BT13" s="7">
        <f t="shared" si="105"/>
        <v>7.3</v>
      </c>
      <c r="BU13" s="23">
        <v>6.7</v>
      </c>
      <c r="BV13" s="194">
        <v>10</v>
      </c>
      <c r="BW13" s="25">
        <v>5</v>
      </c>
      <c r="BX13" s="7">
        <f t="shared" si="8"/>
        <v>5.8</v>
      </c>
      <c r="BY13" s="23">
        <v>6.5</v>
      </c>
      <c r="BZ13" s="194">
        <v>9</v>
      </c>
      <c r="CA13" s="25">
        <v>6</v>
      </c>
      <c r="CB13" s="7">
        <f t="shared" si="9"/>
        <v>6.4</v>
      </c>
      <c r="CC13" s="23">
        <v>7.3</v>
      </c>
      <c r="CD13" s="194">
        <v>8</v>
      </c>
      <c r="CE13" s="25">
        <v>6</v>
      </c>
      <c r="CF13" s="7">
        <f t="shared" si="10"/>
        <v>6.5</v>
      </c>
      <c r="CG13" s="23">
        <v>7.7</v>
      </c>
      <c r="CH13" s="194">
        <v>8</v>
      </c>
      <c r="CI13" s="25">
        <v>7</v>
      </c>
      <c r="CJ13" s="7">
        <f t="shared" si="11"/>
        <v>7.2</v>
      </c>
      <c r="CK13" s="23">
        <v>7.3</v>
      </c>
      <c r="CL13" s="194">
        <v>9</v>
      </c>
      <c r="CM13" s="25">
        <v>5</v>
      </c>
      <c r="CN13" s="7">
        <f t="shared" si="12"/>
        <v>5.9</v>
      </c>
      <c r="CO13" s="23">
        <v>8</v>
      </c>
      <c r="CP13" s="194">
        <v>9</v>
      </c>
      <c r="CQ13" s="25">
        <v>6</v>
      </c>
      <c r="CR13" s="7">
        <f t="shared" si="13"/>
        <v>6.7</v>
      </c>
      <c r="CS13" s="23">
        <v>6.3</v>
      </c>
      <c r="CT13" s="194">
        <v>6</v>
      </c>
      <c r="CU13" s="25">
        <v>5.5</v>
      </c>
      <c r="CV13" s="7">
        <f t="shared" si="14"/>
        <v>5.7</v>
      </c>
      <c r="CW13" s="23">
        <v>5</v>
      </c>
      <c r="CX13" s="194">
        <v>6</v>
      </c>
      <c r="CY13" s="25">
        <v>7</v>
      </c>
      <c r="CZ13" s="7">
        <f t="shared" si="15"/>
        <v>6.5</v>
      </c>
      <c r="DA13" s="23">
        <v>6</v>
      </c>
      <c r="DB13" s="194">
        <v>7</v>
      </c>
      <c r="DC13" s="25">
        <v>7</v>
      </c>
      <c r="DD13" s="7">
        <f t="shared" si="16"/>
        <v>6.8</v>
      </c>
      <c r="DE13" s="23">
        <v>6.5</v>
      </c>
      <c r="DF13" s="194">
        <v>7</v>
      </c>
      <c r="DG13" s="25">
        <v>8</v>
      </c>
      <c r="DH13" s="7">
        <f t="shared" si="17"/>
        <v>7.6</v>
      </c>
      <c r="DI13" s="23">
        <v>6.3</v>
      </c>
      <c r="DJ13" s="194">
        <v>7</v>
      </c>
      <c r="DK13" s="25">
        <v>7</v>
      </c>
      <c r="DL13" s="7">
        <f t="shared" si="18"/>
        <v>6.9</v>
      </c>
      <c r="DM13" s="23">
        <v>6.7</v>
      </c>
      <c r="DN13" s="194">
        <v>7</v>
      </c>
      <c r="DO13" s="25">
        <v>8</v>
      </c>
      <c r="DP13" s="7">
        <f t="shared" si="19"/>
        <v>7.6</v>
      </c>
      <c r="DQ13" s="23">
        <v>7.5</v>
      </c>
      <c r="DR13" s="194">
        <v>9</v>
      </c>
      <c r="DS13" s="25">
        <v>7</v>
      </c>
      <c r="DT13" s="7">
        <f t="shared" si="20"/>
        <v>7.3</v>
      </c>
      <c r="DU13" s="234"/>
      <c r="DV13" s="282"/>
      <c r="DW13" s="236"/>
      <c r="DX13" s="7">
        <f t="shared" si="21"/>
        <v>0</v>
      </c>
      <c r="DY13" s="23">
        <v>6</v>
      </c>
      <c r="DZ13" s="194">
        <v>7</v>
      </c>
      <c r="EA13" s="25">
        <v>6.5</v>
      </c>
      <c r="EB13" s="7">
        <f t="shared" si="22"/>
        <v>6.5</v>
      </c>
      <c r="EC13" s="523">
        <v>7.7</v>
      </c>
      <c r="ED13" s="524">
        <v>8</v>
      </c>
      <c r="EE13" s="445">
        <v>4</v>
      </c>
      <c r="EF13" s="7">
        <f t="shared" si="23"/>
        <v>5.0999999999999996</v>
      </c>
      <c r="EG13" s="23">
        <v>7</v>
      </c>
      <c r="EH13" s="194">
        <v>8</v>
      </c>
      <c r="EI13" s="25">
        <v>8.5</v>
      </c>
      <c r="EJ13" s="7">
        <f t="shared" si="24"/>
        <v>8.1999999999999993</v>
      </c>
      <c r="EK13" s="23">
        <v>7</v>
      </c>
      <c r="EL13" s="194">
        <v>8</v>
      </c>
      <c r="EM13" s="25">
        <v>7</v>
      </c>
      <c r="EN13" s="7">
        <f t="shared" si="25"/>
        <v>7.1</v>
      </c>
      <c r="EO13" s="23">
        <v>7.8</v>
      </c>
      <c r="EP13" s="194">
        <v>8</v>
      </c>
      <c r="EQ13" s="25">
        <v>7.5</v>
      </c>
      <c r="ER13" s="7">
        <f t="shared" si="26"/>
        <v>7.6</v>
      </c>
      <c r="ES13" s="7">
        <v>6</v>
      </c>
      <c r="ET13" s="7"/>
      <c r="EU13" s="8">
        <f t="shared" si="27"/>
        <v>6.24</v>
      </c>
      <c r="EV13" s="80" t="str">
        <f t="shared" si="115"/>
        <v>C</v>
      </c>
      <c r="EW13" s="81">
        <f t="shared" si="106"/>
        <v>2</v>
      </c>
      <c r="EX13" s="80" t="str">
        <f t="shared" si="43"/>
        <v>C</v>
      </c>
      <c r="EY13" s="81">
        <f t="shared" si="28"/>
        <v>2</v>
      </c>
      <c r="EZ13" s="80" t="str">
        <f t="shared" si="116"/>
        <v>D</v>
      </c>
      <c r="FA13" s="81">
        <f t="shared" si="107"/>
        <v>1</v>
      </c>
      <c r="FB13" s="80" t="str">
        <f t="shared" si="44"/>
        <v>B</v>
      </c>
      <c r="FC13" s="81">
        <f t="shared" si="29"/>
        <v>3</v>
      </c>
      <c r="FD13" s="219" t="str">
        <f t="shared" si="117"/>
        <v>D</v>
      </c>
      <c r="FE13" s="217">
        <f t="shared" si="108"/>
        <v>1</v>
      </c>
      <c r="FF13" s="219" t="str">
        <f t="shared" si="45"/>
        <v>C</v>
      </c>
      <c r="FG13" s="217">
        <f t="shared" si="30"/>
        <v>2</v>
      </c>
      <c r="FH13" s="219" t="str">
        <f t="shared" si="46"/>
        <v>B</v>
      </c>
      <c r="FI13" s="217">
        <f t="shared" si="31"/>
        <v>3</v>
      </c>
      <c r="FJ13" s="219" t="str">
        <f t="shared" si="47"/>
        <v>B</v>
      </c>
      <c r="FK13" s="217">
        <f t="shared" si="32"/>
        <v>3</v>
      </c>
      <c r="FL13" s="219" t="str">
        <f t="shared" si="48"/>
        <v>C</v>
      </c>
      <c r="FM13" s="217">
        <f t="shared" si="33"/>
        <v>2</v>
      </c>
      <c r="FN13" s="219" t="str">
        <f t="shared" si="49"/>
        <v>B</v>
      </c>
      <c r="FO13" s="217">
        <f t="shared" si="34"/>
        <v>3</v>
      </c>
      <c r="FP13" s="219" t="str">
        <f t="shared" si="50"/>
        <v>B</v>
      </c>
      <c r="FQ13" s="217">
        <f t="shared" si="35"/>
        <v>3</v>
      </c>
      <c r="FR13" s="219" t="str">
        <f t="shared" si="118"/>
        <v>C</v>
      </c>
      <c r="FS13" s="81">
        <f t="shared" si="109"/>
        <v>2</v>
      </c>
      <c r="FT13" s="80" t="str">
        <f t="shared" si="51"/>
        <v>B</v>
      </c>
      <c r="FU13" s="81">
        <f t="shared" si="36"/>
        <v>3</v>
      </c>
      <c r="FV13" s="80" t="str">
        <f t="shared" si="119"/>
        <v>C</v>
      </c>
      <c r="FW13" s="81">
        <f t="shared" si="110"/>
        <v>2</v>
      </c>
      <c r="FX13" s="80" t="str">
        <f t="shared" si="120"/>
        <v>B</v>
      </c>
      <c r="FY13" s="81">
        <f t="shared" si="111"/>
        <v>3</v>
      </c>
      <c r="FZ13" s="80" t="str">
        <f t="shared" si="121"/>
        <v>C</v>
      </c>
      <c r="GA13" s="81">
        <f t="shared" si="112"/>
        <v>2</v>
      </c>
      <c r="GB13" s="80" t="str">
        <f t="shared" si="122"/>
        <v>B</v>
      </c>
      <c r="GC13" s="81">
        <f t="shared" si="113"/>
        <v>3</v>
      </c>
      <c r="GD13" s="80" t="str">
        <f t="shared" si="52"/>
        <v>C</v>
      </c>
      <c r="GE13" s="81">
        <f t="shared" si="37"/>
        <v>2</v>
      </c>
      <c r="GF13" s="80" t="str">
        <f t="shared" si="123"/>
        <v>C</v>
      </c>
      <c r="GG13" s="81">
        <f t="shared" si="114"/>
        <v>2</v>
      </c>
      <c r="GH13" s="80" t="str">
        <f t="shared" si="53"/>
        <v>C</v>
      </c>
      <c r="GI13" s="81">
        <f t="shared" si="54"/>
        <v>2</v>
      </c>
      <c r="GJ13" s="80" t="str">
        <f t="shared" si="55"/>
        <v>B</v>
      </c>
      <c r="GK13" s="81">
        <f t="shared" si="56"/>
        <v>3</v>
      </c>
      <c r="GL13" s="80" t="str">
        <f t="shared" si="57"/>
        <v>C</v>
      </c>
      <c r="GM13" s="81">
        <f t="shared" si="58"/>
        <v>2</v>
      </c>
      <c r="GN13" s="80" t="str">
        <f t="shared" si="59"/>
        <v>C</v>
      </c>
      <c r="GO13" s="81">
        <f t="shared" si="60"/>
        <v>2</v>
      </c>
      <c r="GP13" s="80" t="str">
        <f t="shared" si="61"/>
        <v>C</v>
      </c>
      <c r="GQ13" s="81">
        <f t="shared" si="62"/>
        <v>2</v>
      </c>
      <c r="GR13" s="80" t="str">
        <f t="shared" si="63"/>
        <v>C</v>
      </c>
      <c r="GS13" s="81">
        <f t="shared" si="64"/>
        <v>2</v>
      </c>
      <c r="GT13" s="80" t="str">
        <f t="shared" si="65"/>
        <v>C</v>
      </c>
      <c r="GU13" s="81">
        <f t="shared" si="66"/>
        <v>2</v>
      </c>
      <c r="GV13" s="427" t="str">
        <f t="shared" si="67"/>
        <v>B</v>
      </c>
      <c r="GW13" s="428">
        <f t="shared" si="68"/>
        <v>3</v>
      </c>
      <c r="GX13" s="427" t="str">
        <f t="shared" si="69"/>
        <v>C</v>
      </c>
      <c r="GY13" s="428">
        <f t="shared" si="70"/>
        <v>2</v>
      </c>
      <c r="GZ13" s="427" t="str">
        <f t="shared" si="71"/>
        <v>B</v>
      </c>
      <c r="HA13" s="428">
        <f t="shared" si="72"/>
        <v>3</v>
      </c>
      <c r="HB13" s="427" t="str">
        <f t="shared" si="73"/>
        <v>B</v>
      </c>
      <c r="HC13" s="428">
        <f t="shared" si="74"/>
        <v>3</v>
      </c>
      <c r="HD13" s="427" t="str">
        <f t="shared" si="75"/>
        <v>X</v>
      </c>
      <c r="HE13" s="428">
        <f t="shared" si="76"/>
        <v>0</v>
      </c>
      <c r="HF13" s="427" t="str">
        <f t="shared" si="77"/>
        <v>C</v>
      </c>
      <c r="HG13" s="428">
        <f t="shared" si="78"/>
        <v>2</v>
      </c>
      <c r="HH13" s="427" t="str">
        <f t="shared" si="79"/>
        <v>D</v>
      </c>
      <c r="HI13" s="428">
        <f t="shared" si="80"/>
        <v>1</v>
      </c>
      <c r="HJ13" s="427" t="str">
        <f t="shared" si="81"/>
        <v>B</v>
      </c>
      <c r="HK13" s="428">
        <f t="shared" si="82"/>
        <v>3</v>
      </c>
      <c r="HL13" s="427" t="str">
        <f t="shared" si="83"/>
        <v>B</v>
      </c>
      <c r="HM13" s="516">
        <f t="shared" si="84"/>
        <v>3</v>
      </c>
      <c r="HN13" s="427" t="str">
        <f t="shared" si="85"/>
        <v>B</v>
      </c>
      <c r="HO13" s="516">
        <f t="shared" si="86"/>
        <v>3</v>
      </c>
      <c r="HP13" s="427" t="str">
        <f t="shared" si="87"/>
        <v>C</v>
      </c>
      <c r="HQ13" s="516">
        <f t="shared" si="88"/>
        <v>2</v>
      </c>
      <c r="HR13" s="427" t="str">
        <f t="shared" si="89"/>
        <v>X</v>
      </c>
      <c r="HS13" s="516">
        <f t="shared" si="90"/>
        <v>0</v>
      </c>
      <c r="HT13" s="82">
        <f t="shared" si="39"/>
        <v>2</v>
      </c>
      <c r="HU13" s="82">
        <f t="shared" si="91"/>
        <v>2.5</v>
      </c>
      <c r="HV13" s="82">
        <f t="shared" si="40"/>
        <v>2.4500000000000002</v>
      </c>
      <c r="HW13" s="82">
        <f t="shared" si="92"/>
        <v>2.2400000000000002</v>
      </c>
      <c r="HX13" s="82">
        <f t="shared" si="93"/>
        <v>2.13</v>
      </c>
      <c r="HY13" s="82">
        <f t="shared" si="94"/>
        <v>2.6</v>
      </c>
      <c r="HZ13" s="83">
        <f t="shared" si="41"/>
        <v>87</v>
      </c>
      <c r="IA13" s="82">
        <f t="shared" si="95"/>
        <v>2.38</v>
      </c>
      <c r="IB13" s="84" t="str">
        <f t="shared" si="42"/>
        <v>Trung b×nh</v>
      </c>
      <c r="IE13" s="93"/>
      <c r="IG13" s="3">
        <v>5</v>
      </c>
      <c r="IH13" s="3">
        <v>7</v>
      </c>
      <c r="IJ13" s="3">
        <v>6</v>
      </c>
      <c r="IK13" s="3">
        <v>7</v>
      </c>
      <c r="IM13" s="3">
        <v>7</v>
      </c>
      <c r="IN13" s="3">
        <v>7.5</v>
      </c>
    </row>
    <row r="14" spans="1:252" ht="21.75" customHeight="1" x14ac:dyDescent="0.25">
      <c r="A14" s="6">
        <v>8</v>
      </c>
      <c r="B14" s="20" t="s">
        <v>51</v>
      </c>
      <c r="C14" s="203" t="s">
        <v>208</v>
      </c>
      <c r="D14" s="18">
        <v>35464</v>
      </c>
      <c r="E14" s="23">
        <v>6.5</v>
      </c>
      <c r="F14" s="194">
        <v>6</v>
      </c>
      <c r="G14" s="25">
        <v>7</v>
      </c>
      <c r="H14" s="7">
        <f>ROUND((E14*0.2+F14*0.1+G14*0.7),1)</f>
        <v>6.8</v>
      </c>
      <c r="I14" s="23">
        <v>6</v>
      </c>
      <c r="J14" s="194">
        <v>7</v>
      </c>
      <c r="K14" s="25">
        <v>6.5</v>
      </c>
      <c r="L14" s="63">
        <f t="shared" si="96"/>
        <v>6.5</v>
      </c>
      <c r="M14" s="23">
        <v>6.5</v>
      </c>
      <c r="N14" s="194">
        <v>8</v>
      </c>
      <c r="O14" s="25">
        <v>7</v>
      </c>
      <c r="P14" s="7">
        <f t="shared" ref="P14:P19" si="124">ROUND((M14*0.2+N14*0.1+O14*0.7),1)</f>
        <v>7</v>
      </c>
      <c r="Q14" s="23">
        <v>7</v>
      </c>
      <c r="R14" s="194">
        <v>8</v>
      </c>
      <c r="S14" s="25">
        <v>6</v>
      </c>
      <c r="T14" s="7">
        <f>ROUND((Q14*0.2+R14*0.1+S14*0.7),1)</f>
        <v>6.4</v>
      </c>
      <c r="U14" s="23">
        <v>7</v>
      </c>
      <c r="V14" s="194">
        <v>7</v>
      </c>
      <c r="W14" s="25">
        <v>5</v>
      </c>
      <c r="X14" s="7">
        <f t="shared" si="97"/>
        <v>5.6</v>
      </c>
      <c r="Y14" s="23">
        <v>7.5</v>
      </c>
      <c r="Z14" s="194">
        <v>8</v>
      </c>
      <c r="AA14" s="25">
        <v>8</v>
      </c>
      <c r="AB14" s="7">
        <f t="shared" si="1"/>
        <v>7.9</v>
      </c>
      <c r="AC14" s="23">
        <v>7.5</v>
      </c>
      <c r="AD14" s="194">
        <v>8</v>
      </c>
      <c r="AE14" s="25">
        <v>7</v>
      </c>
      <c r="AF14" s="7">
        <f t="shared" si="2"/>
        <v>7.2</v>
      </c>
      <c r="AG14" s="23">
        <v>6.7</v>
      </c>
      <c r="AH14" s="194">
        <v>8</v>
      </c>
      <c r="AI14" s="25">
        <v>6</v>
      </c>
      <c r="AJ14" s="7">
        <f t="shared" si="3"/>
        <v>6.3</v>
      </c>
      <c r="AK14" s="23">
        <v>7</v>
      </c>
      <c r="AL14" s="194">
        <v>8</v>
      </c>
      <c r="AM14" s="25">
        <v>8</v>
      </c>
      <c r="AN14" s="7">
        <f t="shared" si="4"/>
        <v>7.8</v>
      </c>
      <c r="AO14" s="23">
        <v>6.8</v>
      </c>
      <c r="AP14" s="194">
        <v>8</v>
      </c>
      <c r="AQ14" s="25">
        <v>7</v>
      </c>
      <c r="AR14" s="7">
        <f t="shared" si="5"/>
        <v>7.1</v>
      </c>
      <c r="AS14" s="23">
        <v>8</v>
      </c>
      <c r="AT14" s="194">
        <v>9</v>
      </c>
      <c r="AU14" s="25">
        <v>7.5</v>
      </c>
      <c r="AV14" s="7">
        <f t="shared" si="6"/>
        <v>7.8</v>
      </c>
      <c r="AW14" s="23">
        <v>7.7</v>
      </c>
      <c r="AX14" s="194">
        <v>9</v>
      </c>
      <c r="AY14" s="25">
        <v>6.5</v>
      </c>
      <c r="AZ14" s="7">
        <f t="shared" si="98"/>
        <v>7</v>
      </c>
      <c r="BA14" s="23">
        <v>7</v>
      </c>
      <c r="BB14" s="194">
        <v>7</v>
      </c>
      <c r="BC14" s="25">
        <v>5</v>
      </c>
      <c r="BD14" s="7">
        <f t="shared" si="7"/>
        <v>5.6</v>
      </c>
      <c r="BE14" s="23">
        <v>7.5</v>
      </c>
      <c r="BF14" s="194">
        <v>9</v>
      </c>
      <c r="BG14" s="25">
        <f t="shared" si="99"/>
        <v>6.8</v>
      </c>
      <c r="BH14" s="7">
        <f t="shared" si="100"/>
        <v>7.2</v>
      </c>
      <c r="BI14" s="23">
        <v>7.3</v>
      </c>
      <c r="BJ14" s="194">
        <v>7</v>
      </c>
      <c r="BK14" s="25">
        <v>8</v>
      </c>
      <c r="BL14" s="7">
        <f t="shared" si="101"/>
        <v>7.8</v>
      </c>
      <c r="BM14" s="23">
        <v>6</v>
      </c>
      <c r="BN14" s="194">
        <v>8</v>
      </c>
      <c r="BO14" s="25">
        <f t="shared" si="102"/>
        <v>6.5</v>
      </c>
      <c r="BP14" s="7">
        <f t="shared" si="103"/>
        <v>6.6</v>
      </c>
      <c r="BQ14" s="23">
        <v>7</v>
      </c>
      <c r="BR14" s="194">
        <v>8</v>
      </c>
      <c r="BS14" s="25">
        <f t="shared" si="104"/>
        <v>7</v>
      </c>
      <c r="BT14" s="7">
        <f t="shared" si="105"/>
        <v>7.1</v>
      </c>
      <c r="BU14" s="23">
        <v>7.3</v>
      </c>
      <c r="BV14" s="194">
        <v>10</v>
      </c>
      <c r="BW14" s="265">
        <v>6</v>
      </c>
      <c r="BX14" s="7">
        <f t="shared" si="8"/>
        <v>6.7</v>
      </c>
      <c r="BY14" s="23">
        <v>6</v>
      </c>
      <c r="BZ14" s="194">
        <v>8</v>
      </c>
      <c r="CA14" s="25">
        <v>6</v>
      </c>
      <c r="CB14" s="7">
        <f t="shared" si="9"/>
        <v>6.2</v>
      </c>
      <c r="CC14" s="23">
        <v>7</v>
      </c>
      <c r="CD14" s="194">
        <v>8</v>
      </c>
      <c r="CE14" s="25">
        <v>6</v>
      </c>
      <c r="CF14" s="7">
        <f t="shared" si="10"/>
        <v>6.4</v>
      </c>
      <c r="CG14" s="23">
        <v>7.3</v>
      </c>
      <c r="CH14" s="194">
        <v>7</v>
      </c>
      <c r="CI14" s="25">
        <v>7</v>
      </c>
      <c r="CJ14" s="7">
        <f t="shared" si="11"/>
        <v>7.1</v>
      </c>
      <c r="CK14" s="23">
        <v>7.7</v>
      </c>
      <c r="CL14" s="194">
        <v>9</v>
      </c>
      <c r="CM14" s="25">
        <v>5</v>
      </c>
      <c r="CN14" s="7">
        <f t="shared" si="12"/>
        <v>5.9</v>
      </c>
      <c r="CO14" s="23">
        <v>7</v>
      </c>
      <c r="CP14" s="194">
        <v>7</v>
      </c>
      <c r="CQ14" s="25">
        <v>8</v>
      </c>
      <c r="CR14" s="7">
        <f t="shared" si="13"/>
        <v>7.7</v>
      </c>
      <c r="CS14" s="23">
        <v>6.7</v>
      </c>
      <c r="CT14" s="194">
        <v>8</v>
      </c>
      <c r="CU14" s="25">
        <v>6</v>
      </c>
      <c r="CV14" s="7">
        <f t="shared" si="14"/>
        <v>6.3</v>
      </c>
      <c r="CW14" s="23">
        <v>6</v>
      </c>
      <c r="CX14" s="194">
        <v>7</v>
      </c>
      <c r="CY14" s="25">
        <v>5.5</v>
      </c>
      <c r="CZ14" s="7">
        <f t="shared" si="15"/>
        <v>5.8</v>
      </c>
      <c r="DA14" s="23">
        <v>6.7</v>
      </c>
      <c r="DB14" s="194">
        <v>7</v>
      </c>
      <c r="DC14" s="25">
        <v>6</v>
      </c>
      <c r="DD14" s="7">
        <f t="shared" si="16"/>
        <v>6.2</v>
      </c>
      <c r="DE14" s="23">
        <v>7.2</v>
      </c>
      <c r="DF14" s="194">
        <v>7</v>
      </c>
      <c r="DG14" s="25">
        <v>7.5</v>
      </c>
      <c r="DH14" s="7">
        <f t="shared" si="17"/>
        <v>7.4</v>
      </c>
      <c r="DI14" s="23">
        <v>7.3</v>
      </c>
      <c r="DJ14" s="194">
        <v>8</v>
      </c>
      <c r="DK14" s="25">
        <v>5</v>
      </c>
      <c r="DL14" s="7">
        <f t="shared" si="18"/>
        <v>5.8</v>
      </c>
      <c r="DM14" s="23">
        <v>7</v>
      </c>
      <c r="DN14" s="194">
        <v>8</v>
      </c>
      <c r="DO14" s="25">
        <v>7</v>
      </c>
      <c r="DP14" s="7">
        <f t="shared" si="19"/>
        <v>7.1</v>
      </c>
      <c r="DQ14" s="23">
        <v>7.5</v>
      </c>
      <c r="DR14" s="194">
        <v>9</v>
      </c>
      <c r="DS14" s="25">
        <v>8.5</v>
      </c>
      <c r="DT14" s="7">
        <f t="shared" si="20"/>
        <v>8.4</v>
      </c>
      <c r="DU14" s="23">
        <v>6.7</v>
      </c>
      <c r="DV14" s="194">
        <v>7</v>
      </c>
      <c r="DW14" s="25">
        <v>5</v>
      </c>
      <c r="DX14" s="7">
        <f t="shared" si="21"/>
        <v>5.5</v>
      </c>
      <c r="DY14" s="23">
        <v>6</v>
      </c>
      <c r="DZ14" s="194">
        <v>7</v>
      </c>
      <c r="EA14" s="25">
        <v>7</v>
      </c>
      <c r="EB14" s="7">
        <f t="shared" si="22"/>
        <v>6.8</v>
      </c>
      <c r="EC14" s="523">
        <v>7.7</v>
      </c>
      <c r="ED14" s="524">
        <v>8</v>
      </c>
      <c r="EE14" s="445">
        <v>5</v>
      </c>
      <c r="EF14" s="7">
        <f t="shared" si="23"/>
        <v>5.8</v>
      </c>
      <c r="EG14" s="23">
        <v>5</v>
      </c>
      <c r="EH14" s="194">
        <v>6</v>
      </c>
      <c r="EI14" s="25">
        <v>6</v>
      </c>
      <c r="EJ14" s="7">
        <f t="shared" si="24"/>
        <v>5.8</v>
      </c>
      <c r="EK14" s="23">
        <v>6</v>
      </c>
      <c r="EL14" s="194">
        <v>10</v>
      </c>
      <c r="EM14" s="25">
        <v>7</v>
      </c>
      <c r="EN14" s="7">
        <f t="shared" si="25"/>
        <v>7.1</v>
      </c>
      <c r="EO14" s="23">
        <v>7</v>
      </c>
      <c r="EP14" s="194">
        <v>7</v>
      </c>
      <c r="EQ14" s="25">
        <v>7.5</v>
      </c>
      <c r="ER14" s="7">
        <f t="shared" si="26"/>
        <v>7.4</v>
      </c>
      <c r="ES14" s="7">
        <v>6.5</v>
      </c>
      <c r="ET14" s="7"/>
      <c r="EU14" s="8">
        <f t="shared" si="27"/>
        <v>6.38</v>
      </c>
      <c r="EV14" s="80" t="str">
        <f t="shared" si="115"/>
        <v>C</v>
      </c>
      <c r="EW14" s="81">
        <f t="shared" si="106"/>
        <v>2</v>
      </c>
      <c r="EX14" s="80" t="str">
        <f t="shared" si="43"/>
        <v>C</v>
      </c>
      <c r="EY14" s="81">
        <f t="shared" si="28"/>
        <v>2</v>
      </c>
      <c r="EZ14" s="80" t="str">
        <f t="shared" si="116"/>
        <v>B</v>
      </c>
      <c r="FA14" s="81">
        <f t="shared" si="107"/>
        <v>3</v>
      </c>
      <c r="FB14" s="80" t="str">
        <f t="shared" si="44"/>
        <v>C</v>
      </c>
      <c r="FC14" s="81">
        <f t="shared" si="29"/>
        <v>2</v>
      </c>
      <c r="FD14" s="219" t="str">
        <f t="shared" si="117"/>
        <v>C</v>
      </c>
      <c r="FE14" s="217">
        <f t="shared" si="108"/>
        <v>2</v>
      </c>
      <c r="FF14" s="219" t="str">
        <f t="shared" si="45"/>
        <v>B</v>
      </c>
      <c r="FG14" s="217">
        <f t="shared" si="30"/>
        <v>3</v>
      </c>
      <c r="FH14" s="219" t="str">
        <f t="shared" si="46"/>
        <v>B</v>
      </c>
      <c r="FI14" s="217">
        <f t="shared" si="31"/>
        <v>3</v>
      </c>
      <c r="FJ14" s="219" t="str">
        <f t="shared" si="47"/>
        <v>C</v>
      </c>
      <c r="FK14" s="217">
        <f t="shared" si="32"/>
        <v>2</v>
      </c>
      <c r="FL14" s="219" t="str">
        <f t="shared" si="48"/>
        <v>B</v>
      </c>
      <c r="FM14" s="217">
        <f t="shared" si="33"/>
        <v>3</v>
      </c>
      <c r="FN14" s="219" t="str">
        <f t="shared" si="49"/>
        <v>B</v>
      </c>
      <c r="FO14" s="217">
        <f t="shared" si="34"/>
        <v>3</v>
      </c>
      <c r="FP14" s="219" t="str">
        <f t="shared" si="50"/>
        <v>B</v>
      </c>
      <c r="FQ14" s="217">
        <f t="shared" si="35"/>
        <v>3</v>
      </c>
      <c r="FR14" s="219" t="str">
        <f t="shared" si="118"/>
        <v>B</v>
      </c>
      <c r="FS14" s="81">
        <f t="shared" si="109"/>
        <v>3</v>
      </c>
      <c r="FT14" s="80" t="str">
        <f t="shared" si="51"/>
        <v>C</v>
      </c>
      <c r="FU14" s="81">
        <f t="shared" si="36"/>
        <v>2</v>
      </c>
      <c r="FV14" s="80" t="str">
        <f t="shared" si="119"/>
        <v>B</v>
      </c>
      <c r="FW14" s="81">
        <f t="shared" si="110"/>
        <v>3</v>
      </c>
      <c r="FX14" s="80" t="str">
        <f t="shared" si="120"/>
        <v>B</v>
      </c>
      <c r="FY14" s="81">
        <f t="shared" si="111"/>
        <v>3</v>
      </c>
      <c r="FZ14" s="80" t="str">
        <f t="shared" si="121"/>
        <v>C</v>
      </c>
      <c r="GA14" s="81">
        <f t="shared" si="112"/>
        <v>2</v>
      </c>
      <c r="GB14" s="80" t="str">
        <f t="shared" si="122"/>
        <v>B</v>
      </c>
      <c r="GC14" s="81">
        <f t="shared" si="113"/>
        <v>3</v>
      </c>
      <c r="GD14" s="80" t="str">
        <f t="shared" si="52"/>
        <v>C</v>
      </c>
      <c r="GE14" s="81">
        <f t="shared" si="37"/>
        <v>2</v>
      </c>
      <c r="GF14" s="80" t="str">
        <f t="shared" si="123"/>
        <v>C</v>
      </c>
      <c r="GG14" s="81">
        <f t="shared" si="114"/>
        <v>2</v>
      </c>
      <c r="GH14" s="80" t="str">
        <f t="shared" si="53"/>
        <v>C</v>
      </c>
      <c r="GI14" s="81">
        <f t="shared" si="54"/>
        <v>2</v>
      </c>
      <c r="GJ14" s="80" t="str">
        <f t="shared" si="55"/>
        <v>B</v>
      </c>
      <c r="GK14" s="81">
        <f t="shared" si="56"/>
        <v>3</v>
      </c>
      <c r="GL14" s="80" t="str">
        <f t="shared" si="57"/>
        <v>C</v>
      </c>
      <c r="GM14" s="81">
        <f t="shared" si="58"/>
        <v>2</v>
      </c>
      <c r="GN14" s="80" t="str">
        <f t="shared" si="59"/>
        <v>B</v>
      </c>
      <c r="GO14" s="81">
        <f t="shared" si="60"/>
        <v>3</v>
      </c>
      <c r="GP14" s="80" t="str">
        <f t="shared" si="61"/>
        <v>C</v>
      </c>
      <c r="GQ14" s="81">
        <f t="shared" si="62"/>
        <v>2</v>
      </c>
      <c r="GR14" s="80" t="str">
        <f t="shared" si="63"/>
        <v>C</v>
      </c>
      <c r="GS14" s="81">
        <f t="shared" si="64"/>
        <v>2</v>
      </c>
      <c r="GT14" s="80" t="str">
        <f t="shared" si="65"/>
        <v>C</v>
      </c>
      <c r="GU14" s="81">
        <f t="shared" si="66"/>
        <v>2</v>
      </c>
      <c r="GV14" s="427" t="str">
        <f t="shared" si="67"/>
        <v>B</v>
      </c>
      <c r="GW14" s="428">
        <f t="shared" si="68"/>
        <v>3</v>
      </c>
      <c r="GX14" s="427" t="str">
        <f t="shared" si="69"/>
        <v>C</v>
      </c>
      <c r="GY14" s="428">
        <f t="shared" si="70"/>
        <v>2</v>
      </c>
      <c r="GZ14" s="427" t="str">
        <f t="shared" si="71"/>
        <v>B</v>
      </c>
      <c r="HA14" s="428">
        <f t="shared" si="72"/>
        <v>3</v>
      </c>
      <c r="HB14" s="427" t="str">
        <f t="shared" si="73"/>
        <v>B</v>
      </c>
      <c r="HC14" s="428">
        <f t="shared" si="74"/>
        <v>3</v>
      </c>
      <c r="HD14" s="427" t="str">
        <f t="shared" si="75"/>
        <v>C</v>
      </c>
      <c r="HE14" s="428">
        <f t="shared" si="76"/>
        <v>2</v>
      </c>
      <c r="HF14" s="427" t="str">
        <f t="shared" si="77"/>
        <v>C</v>
      </c>
      <c r="HG14" s="428">
        <f t="shared" si="78"/>
        <v>2</v>
      </c>
      <c r="HH14" s="427" t="str">
        <f t="shared" si="79"/>
        <v>C</v>
      </c>
      <c r="HI14" s="428">
        <f t="shared" si="80"/>
        <v>2</v>
      </c>
      <c r="HJ14" s="427" t="str">
        <f t="shared" si="81"/>
        <v>C</v>
      </c>
      <c r="HK14" s="428">
        <f t="shared" si="82"/>
        <v>2</v>
      </c>
      <c r="HL14" s="427" t="str">
        <f t="shared" si="83"/>
        <v>B</v>
      </c>
      <c r="HM14" s="516">
        <f t="shared" si="84"/>
        <v>3</v>
      </c>
      <c r="HN14" s="427" t="str">
        <f t="shared" si="85"/>
        <v>B</v>
      </c>
      <c r="HO14" s="516">
        <f t="shared" si="86"/>
        <v>3</v>
      </c>
      <c r="HP14" s="427" t="str">
        <f t="shared" si="87"/>
        <v>C</v>
      </c>
      <c r="HQ14" s="516">
        <f t="shared" si="88"/>
        <v>2</v>
      </c>
      <c r="HR14" s="427" t="str">
        <f t="shared" si="89"/>
        <v>X</v>
      </c>
      <c r="HS14" s="516">
        <f t="shared" si="90"/>
        <v>0</v>
      </c>
      <c r="HT14" s="82">
        <f t="shared" si="39"/>
        <v>2.25</v>
      </c>
      <c r="HU14" s="82">
        <f t="shared" si="91"/>
        <v>2.63</v>
      </c>
      <c r="HV14" s="82">
        <f t="shared" si="40"/>
        <v>2.6</v>
      </c>
      <c r="HW14" s="82">
        <f t="shared" si="92"/>
        <v>2.35</v>
      </c>
      <c r="HX14" s="82">
        <f t="shared" si="93"/>
        <v>2.42</v>
      </c>
      <c r="HY14" s="82">
        <f t="shared" si="94"/>
        <v>2.6</v>
      </c>
      <c r="HZ14" s="83">
        <f t="shared" si="41"/>
        <v>90</v>
      </c>
      <c r="IA14" s="82">
        <f t="shared" si="95"/>
        <v>2.48</v>
      </c>
      <c r="IB14" s="84" t="str">
        <f t="shared" si="42"/>
        <v>Trung b×nh</v>
      </c>
      <c r="IE14" s="93"/>
      <c r="IG14" s="3">
        <v>6</v>
      </c>
      <c r="IH14" s="3">
        <v>7.5</v>
      </c>
      <c r="IJ14" s="66">
        <v>6</v>
      </c>
      <c r="IK14" s="66">
        <v>7</v>
      </c>
      <c r="IM14" s="3">
        <v>7</v>
      </c>
      <c r="IN14" s="3">
        <v>7</v>
      </c>
    </row>
    <row r="15" spans="1:252" ht="21.75" customHeight="1" x14ac:dyDescent="0.25">
      <c r="A15" s="6">
        <v>9</v>
      </c>
      <c r="B15" s="15" t="s">
        <v>98</v>
      </c>
      <c r="C15" s="60" t="s">
        <v>50</v>
      </c>
      <c r="D15" s="16">
        <v>34813</v>
      </c>
      <c r="E15" s="23">
        <v>7</v>
      </c>
      <c r="F15" s="194">
        <v>7</v>
      </c>
      <c r="G15" s="265">
        <v>8</v>
      </c>
      <c r="H15" s="7">
        <f>ROUND((E15*0.2+F15*0.1+G15*0.7),1)</f>
        <v>7.7</v>
      </c>
      <c r="I15" s="23">
        <v>6</v>
      </c>
      <c r="J15" s="194">
        <v>6</v>
      </c>
      <c r="K15" s="265">
        <v>6</v>
      </c>
      <c r="L15" s="63">
        <f t="shared" si="96"/>
        <v>6</v>
      </c>
      <c r="M15" s="23">
        <v>7.5</v>
      </c>
      <c r="N15" s="194">
        <v>7</v>
      </c>
      <c r="O15" s="25">
        <v>5</v>
      </c>
      <c r="P15" s="63">
        <f t="shared" si="124"/>
        <v>5.7</v>
      </c>
      <c r="Q15" s="23">
        <v>5.5</v>
      </c>
      <c r="R15" s="194">
        <v>8</v>
      </c>
      <c r="S15" s="25">
        <v>6</v>
      </c>
      <c r="T15" s="7">
        <f>ROUND((Q15*0.2+R15*0.1+S15*0.7),1)</f>
        <v>6.1</v>
      </c>
      <c r="U15" s="104">
        <v>7</v>
      </c>
      <c r="V15" s="273">
        <v>8</v>
      </c>
      <c r="W15" s="74">
        <v>6</v>
      </c>
      <c r="X15" s="7">
        <f t="shared" si="97"/>
        <v>6.4</v>
      </c>
      <c r="Y15" s="104">
        <v>6</v>
      </c>
      <c r="Z15" s="273">
        <v>7</v>
      </c>
      <c r="AA15" s="74">
        <v>5.5</v>
      </c>
      <c r="AB15" s="7">
        <f t="shared" si="1"/>
        <v>5.8</v>
      </c>
      <c r="AC15" s="104">
        <v>7.5</v>
      </c>
      <c r="AD15" s="273">
        <v>8</v>
      </c>
      <c r="AE15" s="74">
        <v>6</v>
      </c>
      <c r="AF15" s="7">
        <f t="shared" si="2"/>
        <v>6.5</v>
      </c>
      <c r="AG15" s="104">
        <v>5</v>
      </c>
      <c r="AH15" s="273">
        <v>6</v>
      </c>
      <c r="AI15" s="74">
        <v>5.5</v>
      </c>
      <c r="AJ15" s="7">
        <f t="shared" si="3"/>
        <v>5.5</v>
      </c>
      <c r="AK15" s="104">
        <v>7.5</v>
      </c>
      <c r="AL15" s="273">
        <v>7</v>
      </c>
      <c r="AM15" s="74">
        <v>5.5</v>
      </c>
      <c r="AN15" s="7">
        <f t="shared" si="4"/>
        <v>6.1</v>
      </c>
      <c r="AO15" s="104">
        <v>7</v>
      </c>
      <c r="AP15" s="194">
        <v>8</v>
      </c>
      <c r="AQ15" s="25">
        <v>7</v>
      </c>
      <c r="AR15" s="7">
        <f t="shared" si="5"/>
        <v>7.1</v>
      </c>
      <c r="AS15" s="104">
        <v>7.5</v>
      </c>
      <c r="AT15" s="273">
        <v>10</v>
      </c>
      <c r="AU15" s="74">
        <v>6</v>
      </c>
      <c r="AV15" s="7">
        <f t="shared" si="6"/>
        <v>6.7</v>
      </c>
      <c r="AW15" s="23">
        <v>7.7</v>
      </c>
      <c r="AX15" s="194">
        <v>8</v>
      </c>
      <c r="AY15" s="25">
        <v>6.5</v>
      </c>
      <c r="AZ15" s="7">
        <f t="shared" si="98"/>
        <v>6.9</v>
      </c>
      <c r="BA15" s="23">
        <v>5</v>
      </c>
      <c r="BB15" s="194">
        <v>6</v>
      </c>
      <c r="BC15" s="25">
        <v>6</v>
      </c>
      <c r="BD15" s="7">
        <f t="shared" si="7"/>
        <v>5.8</v>
      </c>
      <c r="BE15" s="23">
        <v>6.5</v>
      </c>
      <c r="BF15" s="194">
        <v>9</v>
      </c>
      <c r="BG15" s="25">
        <f t="shared" si="99"/>
        <v>6.5</v>
      </c>
      <c r="BH15" s="7">
        <f t="shared" si="100"/>
        <v>6.8</v>
      </c>
      <c r="BI15" s="23">
        <v>6.7</v>
      </c>
      <c r="BJ15" s="194">
        <v>7</v>
      </c>
      <c r="BK15" s="25">
        <v>8</v>
      </c>
      <c r="BL15" s="7">
        <f t="shared" si="101"/>
        <v>7.6</v>
      </c>
      <c r="BM15" s="23">
        <v>6.5</v>
      </c>
      <c r="BN15" s="194">
        <v>7</v>
      </c>
      <c r="BO15" s="25">
        <f t="shared" si="102"/>
        <v>6</v>
      </c>
      <c r="BP15" s="7">
        <f t="shared" si="103"/>
        <v>6.2</v>
      </c>
      <c r="BQ15" s="23">
        <v>6.5</v>
      </c>
      <c r="BR15" s="194">
        <v>9</v>
      </c>
      <c r="BS15" s="25">
        <f t="shared" si="104"/>
        <v>6</v>
      </c>
      <c r="BT15" s="7">
        <f t="shared" si="105"/>
        <v>6.4</v>
      </c>
      <c r="BU15" s="23">
        <v>5.3</v>
      </c>
      <c r="BV15" s="194">
        <v>10</v>
      </c>
      <c r="BW15" s="25">
        <v>5.5</v>
      </c>
      <c r="BX15" s="7">
        <f t="shared" si="8"/>
        <v>5.9</v>
      </c>
      <c r="BY15" s="23">
        <v>5</v>
      </c>
      <c r="BZ15" s="194">
        <v>7</v>
      </c>
      <c r="CA15" s="25">
        <v>7</v>
      </c>
      <c r="CB15" s="7">
        <f t="shared" si="9"/>
        <v>6.6</v>
      </c>
      <c r="CC15" s="23">
        <v>6.7</v>
      </c>
      <c r="CD15" s="194">
        <v>8</v>
      </c>
      <c r="CE15" s="25">
        <v>6</v>
      </c>
      <c r="CF15" s="7">
        <f t="shared" si="10"/>
        <v>6.3</v>
      </c>
      <c r="CG15" s="23">
        <v>6</v>
      </c>
      <c r="CH15" s="194">
        <v>7</v>
      </c>
      <c r="CI15" s="265">
        <v>5</v>
      </c>
      <c r="CJ15" s="7">
        <f t="shared" si="11"/>
        <v>5.4</v>
      </c>
      <c r="CK15" s="23">
        <v>5.7</v>
      </c>
      <c r="CL15" s="194">
        <v>7</v>
      </c>
      <c r="CM15" s="265">
        <v>5</v>
      </c>
      <c r="CN15" s="7">
        <f t="shared" si="12"/>
        <v>5.3</v>
      </c>
      <c r="CO15" s="23">
        <v>8</v>
      </c>
      <c r="CP15" s="194">
        <v>8</v>
      </c>
      <c r="CQ15" s="25">
        <v>6</v>
      </c>
      <c r="CR15" s="7">
        <f t="shared" si="13"/>
        <v>6.6</v>
      </c>
      <c r="CS15" s="23">
        <v>5.3</v>
      </c>
      <c r="CT15" s="194">
        <v>5</v>
      </c>
      <c r="CU15" s="310">
        <v>5.5</v>
      </c>
      <c r="CV15" s="7">
        <f t="shared" si="14"/>
        <v>5.4</v>
      </c>
      <c r="CW15" s="23">
        <v>6.7</v>
      </c>
      <c r="CX15" s="194">
        <v>8</v>
      </c>
      <c r="CY15" s="25">
        <v>7.5</v>
      </c>
      <c r="CZ15" s="7">
        <f t="shared" si="15"/>
        <v>7.4</v>
      </c>
      <c r="DA15" s="23">
        <v>7</v>
      </c>
      <c r="DB15" s="194">
        <v>7</v>
      </c>
      <c r="DC15" s="25">
        <v>6</v>
      </c>
      <c r="DD15" s="7">
        <f t="shared" si="16"/>
        <v>6.3</v>
      </c>
      <c r="DE15" s="23">
        <v>7.2</v>
      </c>
      <c r="DF15" s="194">
        <v>7</v>
      </c>
      <c r="DG15" s="25">
        <v>7</v>
      </c>
      <c r="DH15" s="7">
        <f t="shared" si="17"/>
        <v>7</v>
      </c>
      <c r="DI15" s="23">
        <v>6.3</v>
      </c>
      <c r="DJ15" s="194">
        <v>7</v>
      </c>
      <c r="DK15" s="25">
        <v>7.5</v>
      </c>
      <c r="DL15" s="7">
        <f t="shared" si="18"/>
        <v>7.2</v>
      </c>
      <c r="DM15" s="23">
        <v>7.7</v>
      </c>
      <c r="DN15" s="194">
        <v>9</v>
      </c>
      <c r="DO15" s="25">
        <v>8</v>
      </c>
      <c r="DP15" s="7">
        <f t="shared" si="19"/>
        <v>8</v>
      </c>
      <c r="DQ15" s="23">
        <v>6</v>
      </c>
      <c r="DR15" s="194">
        <v>7</v>
      </c>
      <c r="DS15" s="25">
        <v>7.5</v>
      </c>
      <c r="DT15" s="7">
        <f t="shared" si="20"/>
        <v>7.2</v>
      </c>
      <c r="DU15" s="23">
        <v>6</v>
      </c>
      <c r="DV15" s="194">
        <v>7</v>
      </c>
      <c r="DW15" s="25">
        <v>6.5</v>
      </c>
      <c r="DX15" s="7">
        <f t="shared" si="21"/>
        <v>6.5</v>
      </c>
      <c r="DY15" s="23">
        <v>5.7</v>
      </c>
      <c r="DZ15" s="194">
        <v>6</v>
      </c>
      <c r="EA15" s="25">
        <v>6</v>
      </c>
      <c r="EB15" s="7">
        <f t="shared" si="22"/>
        <v>5.9</v>
      </c>
      <c r="EC15" s="23">
        <v>6</v>
      </c>
      <c r="ED15" s="194">
        <v>6</v>
      </c>
      <c r="EE15" s="25">
        <v>7</v>
      </c>
      <c r="EF15" s="7">
        <f t="shared" si="23"/>
        <v>6.7</v>
      </c>
      <c r="EG15" s="23">
        <v>6.5</v>
      </c>
      <c r="EH15" s="194">
        <v>7</v>
      </c>
      <c r="EI15" s="25">
        <v>8</v>
      </c>
      <c r="EJ15" s="7">
        <f t="shared" si="24"/>
        <v>7.6</v>
      </c>
      <c r="EK15" s="23">
        <v>6</v>
      </c>
      <c r="EL15" s="194">
        <v>9</v>
      </c>
      <c r="EM15" s="25">
        <v>7</v>
      </c>
      <c r="EN15" s="7">
        <f t="shared" si="25"/>
        <v>7</v>
      </c>
      <c r="EO15" s="23">
        <v>7.5</v>
      </c>
      <c r="EP15" s="194">
        <v>7</v>
      </c>
      <c r="EQ15" s="25">
        <v>7.5</v>
      </c>
      <c r="ER15" s="7">
        <f t="shared" si="26"/>
        <v>7.5</v>
      </c>
      <c r="ES15" s="7">
        <v>7</v>
      </c>
      <c r="ET15" s="7"/>
      <c r="EU15" s="8">
        <f t="shared" si="27"/>
        <v>6.18</v>
      </c>
      <c r="EV15" s="80" t="str">
        <f t="shared" si="115"/>
        <v>B</v>
      </c>
      <c r="EW15" s="81">
        <f t="shared" si="106"/>
        <v>3</v>
      </c>
      <c r="EX15" s="80" t="str">
        <f t="shared" si="43"/>
        <v>C</v>
      </c>
      <c r="EY15" s="81">
        <f t="shared" si="28"/>
        <v>2</v>
      </c>
      <c r="EZ15" s="80" t="str">
        <f t="shared" si="116"/>
        <v>C</v>
      </c>
      <c r="FA15" s="81">
        <f t="shared" si="107"/>
        <v>2</v>
      </c>
      <c r="FB15" s="80" t="str">
        <f t="shared" si="44"/>
        <v>C</v>
      </c>
      <c r="FC15" s="81">
        <f t="shared" si="29"/>
        <v>2</v>
      </c>
      <c r="FD15" s="219" t="str">
        <f t="shared" si="117"/>
        <v>C</v>
      </c>
      <c r="FE15" s="217">
        <f t="shared" si="108"/>
        <v>2</v>
      </c>
      <c r="FF15" s="219" t="str">
        <f t="shared" si="45"/>
        <v>C</v>
      </c>
      <c r="FG15" s="217">
        <f t="shared" si="30"/>
        <v>2</v>
      </c>
      <c r="FH15" s="219" t="str">
        <f t="shared" si="46"/>
        <v>C</v>
      </c>
      <c r="FI15" s="217">
        <f t="shared" si="31"/>
        <v>2</v>
      </c>
      <c r="FJ15" s="219" t="str">
        <f t="shared" si="47"/>
        <v>C</v>
      </c>
      <c r="FK15" s="217">
        <f t="shared" si="32"/>
        <v>2</v>
      </c>
      <c r="FL15" s="219" t="str">
        <f t="shared" si="48"/>
        <v>C</v>
      </c>
      <c r="FM15" s="217">
        <f t="shared" si="33"/>
        <v>2</v>
      </c>
      <c r="FN15" s="219" t="str">
        <f t="shared" si="49"/>
        <v>B</v>
      </c>
      <c r="FO15" s="217">
        <f t="shared" si="34"/>
        <v>3</v>
      </c>
      <c r="FP15" s="219" t="str">
        <f t="shared" si="50"/>
        <v>C</v>
      </c>
      <c r="FQ15" s="217">
        <f t="shared" si="35"/>
        <v>2</v>
      </c>
      <c r="FR15" s="219" t="str">
        <f t="shared" si="118"/>
        <v>C</v>
      </c>
      <c r="FS15" s="81">
        <f t="shared" si="109"/>
        <v>2</v>
      </c>
      <c r="FT15" s="80" t="str">
        <f t="shared" si="51"/>
        <v>C</v>
      </c>
      <c r="FU15" s="81">
        <f t="shared" si="36"/>
        <v>2</v>
      </c>
      <c r="FV15" s="80" t="str">
        <f t="shared" si="119"/>
        <v>C</v>
      </c>
      <c r="FW15" s="81">
        <f t="shared" si="110"/>
        <v>2</v>
      </c>
      <c r="FX15" s="80" t="str">
        <f t="shared" si="120"/>
        <v>B</v>
      </c>
      <c r="FY15" s="81">
        <f t="shared" si="111"/>
        <v>3</v>
      </c>
      <c r="FZ15" s="80" t="str">
        <f t="shared" si="121"/>
        <v>C</v>
      </c>
      <c r="GA15" s="81">
        <f t="shared" si="112"/>
        <v>2</v>
      </c>
      <c r="GB15" s="80" t="str">
        <f t="shared" si="122"/>
        <v>C</v>
      </c>
      <c r="GC15" s="81">
        <f t="shared" si="113"/>
        <v>2</v>
      </c>
      <c r="GD15" s="80" t="str">
        <f t="shared" si="52"/>
        <v>C</v>
      </c>
      <c r="GE15" s="81">
        <f t="shared" si="37"/>
        <v>2</v>
      </c>
      <c r="GF15" s="80" t="str">
        <f t="shared" si="123"/>
        <v>C</v>
      </c>
      <c r="GG15" s="81">
        <f t="shared" si="114"/>
        <v>2</v>
      </c>
      <c r="GH15" s="80" t="str">
        <f t="shared" si="53"/>
        <v>C</v>
      </c>
      <c r="GI15" s="81">
        <f t="shared" si="54"/>
        <v>2</v>
      </c>
      <c r="GJ15" s="80" t="str">
        <f t="shared" si="55"/>
        <v>D</v>
      </c>
      <c r="GK15" s="81">
        <f t="shared" si="56"/>
        <v>1</v>
      </c>
      <c r="GL15" s="80" t="str">
        <f t="shared" si="57"/>
        <v>D</v>
      </c>
      <c r="GM15" s="81">
        <f t="shared" si="58"/>
        <v>1</v>
      </c>
      <c r="GN15" s="80" t="str">
        <f t="shared" si="59"/>
        <v>C</v>
      </c>
      <c r="GO15" s="81">
        <f t="shared" si="60"/>
        <v>2</v>
      </c>
      <c r="GP15" s="80" t="str">
        <f t="shared" si="61"/>
        <v>D</v>
      </c>
      <c r="GQ15" s="81">
        <f t="shared" si="62"/>
        <v>1</v>
      </c>
      <c r="GR15" s="80" t="str">
        <f t="shared" si="63"/>
        <v>B</v>
      </c>
      <c r="GS15" s="81">
        <f t="shared" si="64"/>
        <v>3</v>
      </c>
      <c r="GT15" s="80" t="str">
        <f t="shared" si="65"/>
        <v>C</v>
      </c>
      <c r="GU15" s="81">
        <f t="shared" si="66"/>
        <v>2</v>
      </c>
      <c r="GV15" s="427" t="str">
        <f t="shared" si="67"/>
        <v>B</v>
      </c>
      <c r="GW15" s="428">
        <f t="shared" si="68"/>
        <v>3</v>
      </c>
      <c r="GX15" s="427" t="str">
        <f t="shared" si="69"/>
        <v>B</v>
      </c>
      <c r="GY15" s="428">
        <f t="shared" si="70"/>
        <v>3</v>
      </c>
      <c r="GZ15" s="427" t="str">
        <f t="shared" si="71"/>
        <v>B</v>
      </c>
      <c r="HA15" s="428">
        <f t="shared" si="72"/>
        <v>3</v>
      </c>
      <c r="HB15" s="427" t="str">
        <f t="shared" si="73"/>
        <v>B</v>
      </c>
      <c r="HC15" s="428">
        <f t="shared" si="74"/>
        <v>3</v>
      </c>
      <c r="HD15" s="427" t="str">
        <f t="shared" si="75"/>
        <v>C</v>
      </c>
      <c r="HE15" s="428">
        <f t="shared" si="76"/>
        <v>2</v>
      </c>
      <c r="HF15" s="427" t="str">
        <f t="shared" si="77"/>
        <v>C</v>
      </c>
      <c r="HG15" s="428">
        <f t="shared" si="78"/>
        <v>2</v>
      </c>
      <c r="HH15" s="427" t="str">
        <f t="shared" si="79"/>
        <v>C</v>
      </c>
      <c r="HI15" s="428">
        <f t="shared" si="80"/>
        <v>2</v>
      </c>
      <c r="HJ15" s="427" t="str">
        <f t="shared" si="81"/>
        <v>B</v>
      </c>
      <c r="HK15" s="428">
        <f t="shared" si="82"/>
        <v>3</v>
      </c>
      <c r="HL15" s="427" t="str">
        <f t="shared" si="83"/>
        <v>B</v>
      </c>
      <c r="HM15" s="516">
        <f t="shared" si="84"/>
        <v>3</v>
      </c>
      <c r="HN15" s="427" t="str">
        <f t="shared" si="85"/>
        <v>B</v>
      </c>
      <c r="HO15" s="516">
        <f t="shared" si="86"/>
        <v>3</v>
      </c>
      <c r="HP15" s="427" t="str">
        <f t="shared" si="87"/>
        <v>B</v>
      </c>
      <c r="HQ15" s="516">
        <f t="shared" si="88"/>
        <v>3</v>
      </c>
      <c r="HR15" s="427" t="str">
        <f t="shared" si="89"/>
        <v>X</v>
      </c>
      <c r="HS15" s="516">
        <f t="shared" si="90"/>
        <v>0</v>
      </c>
      <c r="HT15" s="82">
        <f>ROUND((SUMPRODUCT($EV$6:$FC$6,EV15:FC15)/SUM($EV$6:$FC$6)),2)</f>
        <v>2.25</v>
      </c>
      <c r="HU15" s="82">
        <f t="shared" si="91"/>
        <v>2.13</v>
      </c>
      <c r="HV15" s="82">
        <f t="shared" si="40"/>
        <v>2.15</v>
      </c>
      <c r="HW15" s="82">
        <f>ROUND((SUMPRODUCT($GH$6:$GS$6,GH15:GS15)/SUM($GH$6:$GS$6)),2)</f>
        <v>1.53</v>
      </c>
      <c r="HX15" s="82">
        <f t="shared" si="93"/>
        <v>2.63</v>
      </c>
      <c r="HY15" s="82">
        <f t="shared" si="94"/>
        <v>3</v>
      </c>
      <c r="HZ15" s="83">
        <f t="shared" si="41"/>
        <v>90</v>
      </c>
      <c r="IA15" s="82">
        <f>ROUND((SUMPRODUCT($EV$6:$HS$6,EV15:HS15)/HZ15),2)</f>
        <v>2.21</v>
      </c>
      <c r="IB15" s="84" t="str">
        <f t="shared" si="42"/>
        <v>Trung b×nh</v>
      </c>
      <c r="IC15" s="86" t="s">
        <v>299</v>
      </c>
      <c r="IE15" s="93"/>
      <c r="IG15" s="3">
        <v>6</v>
      </c>
      <c r="IH15" s="3">
        <v>7</v>
      </c>
      <c r="IJ15" s="3">
        <v>6</v>
      </c>
      <c r="IK15" s="3">
        <v>6</v>
      </c>
      <c r="IM15" s="3">
        <v>7</v>
      </c>
      <c r="IN15" s="3">
        <v>5</v>
      </c>
    </row>
    <row r="16" spans="1:252" ht="21.75" customHeight="1" x14ac:dyDescent="0.25">
      <c r="A16" s="6">
        <v>10</v>
      </c>
      <c r="B16" s="31" t="s">
        <v>221</v>
      </c>
      <c r="C16" s="204" t="s">
        <v>305</v>
      </c>
      <c r="D16" s="27">
        <v>29545</v>
      </c>
      <c r="E16" s="23">
        <v>7.5</v>
      </c>
      <c r="F16" s="194">
        <v>9</v>
      </c>
      <c r="G16" s="25">
        <v>7</v>
      </c>
      <c r="H16" s="7">
        <f>ROUND((E16*0.2+F16*0.1+G16*0.7),1)</f>
        <v>7.3</v>
      </c>
      <c r="I16" s="23">
        <v>6.5</v>
      </c>
      <c r="J16" s="194">
        <v>8</v>
      </c>
      <c r="K16" s="25">
        <v>6</v>
      </c>
      <c r="L16" s="63">
        <f t="shared" si="96"/>
        <v>6.3</v>
      </c>
      <c r="M16" s="23">
        <v>6.5</v>
      </c>
      <c r="N16" s="194">
        <v>8</v>
      </c>
      <c r="O16" s="25">
        <v>7</v>
      </c>
      <c r="P16" s="7">
        <f t="shared" si="124"/>
        <v>7</v>
      </c>
      <c r="Q16" s="23">
        <v>7</v>
      </c>
      <c r="R16" s="194">
        <v>7</v>
      </c>
      <c r="S16" s="25">
        <v>6</v>
      </c>
      <c r="T16" s="7">
        <f>ROUND((Q16*0.2+R16*0.1+S16*0.7),1)</f>
        <v>6.3</v>
      </c>
      <c r="U16" s="23">
        <v>7.5</v>
      </c>
      <c r="V16" s="194">
        <v>8</v>
      </c>
      <c r="W16" s="25">
        <v>7</v>
      </c>
      <c r="X16" s="7">
        <f t="shared" si="97"/>
        <v>7.2</v>
      </c>
      <c r="Y16" s="23">
        <v>7</v>
      </c>
      <c r="Z16" s="194">
        <v>7</v>
      </c>
      <c r="AA16" s="25">
        <v>5.5</v>
      </c>
      <c r="AB16" s="7">
        <f t="shared" si="1"/>
        <v>6</v>
      </c>
      <c r="AC16" s="23">
        <v>6</v>
      </c>
      <c r="AD16" s="194">
        <v>8</v>
      </c>
      <c r="AE16" s="25">
        <v>7.5</v>
      </c>
      <c r="AF16" s="7">
        <f t="shared" si="2"/>
        <v>7.3</v>
      </c>
      <c r="AG16" s="23">
        <v>5.3</v>
      </c>
      <c r="AH16" s="194">
        <v>7</v>
      </c>
      <c r="AI16" s="25">
        <v>7.5</v>
      </c>
      <c r="AJ16" s="7">
        <f t="shared" si="3"/>
        <v>7</v>
      </c>
      <c r="AK16" s="23">
        <v>6</v>
      </c>
      <c r="AL16" s="194">
        <v>8</v>
      </c>
      <c r="AM16" s="25">
        <v>9</v>
      </c>
      <c r="AN16" s="7">
        <f t="shared" si="4"/>
        <v>8.3000000000000007</v>
      </c>
      <c r="AO16" s="23">
        <v>7.5</v>
      </c>
      <c r="AP16" s="194">
        <v>8</v>
      </c>
      <c r="AQ16" s="25">
        <v>8</v>
      </c>
      <c r="AR16" s="7">
        <f t="shared" si="5"/>
        <v>7.9</v>
      </c>
      <c r="AS16" s="23">
        <v>7.5</v>
      </c>
      <c r="AT16" s="194">
        <v>8</v>
      </c>
      <c r="AU16" s="25">
        <v>7</v>
      </c>
      <c r="AV16" s="7">
        <f t="shared" si="6"/>
        <v>7.2</v>
      </c>
      <c r="AW16" s="23">
        <v>7.3</v>
      </c>
      <c r="AX16" s="194">
        <v>8</v>
      </c>
      <c r="AY16" s="25">
        <v>8.5</v>
      </c>
      <c r="AZ16" s="7">
        <f t="shared" si="98"/>
        <v>8.1999999999999993</v>
      </c>
      <c r="BA16" s="23">
        <v>6.3</v>
      </c>
      <c r="BB16" s="194">
        <v>7</v>
      </c>
      <c r="BC16" s="25">
        <v>8</v>
      </c>
      <c r="BD16" s="7">
        <f t="shared" si="7"/>
        <v>7.6</v>
      </c>
      <c r="BE16" s="23">
        <v>7</v>
      </c>
      <c r="BF16" s="194">
        <v>9</v>
      </c>
      <c r="BG16" s="25">
        <f t="shared" si="99"/>
        <v>5.5</v>
      </c>
      <c r="BH16" s="7">
        <f t="shared" si="100"/>
        <v>6.2</v>
      </c>
      <c r="BI16" s="23">
        <v>7.3</v>
      </c>
      <c r="BJ16" s="194">
        <v>8</v>
      </c>
      <c r="BK16" s="25">
        <v>7</v>
      </c>
      <c r="BL16" s="7">
        <f t="shared" si="101"/>
        <v>7.2</v>
      </c>
      <c r="BM16" s="23">
        <v>6.5</v>
      </c>
      <c r="BN16" s="194">
        <v>7</v>
      </c>
      <c r="BO16" s="25">
        <f t="shared" si="102"/>
        <v>6.3</v>
      </c>
      <c r="BP16" s="7">
        <f t="shared" si="103"/>
        <v>6.4</v>
      </c>
      <c r="BQ16" s="23">
        <v>6</v>
      </c>
      <c r="BR16" s="194">
        <v>9</v>
      </c>
      <c r="BS16" s="25">
        <f t="shared" si="104"/>
        <v>7.3</v>
      </c>
      <c r="BT16" s="7">
        <f t="shared" si="105"/>
        <v>7.2</v>
      </c>
      <c r="BU16" s="23">
        <v>6.7</v>
      </c>
      <c r="BV16" s="194">
        <v>10</v>
      </c>
      <c r="BW16" s="25">
        <v>3.5</v>
      </c>
      <c r="BX16" s="7">
        <f t="shared" si="8"/>
        <v>4.8</v>
      </c>
      <c r="BY16" s="23">
        <v>5</v>
      </c>
      <c r="BZ16" s="194">
        <v>7</v>
      </c>
      <c r="CA16" s="25">
        <v>6.5</v>
      </c>
      <c r="CB16" s="7">
        <f t="shared" si="9"/>
        <v>6.3</v>
      </c>
      <c r="CC16" s="23">
        <v>6.3</v>
      </c>
      <c r="CD16" s="194">
        <v>7</v>
      </c>
      <c r="CE16" s="25">
        <v>5.5</v>
      </c>
      <c r="CF16" s="7">
        <f t="shared" si="10"/>
        <v>5.8</v>
      </c>
      <c r="CG16" s="23">
        <v>6.7</v>
      </c>
      <c r="CH16" s="194">
        <v>7</v>
      </c>
      <c r="CI16" s="25">
        <v>7</v>
      </c>
      <c r="CJ16" s="7">
        <f t="shared" si="11"/>
        <v>6.9</v>
      </c>
      <c r="CK16" s="23">
        <v>6.3</v>
      </c>
      <c r="CL16" s="194">
        <v>7</v>
      </c>
      <c r="CM16" s="25">
        <v>5</v>
      </c>
      <c r="CN16" s="7">
        <f t="shared" si="12"/>
        <v>5.5</v>
      </c>
      <c r="CO16" s="23">
        <v>8</v>
      </c>
      <c r="CP16" s="194">
        <v>8</v>
      </c>
      <c r="CQ16" s="25">
        <v>8</v>
      </c>
      <c r="CR16" s="7">
        <f t="shared" si="13"/>
        <v>8</v>
      </c>
      <c r="CS16" s="23">
        <v>5.3</v>
      </c>
      <c r="CT16" s="194">
        <v>6</v>
      </c>
      <c r="CU16" s="25">
        <v>6</v>
      </c>
      <c r="CV16" s="7">
        <f t="shared" si="14"/>
        <v>5.9</v>
      </c>
      <c r="CW16" s="23">
        <v>5.7</v>
      </c>
      <c r="CX16" s="194">
        <v>7</v>
      </c>
      <c r="CY16" s="25">
        <v>5</v>
      </c>
      <c r="CZ16" s="7">
        <f t="shared" si="15"/>
        <v>5.3</v>
      </c>
      <c r="DA16" s="23">
        <v>6.3</v>
      </c>
      <c r="DB16" s="194">
        <v>7</v>
      </c>
      <c r="DC16" s="25">
        <v>7</v>
      </c>
      <c r="DD16" s="7">
        <f t="shared" si="16"/>
        <v>6.9</v>
      </c>
      <c r="DE16" s="23">
        <v>6.5</v>
      </c>
      <c r="DF16" s="194">
        <v>7</v>
      </c>
      <c r="DG16" s="25">
        <v>7</v>
      </c>
      <c r="DH16" s="7">
        <f t="shared" si="17"/>
        <v>6.9</v>
      </c>
      <c r="DI16" s="23">
        <v>6</v>
      </c>
      <c r="DJ16" s="194">
        <v>7</v>
      </c>
      <c r="DK16" s="25">
        <v>5</v>
      </c>
      <c r="DL16" s="7">
        <f t="shared" si="18"/>
        <v>5.4</v>
      </c>
      <c r="DM16" s="23">
        <v>7.3</v>
      </c>
      <c r="DN16" s="194">
        <v>8</v>
      </c>
      <c r="DO16" s="25">
        <v>7</v>
      </c>
      <c r="DP16" s="7">
        <f t="shared" si="19"/>
        <v>7.2</v>
      </c>
      <c r="DQ16" s="23">
        <v>7</v>
      </c>
      <c r="DR16" s="194">
        <v>8</v>
      </c>
      <c r="DS16" s="25">
        <v>8.5</v>
      </c>
      <c r="DT16" s="7">
        <f t="shared" si="20"/>
        <v>8.1999999999999993</v>
      </c>
      <c r="DU16" s="23">
        <v>6</v>
      </c>
      <c r="DV16" s="194">
        <v>8</v>
      </c>
      <c r="DW16" s="25">
        <v>5</v>
      </c>
      <c r="DX16" s="7">
        <f t="shared" si="21"/>
        <v>5.5</v>
      </c>
      <c r="DY16" s="23">
        <v>5.3</v>
      </c>
      <c r="DZ16" s="194">
        <v>6</v>
      </c>
      <c r="EA16" s="25">
        <v>5.5</v>
      </c>
      <c r="EB16" s="7">
        <f t="shared" si="22"/>
        <v>5.5</v>
      </c>
      <c r="EC16" s="23">
        <v>6</v>
      </c>
      <c r="ED16" s="194">
        <v>7</v>
      </c>
      <c r="EE16" s="25">
        <v>4.5</v>
      </c>
      <c r="EF16" s="7">
        <f t="shared" si="23"/>
        <v>5.0999999999999996</v>
      </c>
      <c r="EG16" s="23">
        <v>7</v>
      </c>
      <c r="EH16" s="194">
        <v>8</v>
      </c>
      <c r="EI16" s="25">
        <v>5</v>
      </c>
      <c r="EJ16" s="7">
        <f t="shared" si="24"/>
        <v>5.7</v>
      </c>
      <c r="EK16" s="23">
        <v>6</v>
      </c>
      <c r="EL16" s="194">
        <v>8</v>
      </c>
      <c r="EM16" s="25">
        <v>6</v>
      </c>
      <c r="EN16" s="7">
        <f t="shared" si="25"/>
        <v>6.2</v>
      </c>
      <c r="EO16" s="23">
        <v>8.1999999999999993</v>
      </c>
      <c r="EP16" s="194">
        <v>8</v>
      </c>
      <c r="EQ16" s="25">
        <v>7</v>
      </c>
      <c r="ER16" s="7">
        <f t="shared" si="26"/>
        <v>7.3</v>
      </c>
      <c r="ES16" s="7">
        <v>8</v>
      </c>
      <c r="ET16" s="7"/>
      <c r="EU16" s="8">
        <f t="shared" si="27"/>
        <v>6.29</v>
      </c>
      <c r="EV16" s="80" t="str">
        <f t="shared" si="115"/>
        <v>B</v>
      </c>
      <c r="EW16" s="81">
        <f t="shared" si="106"/>
        <v>3</v>
      </c>
      <c r="EX16" s="80" t="str">
        <f t="shared" si="43"/>
        <v>C</v>
      </c>
      <c r="EY16" s="81">
        <f t="shared" si="28"/>
        <v>2</v>
      </c>
      <c r="EZ16" s="80" t="str">
        <f t="shared" si="116"/>
        <v>B</v>
      </c>
      <c r="FA16" s="81">
        <f t="shared" si="107"/>
        <v>3</v>
      </c>
      <c r="FB16" s="80" t="str">
        <f t="shared" si="44"/>
        <v>C</v>
      </c>
      <c r="FC16" s="81">
        <f t="shared" si="29"/>
        <v>2</v>
      </c>
      <c r="FD16" s="219" t="str">
        <f t="shared" si="117"/>
        <v>B</v>
      </c>
      <c r="FE16" s="217">
        <f t="shared" si="108"/>
        <v>3</v>
      </c>
      <c r="FF16" s="219" t="str">
        <f t="shared" si="45"/>
        <v>C</v>
      </c>
      <c r="FG16" s="217">
        <f t="shared" si="30"/>
        <v>2</v>
      </c>
      <c r="FH16" s="219" t="str">
        <f t="shared" si="46"/>
        <v>B</v>
      </c>
      <c r="FI16" s="217">
        <f t="shared" si="31"/>
        <v>3</v>
      </c>
      <c r="FJ16" s="219" t="str">
        <f t="shared" si="47"/>
        <v>B</v>
      </c>
      <c r="FK16" s="217">
        <f t="shared" si="32"/>
        <v>3</v>
      </c>
      <c r="FL16" s="219" t="str">
        <f t="shared" si="48"/>
        <v>B</v>
      </c>
      <c r="FM16" s="217">
        <f t="shared" si="33"/>
        <v>3</v>
      </c>
      <c r="FN16" s="219" t="str">
        <f t="shared" si="49"/>
        <v>B</v>
      </c>
      <c r="FO16" s="217">
        <f t="shared" si="34"/>
        <v>3</v>
      </c>
      <c r="FP16" s="219" t="str">
        <f t="shared" si="50"/>
        <v>B</v>
      </c>
      <c r="FQ16" s="217">
        <f t="shared" si="35"/>
        <v>3</v>
      </c>
      <c r="FR16" s="219" t="str">
        <f t="shared" si="118"/>
        <v>B</v>
      </c>
      <c r="FS16" s="81">
        <f t="shared" si="109"/>
        <v>3</v>
      </c>
      <c r="FT16" s="80" t="str">
        <f t="shared" si="51"/>
        <v>B</v>
      </c>
      <c r="FU16" s="81">
        <f t="shared" si="36"/>
        <v>3</v>
      </c>
      <c r="FV16" s="80" t="str">
        <f t="shared" si="119"/>
        <v>C</v>
      </c>
      <c r="FW16" s="81">
        <f t="shared" si="110"/>
        <v>2</v>
      </c>
      <c r="FX16" s="80" t="str">
        <f t="shared" si="120"/>
        <v>B</v>
      </c>
      <c r="FY16" s="81">
        <f t="shared" si="111"/>
        <v>3</v>
      </c>
      <c r="FZ16" s="80" t="str">
        <f t="shared" si="121"/>
        <v>C</v>
      </c>
      <c r="GA16" s="81">
        <f t="shared" si="112"/>
        <v>2</v>
      </c>
      <c r="GB16" s="80" t="str">
        <f t="shared" si="122"/>
        <v>B</v>
      </c>
      <c r="GC16" s="81">
        <f t="shared" si="113"/>
        <v>3</v>
      </c>
      <c r="GD16" s="80" t="str">
        <f t="shared" si="52"/>
        <v>D</v>
      </c>
      <c r="GE16" s="81">
        <f t="shared" si="37"/>
        <v>1</v>
      </c>
      <c r="GF16" s="80" t="str">
        <f t="shared" si="123"/>
        <v>C</v>
      </c>
      <c r="GG16" s="81">
        <f t="shared" si="114"/>
        <v>2</v>
      </c>
      <c r="GH16" s="80" t="str">
        <f t="shared" si="53"/>
        <v>C</v>
      </c>
      <c r="GI16" s="81">
        <f t="shared" si="54"/>
        <v>2</v>
      </c>
      <c r="GJ16" s="80" t="str">
        <f t="shared" si="55"/>
        <v>C</v>
      </c>
      <c r="GK16" s="81">
        <f t="shared" si="56"/>
        <v>2</v>
      </c>
      <c r="GL16" s="80" t="str">
        <f t="shared" si="57"/>
        <v>C</v>
      </c>
      <c r="GM16" s="81">
        <f t="shared" si="58"/>
        <v>2</v>
      </c>
      <c r="GN16" s="80" t="str">
        <f t="shared" si="59"/>
        <v>B</v>
      </c>
      <c r="GO16" s="81">
        <f t="shared" si="60"/>
        <v>3</v>
      </c>
      <c r="GP16" s="80" t="str">
        <f t="shared" si="61"/>
        <v>C</v>
      </c>
      <c r="GQ16" s="81">
        <f t="shared" si="62"/>
        <v>2</v>
      </c>
      <c r="GR16" s="80" t="str">
        <f t="shared" si="63"/>
        <v>D</v>
      </c>
      <c r="GS16" s="81">
        <f t="shared" si="64"/>
        <v>1</v>
      </c>
      <c r="GT16" s="80" t="str">
        <f t="shared" si="65"/>
        <v>C</v>
      </c>
      <c r="GU16" s="81">
        <f t="shared" si="66"/>
        <v>2</v>
      </c>
      <c r="GV16" s="427" t="str">
        <f t="shared" si="67"/>
        <v>C</v>
      </c>
      <c r="GW16" s="428">
        <f t="shared" si="68"/>
        <v>2</v>
      </c>
      <c r="GX16" s="427" t="str">
        <f t="shared" si="69"/>
        <v>D</v>
      </c>
      <c r="GY16" s="428">
        <f t="shared" si="70"/>
        <v>1</v>
      </c>
      <c r="GZ16" s="427" t="str">
        <f t="shared" si="71"/>
        <v>B</v>
      </c>
      <c r="HA16" s="428">
        <f t="shared" si="72"/>
        <v>3</v>
      </c>
      <c r="HB16" s="427" t="str">
        <f t="shared" si="73"/>
        <v>B</v>
      </c>
      <c r="HC16" s="428">
        <f t="shared" si="74"/>
        <v>3</v>
      </c>
      <c r="HD16" s="427" t="str">
        <f t="shared" si="75"/>
        <v>C</v>
      </c>
      <c r="HE16" s="428">
        <f t="shared" si="76"/>
        <v>2</v>
      </c>
      <c r="HF16" s="427" t="str">
        <f t="shared" si="77"/>
        <v>C</v>
      </c>
      <c r="HG16" s="428">
        <f t="shared" si="78"/>
        <v>2</v>
      </c>
      <c r="HH16" s="427" t="str">
        <f t="shared" si="79"/>
        <v>D</v>
      </c>
      <c r="HI16" s="428">
        <f t="shared" si="80"/>
        <v>1</v>
      </c>
      <c r="HJ16" s="427" t="str">
        <f t="shared" si="81"/>
        <v>C</v>
      </c>
      <c r="HK16" s="428">
        <f t="shared" si="82"/>
        <v>2</v>
      </c>
      <c r="HL16" s="427" t="str">
        <f t="shared" si="83"/>
        <v>C</v>
      </c>
      <c r="HM16" s="516">
        <f t="shared" si="84"/>
        <v>2</v>
      </c>
      <c r="HN16" s="427" t="str">
        <f t="shared" si="85"/>
        <v>B</v>
      </c>
      <c r="HO16" s="516">
        <f t="shared" si="86"/>
        <v>3</v>
      </c>
      <c r="HP16" s="427" t="str">
        <f t="shared" si="87"/>
        <v>B</v>
      </c>
      <c r="HQ16" s="516">
        <f t="shared" si="88"/>
        <v>3</v>
      </c>
      <c r="HR16" s="427" t="str">
        <f t="shared" si="89"/>
        <v>X</v>
      </c>
      <c r="HS16" s="516">
        <f t="shared" si="90"/>
        <v>0</v>
      </c>
      <c r="HT16" s="82">
        <f t="shared" si="39"/>
        <v>2.5</v>
      </c>
      <c r="HU16" s="82">
        <f t="shared" si="91"/>
        <v>2.88</v>
      </c>
      <c r="HV16" s="82">
        <f t="shared" si="40"/>
        <v>2.5</v>
      </c>
      <c r="HW16" s="82">
        <f t="shared" si="92"/>
        <v>2</v>
      </c>
      <c r="HX16" s="82">
        <f t="shared" si="93"/>
        <v>1.96</v>
      </c>
      <c r="HY16" s="82">
        <f t="shared" si="94"/>
        <v>3</v>
      </c>
      <c r="HZ16" s="83">
        <f t="shared" si="41"/>
        <v>90</v>
      </c>
      <c r="IA16" s="82">
        <f t="shared" si="95"/>
        <v>2.36</v>
      </c>
      <c r="IB16" s="84" t="str">
        <f t="shared" si="42"/>
        <v>Trung b×nh</v>
      </c>
      <c r="IE16" s="93"/>
      <c r="IG16" s="3">
        <v>5</v>
      </c>
      <c r="IH16" s="3">
        <v>6</v>
      </c>
      <c r="IJ16" s="3">
        <v>5</v>
      </c>
      <c r="IK16" s="3">
        <v>7.5</v>
      </c>
      <c r="IM16" s="3">
        <v>7</v>
      </c>
      <c r="IN16" s="3">
        <v>7.5</v>
      </c>
    </row>
    <row r="17" spans="1:248" ht="21.75" customHeight="1" x14ac:dyDescent="0.25">
      <c r="A17" s="6">
        <v>11</v>
      </c>
      <c r="B17" s="53" t="s">
        <v>209</v>
      </c>
      <c r="C17" s="203" t="s">
        <v>210</v>
      </c>
      <c r="D17" s="16">
        <v>34872</v>
      </c>
      <c r="E17" s="23">
        <v>7.5</v>
      </c>
      <c r="F17" s="194">
        <v>8</v>
      </c>
      <c r="G17" s="25">
        <v>8</v>
      </c>
      <c r="H17" s="7">
        <f>ROUND((E17*0.2+F17*0.1+G17*0.7),1)</f>
        <v>7.9</v>
      </c>
      <c r="I17" s="23">
        <v>6.5</v>
      </c>
      <c r="J17" s="194">
        <v>8</v>
      </c>
      <c r="K17" s="25">
        <v>6.5</v>
      </c>
      <c r="L17" s="63">
        <f t="shared" si="96"/>
        <v>6.7</v>
      </c>
      <c r="M17" s="23">
        <v>8</v>
      </c>
      <c r="N17" s="194">
        <v>8</v>
      </c>
      <c r="O17" s="25">
        <v>7</v>
      </c>
      <c r="P17" s="7">
        <f t="shared" si="124"/>
        <v>7.3</v>
      </c>
      <c r="Q17" s="23">
        <v>7.5</v>
      </c>
      <c r="R17" s="194">
        <v>9</v>
      </c>
      <c r="S17" s="25">
        <v>8</v>
      </c>
      <c r="T17" s="7">
        <f>ROUND((Q17*0.2+R17*0.1+S17*0.7),1)</f>
        <v>8</v>
      </c>
      <c r="U17" s="23">
        <v>6</v>
      </c>
      <c r="V17" s="194">
        <v>6</v>
      </c>
      <c r="W17" s="25">
        <v>7</v>
      </c>
      <c r="X17" s="7">
        <f t="shared" si="97"/>
        <v>6.7</v>
      </c>
      <c r="Y17" s="23">
        <v>7</v>
      </c>
      <c r="Z17" s="194">
        <v>7</v>
      </c>
      <c r="AA17" s="25">
        <v>8.5</v>
      </c>
      <c r="AB17" s="7">
        <f t="shared" si="1"/>
        <v>8.1</v>
      </c>
      <c r="AC17" s="23">
        <v>6</v>
      </c>
      <c r="AD17" s="194">
        <v>7</v>
      </c>
      <c r="AE17" s="25">
        <v>7</v>
      </c>
      <c r="AF17" s="7">
        <f t="shared" si="2"/>
        <v>6.8</v>
      </c>
      <c r="AG17" s="23">
        <v>6</v>
      </c>
      <c r="AH17" s="194">
        <v>6</v>
      </c>
      <c r="AI17" s="25">
        <v>8</v>
      </c>
      <c r="AJ17" s="7">
        <f t="shared" si="3"/>
        <v>7.4</v>
      </c>
      <c r="AK17" s="23">
        <v>6</v>
      </c>
      <c r="AL17" s="194">
        <v>6</v>
      </c>
      <c r="AM17" s="25">
        <v>8</v>
      </c>
      <c r="AN17" s="7">
        <f t="shared" si="4"/>
        <v>7.4</v>
      </c>
      <c r="AO17" s="23">
        <v>7.3</v>
      </c>
      <c r="AP17" s="194">
        <v>8</v>
      </c>
      <c r="AQ17" s="25">
        <v>7.5</v>
      </c>
      <c r="AR17" s="7">
        <f t="shared" si="5"/>
        <v>7.5</v>
      </c>
      <c r="AS17" s="23">
        <v>7.5</v>
      </c>
      <c r="AT17" s="194">
        <v>7</v>
      </c>
      <c r="AU17" s="25">
        <v>7.5</v>
      </c>
      <c r="AV17" s="7">
        <f t="shared" si="6"/>
        <v>7.5</v>
      </c>
      <c r="AW17" s="23">
        <v>7</v>
      </c>
      <c r="AX17" s="194">
        <v>7</v>
      </c>
      <c r="AY17" s="25">
        <v>6.5</v>
      </c>
      <c r="AZ17" s="7">
        <f t="shared" si="98"/>
        <v>6.7</v>
      </c>
      <c r="BA17" s="104">
        <v>7.3</v>
      </c>
      <c r="BB17" s="273">
        <v>9</v>
      </c>
      <c r="BC17" s="74">
        <v>8</v>
      </c>
      <c r="BD17" s="7">
        <f t="shared" si="7"/>
        <v>8</v>
      </c>
      <c r="BE17" s="23">
        <v>8.5</v>
      </c>
      <c r="BF17" s="194">
        <v>10</v>
      </c>
      <c r="BG17" s="74">
        <f t="shared" si="99"/>
        <v>7</v>
      </c>
      <c r="BH17" s="7">
        <f t="shared" si="100"/>
        <v>7.6</v>
      </c>
      <c r="BI17" s="23">
        <v>5.7</v>
      </c>
      <c r="BJ17" s="194">
        <v>5</v>
      </c>
      <c r="BK17" s="25">
        <v>4</v>
      </c>
      <c r="BL17" s="7">
        <f t="shared" si="101"/>
        <v>4.4000000000000004</v>
      </c>
      <c r="BM17" s="23">
        <v>6.5</v>
      </c>
      <c r="BN17" s="194">
        <v>8</v>
      </c>
      <c r="BO17" s="25">
        <f t="shared" si="102"/>
        <v>7</v>
      </c>
      <c r="BP17" s="7">
        <f t="shared" si="103"/>
        <v>7</v>
      </c>
      <c r="BQ17" s="23">
        <v>7.5</v>
      </c>
      <c r="BR17" s="194">
        <v>8</v>
      </c>
      <c r="BS17" s="25">
        <f t="shared" si="104"/>
        <v>8</v>
      </c>
      <c r="BT17" s="7">
        <f t="shared" si="105"/>
        <v>7.9</v>
      </c>
      <c r="BU17" s="23">
        <v>6</v>
      </c>
      <c r="BV17" s="194">
        <v>9</v>
      </c>
      <c r="BW17" s="25">
        <v>7</v>
      </c>
      <c r="BX17" s="7">
        <f t="shared" si="8"/>
        <v>7</v>
      </c>
      <c r="BY17" s="23">
        <v>7</v>
      </c>
      <c r="BZ17" s="194">
        <v>9</v>
      </c>
      <c r="CA17" s="25">
        <v>7</v>
      </c>
      <c r="CB17" s="7">
        <f t="shared" si="9"/>
        <v>7.2</v>
      </c>
      <c r="CC17" s="23">
        <v>8</v>
      </c>
      <c r="CD17" s="194">
        <v>8</v>
      </c>
      <c r="CE17" s="25">
        <v>9</v>
      </c>
      <c r="CF17" s="7">
        <f t="shared" si="10"/>
        <v>8.6999999999999993</v>
      </c>
      <c r="CG17" s="23">
        <v>7.7</v>
      </c>
      <c r="CH17" s="194">
        <v>8</v>
      </c>
      <c r="CI17" s="25">
        <v>6</v>
      </c>
      <c r="CJ17" s="7">
        <f t="shared" si="11"/>
        <v>6.5</v>
      </c>
      <c r="CK17" s="23">
        <v>7.3</v>
      </c>
      <c r="CL17" s="194">
        <v>9</v>
      </c>
      <c r="CM17" s="25">
        <v>5</v>
      </c>
      <c r="CN17" s="7">
        <f t="shared" si="12"/>
        <v>5.9</v>
      </c>
      <c r="CO17" s="23">
        <v>8</v>
      </c>
      <c r="CP17" s="194">
        <v>8</v>
      </c>
      <c r="CQ17" s="25">
        <v>8</v>
      </c>
      <c r="CR17" s="7">
        <f t="shared" si="13"/>
        <v>8</v>
      </c>
      <c r="CS17" s="23">
        <v>6</v>
      </c>
      <c r="CT17" s="194">
        <v>7</v>
      </c>
      <c r="CU17" s="25">
        <v>8</v>
      </c>
      <c r="CV17" s="7">
        <f t="shared" si="14"/>
        <v>7.5</v>
      </c>
      <c r="CW17" s="23">
        <v>6.7</v>
      </c>
      <c r="CX17" s="194">
        <v>7</v>
      </c>
      <c r="CY17" s="25">
        <v>7.5</v>
      </c>
      <c r="CZ17" s="7">
        <f t="shared" si="15"/>
        <v>7.3</v>
      </c>
      <c r="DA17" s="23">
        <v>6.7</v>
      </c>
      <c r="DB17" s="194">
        <v>6</v>
      </c>
      <c r="DC17" s="25">
        <v>6</v>
      </c>
      <c r="DD17" s="7">
        <f t="shared" si="16"/>
        <v>6.1</v>
      </c>
      <c r="DE17" s="23">
        <v>5.2</v>
      </c>
      <c r="DF17" s="194">
        <v>6</v>
      </c>
      <c r="DG17" s="25">
        <v>8</v>
      </c>
      <c r="DH17" s="7">
        <f t="shared" si="17"/>
        <v>7.2</v>
      </c>
      <c r="DI17" s="23">
        <v>4.7</v>
      </c>
      <c r="DJ17" s="194">
        <v>5</v>
      </c>
      <c r="DK17" s="25">
        <v>7</v>
      </c>
      <c r="DL17" s="7">
        <f t="shared" si="18"/>
        <v>6.3</v>
      </c>
      <c r="DM17" s="23">
        <v>6.7</v>
      </c>
      <c r="DN17" s="194">
        <v>7</v>
      </c>
      <c r="DO17" s="25">
        <v>8</v>
      </c>
      <c r="DP17" s="7">
        <f t="shared" si="19"/>
        <v>7.6</v>
      </c>
      <c r="DQ17" s="23">
        <v>7</v>
      </c>
      <c r="DR17" s="194">
        <v>8</v>
      </c>
      <c r="DS17" s="25">
        <v>7.5</v>
      </c>
      <c r="DT17" s="7">
        <f t="shared" si="20"/>
        <v>7.5</v>
      </c>
      <c r="DU17" s="23">
        <v>6.7</v>
      </c>
      <c r="DV17" s="194">
        <v>7</v>
      </c>
      <c r="DW17" s="25">
        <v>6</v>
      </c>
      <c r="DX17" s="7">
        <f t="shared" si="21"/>
        <v>6.2</v>
      </c>
      <c r="DY17" s="23">
        <v>6.3</v>
      </c>
      <c r="DZ17" s="194">
        <v>7</v>
      </c>
      <c r="EA17" s="25">
        <v>7</v>
      </c>
      <c r="EB17" s="7">
        <f t="shared" si="22"/>
        <v>6.9</v>
      </c>
      <c r="EC17" s="23">
        <v>5.3</v>
      </c>
      <c r="ED17" s="194">
        <v>5</v>
      </c>
      <c r="EE17" s="25">
        <v>7</v>
      </c>
      <c r="EF17" s="7">
        <f t="shared" si="23"/>
        <v>6.5</v>
      </c>
      <c r="EG17" s="23">
        <v>5</v>
      </c>
      <c r="EH17" s="194">
        <v>6</v>
      </c>
      <c r="EI17" s="25">
        <v>8.5</v>
      </c>
      <c r="EJ17" s="7">
        <f t="shared" si="24"/>
        <v>7.6</v>
      </c>
      <c r="EK17" s="23">
        <v>6.7</v>
      </c>
      <c r="EL17" s="194">
        <v>7</v>
      </c>
      <c r="EM17" s="25">
        <v>6</v>
      </c>
      <c r="EN17" s="7">
        <f t="shared" si="25"/>
        <v>6.2</v>
      </c>
      <c r="EO17" s="23"/>
      <c r="EP17" s="194"/>
      <c r="EQ17" s="25"/>
      <c r="ER17" s="7">
        <f t="shared" si="26"/>
        <v>0</v>
      </c>
      <c r="ES17" s="7"/>
      <c r="ET17" s="7">
        <v>8.5</v>
      </c>
      <c r="EU17" s="8">
        <f t="shared" si="27"/>
        <v>6.82</v>
      </c>
      <c r="EV17" s="80" t="str">
        <f t="shared" si="115"/>
        <v>B</v>
      </c>
      <c r="EW17" s="81">
        <f t="shared" si="106"/>
        <v>3</v>
      </c>
      <c r="EX17" s="80" t="str">
        <f t="shared" si="43"/>
        <v>C</v>
      </c>
      <c r="EY17" s="81">
        <f t="shared" si="28"/>
        <v>2</v>
      </c>
      <c r="EZ17" s="80" t="str">
        <f t="shared" si="116"/>
        <v>B</v>
      </c>
      <c r="FA17" s="81">
        <f t="shared" si="107"/>
        <v>3</v>
      </c>
      <c r="FB17" s="80" t="str">
        <f t="shared" si="44"/>
        <v>B</v>
      </c>
      <c r="FC17" s="81">
        <f t="shared" si="29"/>
        <v>3</v>
      </c>
      <c r="FD17" s="219" t="str">
        <f t="shared" si="117"/>
        <v>C</v>
      </c>
      <c r="FE17" s="217">
        <f t="shared" si="108"/>
        <v>2</v>
      </c>
      <c r="FF17" s="219" t="str">
        <f t="shared" si="45"/>
        <v>B</v>
      </c>
      <c r="FG17" s="217">
        <f t="shared" si="30"/>
        <v>3</v>
      </c>
      <c r="FH17" s="219" t="str">
        <f t="shared" si="46"/>
        <v>C</v>
      </c>
      <c r="FI17" s="217">
        <f t="shared" si="31"/>
        <v>2</v>
      </c>
      <c r="FJ17" s="219" t="str">
        <f t="shared" si="47"/>
        <v>B</v>
      </c>
      <c r="FK17" s="217">
        <f t="shared" si="32"/>
        <v>3</v>
      </c>
      <c r="FL17" s="219" t="str">
        <f t="shared" si="48"/>
        <v>B</v>
      </c>
      <c r="FM17" s="217">
        <f t="shared" si="33"/>
        <v>3</v>
      </c>
      <c r="FN17" s="219" t="str">
        <f t="shared" si="49"/>
        <v>B</v>
      </c>
      <c r="FO17" s="217">
        <f t="shared" si="34"/>
        <v>3</v>
      </c>
      <c r="FP17" s="219" t="str">
        <f t="shared" si="50"/>
        <v>B</v>
      </c>
      <c r="FQ17" s="217">
        <f t="shared" si="35"/>
        <v>3</v>
      </c>
      <c r="FR17" s="219" t="str">
        <f t="shared" si="118"/>
        <v>C</v>
      </c>
      <c r="FS17" s="81">
        <f t="shared" si="109"/>
        <v>2</v>
      </c>
      <c r="FT17" s="80" t="str">
        <f t="shared" si="51"/>
        <v>B</v>
      </c>
      <c r="FU17" s="81">
        <f t="shared" si="36"/>
        <v>3</v>
      </c>
      <c r="FV17" s="80" t="str">
        <f t="shared" si="119"/>
        <v>B</v>
      </c>
      <c r="FW17" s="81">
        <f t="shared" si="110"/>
        <v>3</v>
      </c>
      <c r="FX17" s="80" t="str">
        <f t="shared" si="120"/>
        <v>D</v>
      </c>
      <c r="FY17" s="81">
        <f t="shared" si="111"/>
        <v>1</v>
      </c>
      <c r="FZ17" s="80" t="str">
        <f t="shared" si="121"/>
        <v>B</v>
      </c>
      <c r="GA17" s="81">
        <f t="shared" si="112"/>
        <v>3</v>
      </c>
      <c r="GB17" s="80" t="str">
        <f t="shared" si="122"/>
        <v>B</v>
      </c>
      <c r="GC17" s="81">
        <f t="shared" si="113"/>
        <v>3</v>
      </c>
      <c r="GD17" s="80" t="str">
        <f t="shared" si="52"/>
        <v>B</v>
      </c>
      <c r="GE17" s="81">
        <f t="shared" si="37"/>
        <v>3</v>
      </c>
      <c r="GF17" s="80" t="str">
        <f t="shared" si="123"/>
        <v>B</v>
      </c>
      <c r="GG17" s="81">
        <f t="shared" si="114"/>
        <v>3</v>
      </c>
      <c r="GH17" s="80" t="str">
        <f t="shared" si="53"/>
        <v>A</v>
      </c>
      <c r="GI17" s="81">
        <f t="shared" si="54"/>
        <v>4</v>
      </c>
      <c r="GJ17" s="80" t="str">
        <f t="shared" si="55"/>
        <v>C</v>
      </c>
      <c r="GK17" s="81">
        <f t="shared" si="56"/>
        <v>2</v>
      </c>
      <c r="GL17" s="80" t="str">
        <f t="shared" si="57"/>
        <v>C</v>
      </c>
      <c r="GM17" s="81">
        <f t="shared" si="58"/>
        <v>2</v>
      </c>
      <c r="GN17" s="80" t="str">
        <f t="shared" si="59"/>
        <v>B</v>
      </c>
      <c r="GO17" s="81">
        <f t="shared" si="60"/>
        <v>3</v>
      </c>
      <c r="GP17" s="80" t="str">
        <f t="shared" si="61"/>
        <v>B</v>
      </c>
      <c r="GQ17" s="81">
        <f t="shared" si="62"/>
        <v>3</v>
      </c>
      <c r="GR17" s="80" t="str">
        <f t="shared" si="63"/>
        <v>B</v>
      </c>
      <c r="GS17" s="81">
        <f t="shared" si="64"/>
        <v>3</v>
      </c>
      <c r="GT17" s="80" t="str">
        <f t="shared" si="65"/>
        <v>C</v>
      </c>
      <c r="GU17" s="81">
        <f t="shared" si="66"/>
        <v>2</v>
      </c>
      <c r="GV17" s="427" t="str">
        <f t="shared" si="67"/>
        <v>B</v>
      </c>
      <c r="GW17" s="428">
        <f t="shared" si="68"/>
        <v>3</v>
      </c>
      <c r="GX17" s="427" t="str">
        <f t="shared" si="69"/>
        <v>C</v>
      </c>
      <c r="GY17" s="428">
        <f t="shared" si="70"/>
        <v>2</v>
      </c>
      <c r="GZ17" s="427" t="str">
        <f t="shared" si="71"/>
        <v>B</v>
      </c>
      <c r="HA17" s="428">
        <f t="shared" si="72"/>
        <v>3</v>
      </c>
      <c r="HB17" s="427" t="str">
        <f t="shared" si="73"/>
        <v>B</v>
      </c>
      <c r="HC17" s="428">
        <f t="shared" si="74"/>
        <v>3</v>
      </c>
      <c r="HD17" s="427" t="str">
        <f t="shared" si="75"/>
        <v>C</v>
      </c>
      <c r="HE17" s="428">
        <f t="shared" si="76"/>
        <v>2</v>
      </c>
      <c r="HF17" s="427" t="str">
        <f t="shared" si="77"/>
        <v>C</v>
      </c>
      <c r="HG17" s="428">
        <f t="shared" si="78"/>
        <v>2</v>
      </c>
      <c r="HH17" s="427" t="str">
        <f t="shared" si="79"/>
        <v>C</v>
      </c>
      <c r="HI17" s="428">
        <f t="shared" si="80"/>
        <v>2</v>
      </c>
      <c r="HJ17" s="427" t="str">
        <f t="shared" si="81"/>
        <v>B</v>
      </c>
      <c r="HK17" s="428">
        <f t="shared" si="82"/>
        <v>3</v>
      </c>
      <c r="HL17" s="427" t="str">
        <f t="shared" si="83"/>
        <v>C</v>
      </c>
      <c r="HM17" s="516">
        <f t="shared" si="84"/>
        <v>2</v>
      </c>
      <c r="HN17" s="427" t="str">
        <f t="shared" si="85"/>
        <v>X</v>
      </c>
      <c r="HO17" s="516">
        <f t="shared" si="86"/>
        <v>0</v>
      </c>
      <c r="HP17" s="427" t="str">
        <f t="shared" si="87"/>
        <v>X</v>
      </c>
      <c r="HQ17" s="516">
        <f t="shared" si="88"/>
        <v>0</v>
      </c>
      <c r="HR17" s="427" t="str">
        <f t="shared" si="89"/>
        <v>A</v>
      </c>
      <c r="HS17" s="516">
        <f t="shared" si="90"/>
        <v>4</v>
      </c>
      <c r="HT17" s="82">
        <f t="shared" si="39"/>
        <v>2.75</v>
      </c>
      <c r="HU17" s="82">
        <f t="shared" si="91"/>
        <v>2.75</v>
      </c>
      <c r="HV17" s="82">
        <f t="shared" si="40"/>
        <v>2.5499999999999998</v>
      </c>
      <c r="HW17" s="82">
        <f t="shared" si="92"/>
        <v>2.82</v>
      </c>
      <c r="HX17" s="82">
        <f t="shared" si="93"/>
        <v>2.38</v>
      </c>
      <c r="HY17" s="82">
        <f t="shared" si="94"/>
        <v>4</v>
      </c>
      <c r="HZ17" s="83">
        <f t="shared" si="41"/>
        <v>90</v>
      </c>
      <c r="IA17" s="82">
        <f t="shared" si="95"/>
        <v>2.69</v>
      </c>
      <c r="IB17" s="84" t="str">
        <f t="shared" si="42"/>
        <v>Kh¸</v>
      </c>
      <c r="IE17" s="93"/>
      <c r="IG17" s="108">
        <v>7</v>
      </c>
      <c r="IH17" s="108">
        <v>7</v>
      </c>
      <c r="IJ17" s="66">
        <v>7</v>
      </c>
      <c r="IK17" s="66">
        <v>7</v>
      </c>
      <c r="IM17" s="3">
        <v>8</v>
      </c>
      <c r="IN17" s="3">
        <v>8</v>
      </c>
    </row>
    <row r="18" spans="1:248" ht="21.75" customHeight="1" x14ac:dyDescent="0.25">
      <c r="A18" s="6">
        <v>12</v>
      </c>
      <c r="B18" s="37" t="s">
        <v>252</v>
      </c>
      <c r="C18" s="204" t="s">
        <v>253</v>
      </c>
      <c r="D18" s="26">
        <v>34943</v>
      </c>
      <c r="E18" s="104">
        <v>6.5</v>
      </c>
      <c r="F18" s="273">
        <v>9</v>
      </c>
      <c r="G18" s="74">
        <v>7</v>
      </c>
      <c r="H18" s="63">
        <f>ROUND((E18*0.2+F18*0.1+G18*0.7),1)</f>
        <v>7.1</v>
      </c>
      <c r="I18" s="104">
        <v>7</v>
      </c>
      <c r="J18" s="273">
        <v>9</v>
      </c>
      <c r="K18" s="74">
        <v>7.5</v>
      </c>
      <c r="L18" s="63">
        <f t="shared" si="96"/>
        <v>7.6</v>
      </c>
      <c r="M18" s="104">
        <v>7.5</v>
      </c>
      <c r="N18" s="273">
        <v>9</v>
      </c>
      <c r="O18" s="74">
        <v>7</v>
      </c>
      <c r="P18" s="63">
        <f t="shared" si="124"/>
        <v>7.3</v>
      </c>
      <c r="Q18" s="104">
        <v>8</v>
      </c>
      <c r="R18" s="273">
        <v>9</v>
      </c>
      <c r="S18" s="74">
        <v>7.5</v>
      </c>
      <c r="T18" s="7">
        <f>ROUND((Q18*0.2+R18*0.1+S18*0.7),1)</f>
        <v>7.8</v>
      </c>
      <c r="U18" s="505">
        <v>5</v>
      </c>
      <c r="V18" s="506">
        <v>6</v>
      </c>
      <c r="W18" s="507">
        <v>7</v>
      </c>
      <c r="X18" s="7">
        <f t="shared" si="97"/>
        <v>6.5</v>
      </c>
      <c r="Y18" s="23">
        <v>6.5</v>
      </c>
      <c r="Z18" s="194">
        <v>7</v>
      </c>
      <c r="AA18" s="25">
        <v>5.5</v>
      </c>
      <c r="AB18" s="7">
        <f t="shared" si="1"/>
        <v>5.9</v>
      </c>
      <c r="AC18" s="23">
        <v>6.5</v>
      </c>
      <c r="AD18" s="194">
        <v>8</v>
      </c>
      <c r="AE18" s="25">
        <v>8</v>
      </c>
      <c r="AF18" s="7">
        <f t="shared" si="2"/>
        <v>7.7</v>
      </c>
      <c r="AG18" s="23">
        <v>6</v>
      </c>
      <c r="AH18" s="194">
        <v>7</v>
      </c>
      <c r="AI18" s="25">
        <v>8.5</v>
      </c>
      <c r="AJ18" s="7">
        <f t="shared" si="3"/>
        <v>7.9</v>
      </c>
      <c r="AK18" s="23">
        <v>4</v>
      </c>
      <c r="AL18" s="194">
        <v>7</v>
      </c>
      <c r="AM18" s="25">
        <v>7</v>
      </c>
      <c r="AN18" s="7">
        <f t="shared" si="4"/>
        <v>6.4</v>
      </c>
      <c r="AO18" s="23">
        <v>6.8</v>
      </c>
      <c r="AP18" s="194">
        <v>6</v>
      </c>
      <c r="AQ18" s="25">
        <v>8</v>
      </c>
      <c r="AR18" s="7">
        <f t="shared" si="5"/>
        <v>7.6</v>
      </c>
      <c r="AS18" s="23">
        <v>7</v>
      </c>
      <c r="AT18" s="194">
        <v>7</v>
      </c>
      <c r="AU18" s="25">
        <v>7</v>
      </c>
      <c r="AV18" s="7">
        <f t="shared" si="6"/>
        <v>7</v>
      </c>
      <c r="AW18" s="23">
        <v>7.7</v>
      </c>
      <c r="AX18" s="194">
        <v>9</v>
      </c>
      <c r="AY18" s="25">
        <v>9</v>
      </c>
      <c r="AZ18" s="7">
        <f t="shared" si="98"/>
        <v>8.6999999999999993</v>
      </c>
      <c r="BA18" s="23">
        <v>5.3</v>
      </c>
      <c r="BB18" s="194">
        <v>5</v>
      </c>
      <c r="BC18" s="25">
        <v>7</v>
      </c>
      <c r="BD18" s="7">
        <f t="shared" si="7"/>
        <v>6.5</v>
      </c>
      <c r="BE18" s="23">
        <v>6.5</v>
      </c>
      <c r="BF18" s="194">
        <v>8</v>
      </c>
      <c r="BG18" s="25">
        <f t="shared" si="99"/>
        <v>6.5</v>
      </c>
      <c r="BH18" s="7">
        <f t="shared" si="100"/>
        <v>6.7</v>
      </c>
      <c r="BI18" s="23">
        <v>5</v>
      </c>
      <c r="BJ18" s="194">
        <v>6</v>
      </c>
      <c r="BK18" s="25">
        <v>6</v>
      </c>
      <c r="BL18" s="7">
        <f t="shared" si="101"/>
        <v>5.8</v>
      </c>
      <c r="BM18" s="23">
        <v>6.5</v>
      </c>
      <c r="BN18" s="194">
        <v>7</v>
      </c>
      <c r="BO18" s="25">
        <f t="shared" si="102"/>
        <v>6.5</v>
      </c>
      <c r="BP18" s="7">
        <f t="shared" si="103"/>
        <v>6.6</v>
      </c>
      <c r="BQ18" s="23">
        <v>6</v>
      </c>
      <c r="BR18" s="194">
        <v>7</v>
      </c>
      <c r="BS18" s="25">
        <f t="shared" si="104"/>
        <v>7</v>
      </c>
      <c r="BT18" s="7">
        <f t="shared" si="105"/>
        <v>6.8</v>
      </c>
      <c r="BU18" s="23">
        <v>6</v>
      </c>
      <c r="BV18" s="194">
        <v>10</v>
      </c>
      <c r="BW18" s="25">
        <v>5</v>
      </c>
      <c r="BX18" s="7">
        <f t="shared" si="8"/>
        <v>5.7</v>
      </c>
      <c r="BY18" s="23">
        <v>5.5</v>
      </c>
      <c r="BZ18" s="194">
        <v>7</v>
      </c>
      <c r="CA18" s="25">
        <v>7</v>
      </c>
      <c r="CB18" s="7">
        <f t="shared" si="9"/>
        <v>6.7</v>
      </c>
      <c r="CC18" s="23">
        <v>8.6999999999999993</v>
      </c>
      <c r="CD18" s="194">
        <v>9</v>
      </c>
      <c r="CE18" s="25">
        <v>5.5</v>
      </c>
      <c r="CF18" s="7">
        <f t="shared" si="10"/>
        <v>6.5</v>
      </c>
      <c r="CG18" s="23">
        <v>6</v>
      </c>
      <c r="CH18" s="194">
        <v>7</v>
      </c>
      <c r="CI18" s="25">
        <v>7</v>
      </c>
      <c r="CJ18" s="7">
        <f t="shared" si="11"/>
        <v>6.8</v>
      </c>
      <c r="CK18" s="23">
        <v>5.3</v>
      </c>
      <c r="CL18" s="194">
        <v>7</v>
      </c>
      <c r="CM18" s="25">
        <v>5</v>
      </c>
      <c r="CN18" s="7">
        <f t="shared" si="12"/>
        <v>5.3</v>
      </c>
      <c r="CO18" s="23">
        <v>8.5</v>
      </c>
      <c r="CP18" s="194">
        <v>8</v>
      </c>
      <c r="CQ18" s="25">
        <v>7</v>
      </c>
      <c r="CR18" s="7">
        <f t="shared" si="13"/>
        <v>7.4</v>
      </c>
      <c r="CS18" s="23">
        <v>5.3</v>
      </c>
      <c r="CT18" s="194">
        <v>5</v>
      </c>
      <c r="CU18" s="25">
        <v>5</v>
      </c>
      <c r="CV18" s="7">
        <f t="shared" si="14"/>
        <v>5.0999999999999996</v>
      </c>
      <c r="CW18" s="23">
        <v>4.3</v>
      </c>
      <c r="CX18" s="194">
        <v>5</v>
      </c>
      <c r="CY18" s="25">
        <v>8</v>
      </c>
      <c r="CZ18" s="7">
        <f t="shared" si="15"/>
        <v>7</v>
      </c>
      <c r="DA18" s="23">
        <v>7</v>
      </c>
      <c r="DB18" s="194">
        <v>6</v>
      </c>
      <c r="DC18" s="25">
        <v>6</v>
      </c>
      <c r="DD18" s="7">
        <f t="shared" si="16"/>
        <v>6.2</v>
      </c>
      <c r="DE18" s="23">
        <v>6.5</v>
      </c>
      <c r="DF18" s="194">
        <v>7</v>
      </c>
      <c r="DG18" s="25">
        <v>8</v>
      </c>
      <c r="DH18" s="7">
        <f t="shared" si="17"/>
        <v>7.6</v>
      </c>
      <c r="DI18" s="23">
        <v>7.3</v>
      </c>
      <c r="DJ18" s="194">
        <v>8</v>
      </c>
      <c r="DK18" s="25">
        <v>5.5</v>
      </c>
      <c r="DL18" s="7">
        <f t="shared" si="18"/>
        <v>6.1</v>
      </c>
      <c r="DM18" s="23">
        <v>7.3</v>
      </c>
      <c r="DN18" s="194">
        <v>7</v>
      </c>
      <c r="DO18" s="25">
        <v>6</v>
      </c>
      <c r="DP18" s="7">
        <f t="shared" si="19"/>
        <v>6.4</v>
      </c>
      <c r="DQ18" s="23">
        <v>6.5</v>
      </c>
      <c r="DR18" s="194">
        <v>7</v>
      </c>
      <c r="DS18" s="25">
        <v>8</v>
      </c>
      <c r="DT18" s="7">
        <f t="shared" si="20"/>
        <v>7.6</v>
      </c>
      <c r="DU18" s="23">
        <v>5.3</v>
      </c>
      <c r="DV18" s="194">
        <v>6</v>
      </c>
      <c r="DW18" s="25">
        <v>4</v>
      </c>
      <c r="DX18" s="7">
        <f t="shared" si="21"/>
        <v>4.5</v>
      </c>
      <c r="DY18" s="23">
        <v>5.3</v>
      </c>
      <c r="DZ18" s="194">
        <v>6</v>
      </c>
      <c r="EA18" s="25">
        <v>6.5</v>
      </c>
      <c r="EB18" s="7">
        <f t="shared" si="22"/>
        <v>6.2</v>
      </c>
      <c r="EC18" s="23">
        <v>5.7</v>
      </c>
      <c r="ED18" s="194">
        <v>5</v>
      </c>
      <c r="EE18" s="446">
        <v>4</v>
      </c>
      <c r="EF18" s="7">
        <f t="shared" si="23"/>
        <v>4.4000000000000004</v>
      </c>
      <c r="EG18" s="23">
        <v>6.5</v>
      </c>
      <c r="EH18" s="194">
        <v>7</v>
      </c>
      <c r="EI18" s="25">
        <v>5</v>
      </c>
      <c r="EJ18" s="7">
        <f t="shared" si="24"/>
        <v>5.5</v>
      </c>
      <c r="EK18" s="23">
        <v>6</v>
      </c>
      <c r="EL18" s="194">
        <v>8</v>
      </c>
      <c r="EM18" s="25">
        <v>5</v>
      </c>
      <c r="EN18" s="7">
        <f t="shared" si="25"/>
        <v>5.5</v>
      </c>
      <c r="EO18" s="23">
        <v>7.8</v>
      </c>
      <c r="EP18" s="194">
        <v>8</v>
      </c>
      <c r="EQ18" s="25">
        <v>8</v>
      </c>
      <c r="ER18" s="7">
        <f t="shared" si="26"/>
        <v>8</v>
      </c>
      <c r="ES18" s="7">
        <v>7</v>
      </c>
      <c r="ET18" s="7"/>
      <c r="EU18" s="8">
        <f t="shared" si="27"/>
        <v>6.26</v>
      </c>
      <c r="EV18" s="80" t="str">
        <f t="shared" si="115"/>
        <v>B</v>
      </c>
      <c r="EW18" s="81">
        <f t="shared" si="106"/>
        <v>3</v>
      </c>
      <c r="EX18" s="80" t="str">
        <f t="shared" si="43"/>
        <v>B</v>
      </c>
      <c r="EY18" s="81">
        <f t="shared" si="28"/>
        <v>3</v>
      </c>
      <c r="EZ18" s="80" t="str">
        <f t="shared" si="116"/>
        <v>B</v>
      </c>
      <c r="FA18" s="81">
        <f t="shared" si="107"/>
        <v>3</v>
      </c>
      <c r="FB18" s="80" t="str">
        <f t="shared" si="44"/>
        <v>B</v>
      </c>
      <c r="FC18" s="81">
        <f t="shared" si="29"/>
        <v>3</v>
      </c>
      <c r="FD18" s="219" t="str">
        <f t="shared" si="117"/>
        <v>C</v>
      </c>
      <c r="FE18" s="217">
        <f t="shared" si="108"/>
        <v>2</v>
      </c>
      <c r="FF18" s="219" t="str">
        <f t="shared" si="45"/>
        <v>C</v>
      </c>
      <c r="FG18" s="217">
        <f t="shared" si="30"/>
        <v>2</v>
      </c>
      <c r="FH18" s="219" t="str">
        <f t="shared" si="46"/>
        <v>B</v>
      </c>
      <c r="FI18" s="217">
        <f t="shared" si="31"/>
        <v>3</v>
      </c>
      <c r="FJ18" s="219" t="str">
        <f t="shared" si="47"/>
        <v>B</v>
      </c>
      <c r="FK18" s="217">
        <f t="shared" si="32"/>
        <v>3</v>
      </c>
      <c r="FL18" s="219" t="str">
        <f t="shared" si="48"/>
        <v>C</v>
      </c>
      <c r="FM18" s="217">
        <f t="shared" si="33"/>
        <v>2</v>
      </c>
      <c r="FN18" s="219" t="str">
        <f t="shared" si="49"/>
        <v>B</v>
      </c>
      <c r="FO18" s="217">
        <f t="shared" si="34"/>
        <v>3</v>
      </c>
      <c r="FP18" s="219" t="str">
        <f t="shared" si="50"/>
        <v>B</v>
      </c>
      <c r="FQ18" s="217">
        <f t="shared" si="35"/>
        <v>3</v>
      </c>
      <c r="FR18" s="219" t="str">
        <f t="shared" si="118"/>
        <v>A</v>
      </c>
      <c r="FS18" s="81">
        <f t="shared" si="109"/>
        <v>4</v>
      </c>
      <c r="FT18" s="80" t="str">
        <f t="shared" si="51"/>
        <v>C</v>
      </c>
      <c r="FU18" s="81">
        <f t="shared" si="36"/>
        <v>2</v>
      </c>
      <c r="FV18" s="80" t="str">
        <f t="shared" si="119"/>
        <v>C</v>
      </c>
      <c r="FW18" s="81">
        <f t="shared" si="110"/>
        <v>2</v>
      </c>
      <c r="FX18" s="80" t="str">
        <f t="shared" si="120"/>
        <v>C</v>
      </c>
      <c r="FY18" s="81">
        <f t="shared" si="111"/>
        <v>2</v>
      </c>
      <c r="FZ18" s="80" t="str">
        <f t="shared" si="121"/>
        <v>C</v>
      </c>
      <c r="GA18" s="81">
        <f t="shared" si="112"/>
        <v>2</v>
      </c>
      <c r="GB18" s="80" t="str">
        <f t="shared" si="122"/>
        <v>C</v>
      </c>
      <c r="GC18" s="81">
        <f t="shared" si="113"/>
        <v>2</v>
      </c>
      <c r="GD18" s="80" t="str">
        <f t="shared" si="52"/>
        <v>C</v>
      </c>
      <c r="GE18" s="81">
        <f t="shared" si="37"/>
        <v>2</v>
      </c>
      <c r="GF18" s="80" t="str">
        <f t="shared" si="123"/>
        <v>C</v>
      </c>
      <c r="GG18" s="81">
        <f t="shared" si="114"/>
        <v>2</v>
      </c>
      <c r="GH18" s="80" t="str">
        <f t="shared" si="53"/>
        <v>C</v>
      </c>
      <c r="GI18" s="81">
        <f t="shared" si="54"/>
        <v>2</v>
      </c>
      <c r="GJ18" s="80" t="str">
        <f t="shared" si="55"/>
        <v>C</v>
      </c>
      <c r="GK18" s="81">
        <f t="shared" si="56"/>
        <v>2</v>
      </c>
      <c r="GL18" s="80" t="str">
        <f t="shared" si="57"/>
        <v>D</v>
      </c>
      <c r="GM18" s="81">
        <f t="shared" si="58"/>
        <v>1</v>
      </c>
      <c r="GN18" s="80" t="str">
        <f t="shared" si="59"/>
        <v>B</v>
      </c>
      <c r="GO18" s="81">
        <f t="shared" si="60"/>
        <v>3</v>
      </c>
      <c r="GP18" s="80" t="str">
        <f t="shared" si="61"/>
        <v>D</v>
      </c>
      <c r="GQ18" s="81">
        <f t="shared" si="62"/>
        <v>1</v>
      </c>
      <c r="GR18" s="80" t="str">
        <f t="shared" si="63"/>
        <v>B</v>
      </c>
      <c r="GS18" s="81">
        <f t="shared" si="64"/>
        <v>3</v>
      </c>
      <c r="GT18" s="80" t="str">
        <f t="shared" si="65"/>
        <v>C</v>
      </c>
      <c r="GU18" s="81">
        <f t="shared" si="66"/>
        <v>2</v>
      </c>
      <c r="GV18" s="427" t="str">
        <f t="shared" si="67"/>
        <v>B</v>
      </c>
      <c r="GW18" s="428">
        <f t="shared" si="68"/>
        <v>3</v>
      </c>
      <c r="GX18" s="427" t="str">
        <f t="shared" si="69"/>
        <v>C</v>
      </c>
      <c r="GY18" s="428">
        <f t="shared" si="70"/>
        <v>2</v>
      </c>
      <c r="GZ18" s="427" t="str">
        <f t="shared" si="71"/>
        <v>C</v>
      </c>
      <c r="HA18" s="428">
        <f t="shared" si="72"/>
        <v>2</v>
      </c>
      <c r="HB18" s="427" t="str">
        <f t="shared" si="73"/>
        <v>B</v>
      </c>
      <c r="HC18" s="428">
        <f t="shared" si="74"/>
        <v>3</v>
      </c>
      <c r="HD18" s="427" t="str">
        <f t="shared" si="75"/>
        <v>D</v>
      </c>
      <c r="HE18" s="428">
        <f t="shared" si="76"/>
        <v>1</v>
      </c>
      <c r="HF18" s="427" t="str">
        <f t="shared" si="77"/>
        <v>C</v>
      </c>
      <c r="HG18" s="428">
        <f t="shared" si="78"/>
        <v>2</v>
      </c>
      <c r="HH18" s="427" t="str">
        <f t="shared" si="79"/>
        <v>D</v>
      </c>
      <c r="HI18" s="428">
        <f t="shared" si="80"/>
        <v>1</v>
      </c>
      <c r="HJ18" s="427" t="str">
        <f t="shared" si="81"/>
        <v>C</v>
      </c>
      <c r="HK18" s="428">
        <f t="shared" si="82"/>
        <v>2</v>
      </c>
      <c r="HL18" s="427" t="str">
        <f t="shared" si="83"/>
        <v>C</v>
      </c>
      <c r="HM18" s="516">
        <f t="shared" si="84"/>
        <v>2</v>
      </c>
      <c r="HN18" s="427" t="str">
        <f t="shared" si="85"/>
        <v>B</v>
      </c>
      <c r="HO18" s="516">
        <f t="shared" si="86"/>
        <v>3</v>
      </c>
      <c r="HP18" s="427" t="str">
        <f t="shared" si="87"/>
        <v>B</v>
      </c>
      <c r="HQ18" s="516">
        <f t="shared" si="88"/>
        <v>3</v>
      </c>
      <c r="HR18" s="427" t="str">
        <f t="shared" si="89"/>
        <v>X</v>
      </c>
      <c r="HS18" s="516">
        <f t="shared" si="90"/>
        <v>0</v>
      </c>
      <c r="HT18" s="82">
        <f t="shared" si="39"/>
        <v>3</v>
      </c>
      <c r="HU18" s="82">
        <f t="shared" si="91"/>
        <v>2.63</v>
      </c>
      <c r="HV18" s="82">
        <f t="shared" si="40"/>
        <v>2.2999999999999998</v>
      </c>
      <c r="HW18" s="82">
        <f t="shared" si="92"/>
        <v>1.88</v>
      </c>
      <c r="HX18" s="82">
        <f t="shared" si="93"/>
        <v>1.92</v>
      </c>
      <c r="HY18" s="82">
        <f t="shared" si="94"/>
        <v>3</v>
      </c>
      <c r="HZ18" s="83">
        <f t="shared" si="41"/>
        <v>90</v>
      </c>
      <c r="IA18" s="82">
        <f t="shared" si="95"/>
        <v>2.2799999999999998</v>
      </c>
      <c r="IB18" s="84" t="str">
        <f t="shared" si="42"/>
        <v>Trung b×nh</v>
      </c>
      <c r="IC18" s="86" t="s">
        <v>261</v>
      </c>
      <c r="IE18" s="93"/>
      <c r="IG18" s="3">
        <v>7</v>
      </c>
      <c r="IH18" s="3">
        <v>6</v>
      </c>
      <c r="IJ18" s="3">
        <v>7</v>
      </c>
      <c r="IK18" s="3">
        <v>6</v>
      </c>
      <c r="IM18" s="3">
        <v>7</v>
      </c>
      <c r="IN18" s="3">
        <v>7</v>
      </c>
    </row>
    <row r="19" spans="1:248" ht="21.75" customHeight="1" x14ac:dyDescent="0.25">
      <c r="A19" s="6">
        <v>13</v>
      </c>
      <c r="B19" s="37" t="s">
        <v>101</v>
      </c>
      <c r="C19" s="204" t="s">
        <v>14</v>
      </c>
      <c r="D19" s="26">
        <v>34949</v>
      </c>
      <c r="E19" s="23">
        <v>6</v>
      </c>
      <c r="F19" s="194">
        <v>6</v>
      </c>
      <c r="G19" s="265">
        <v>7</v>
      </c>
      <c r="H19" s="7">
        <v>5.3</v>
      </c>
      <c r="I19" s="23">
        <v>5</v>
      </c>
      <c r="J19" s="194">
        <v>5</v>
      </c>
      <c r="K19" s="25">
        <v>6</v>
      </c>
      <c r="L19" s="63">
        <f t="shared" si="96"/>
        <v>5.7</v>
      </c>
      <c r="M19" s="104">
        <v>8.5</v>
      </c>
      <c r="N19" s="273">
        <v>9</v>
      </c>
      <c r="O19" s="74">
        <f>(8+8)/2</f>
        <v>8</v>
      </c>
      <c r="P19" s="63">
        <f t="shared" si="124"/>
        <v>8.1999999999999993</v>
      </c>
      <c r="Q19" s="23">
        <v>6</v>
      </c>
      <c r="R19" s="194">
        <v>6</v>
      </c>
      <c r="S19" s="25">
        <v>6</v>
      </c>
      <c r="T19" s="7">
        <v>6</v>
      </c>
      <c r="U19" s="23">
        <v>5.5</v>
      </c>
      <c r="V19" s="194">
        <v>6</v>
      </c>
      <c r="W19" s="25">
        <v>7</v>
      </c>
      <c r="X19" s="7">
        <f t="shared" si="97"/>
        <v>6.6</v>
      </c>
      <c r="Y19" s="23">
        <v>6.5</v>
      </c>
      <c r="Z19" s="194">
        <v>7</v>
      </c>
      <c r="AA19" s="25">
        <v>7</v>
      </c>
      <c r="AB19" s="7">
        <f t="shared" si="1"/>
        <v>6.9</v>
      </c>
      <c r="AC19" s="23">
        <v>5.5</v>
      </c>
      <c r="AD19" s="194">
        <v>7</v>
      </c>
      <c r="AE19" s="25">
        <v>8.5</v>
      </c>
      <c r="AF19" s="7">
        <f t="shared" si="2"/>
        <v>7.8</v>
      </c>
      <c r="AG19" s="23">
        <v>5.3</v>
      </c>
      <c r="AH19" s="194">
        <v>6</v>
      </c>
      <c r="AI19" s="25">
        <v>7</v>
      </c>
      <c r="AJ19" s="7">
        <f t="shared" si="3"/>
        <v>6.6</v>
      </c>
      <c r="AK19" s="23">
        <v>7.5</v>
      </c>
      <c r="AL19" s="194">
        <v>9</v>
      </c>
      <c r="AM19" s="25">
        <v>8</v>
      </c>
      <c r="AN19" s="7">
        <f t="shared" si="4"/>
        <v>8</v>
      </c>
      <c r="AO19" s="23">
        <v>6.8</v>
      </c>
      <c r="AP19" s="194">
        <v>8</v>
      </c>
      <c r="AQ19" s="25">
        <v>6.5</v>
      </c>
      <c r="AR19" s="7">
        <f t="shared" si="5"/>
        <v>6.7</v>
      </c>
      <c r="AS19" s="23">
        <v>7.5</v>
      </c>
      <c r="AT19" s="194">
        <v>8</v>
      </c>
      <c r="AU19" s="25">
        <v>6.5</v>
      </c>
      <c r="AV19" s="7">
        <f t="shared" si="6"/>
        <v>6.9</v>
      </c>
      <c r="AW19" s="23">
        <v>6.7</v>
      </c>
      <c r="AX19" s="194">
        <v>7</v>
      </c>
      <c r="AY19" s="25">
        <v>6.5</v>
      </c>
      <c r="AZ19" s="7">
        <f t="shared" si="98"/>
        <v>6.6</v>
      </c>
      <c r="BA19" s="23">
        <v>6.3</v>
      </c>
      <c r="BB19" s="194">
        <v>7</v>
      </c>
      <c r="BC19" s="25">
        <v>6</v>
      </c>
      <c r="BD19" s="7">
        <f t="shared" si="7"/>
        <v>6.2</v>
      </c>
      <c r="BE19" s="104">
        <v>7.5</v>
      </c>
      <c r="BF19" s="273">
        <v>8</v>
      </c>
      <c r="BG19" s="74">
        <v>8.5</v>
      </c>
      <c r="BH19" s="7">
        <f t="shared" si="100"/>
        <v>8.3000000000000007</v>
      </c>
      <c r="BI19" s="104">
        <v>7</v>
      </c>
      <c r="BJ19" s="273">
        <v>7</v>
      </c>
      <c r="BK19" s="74">
        <v>7</v>
      </c>
      <c r="BL19" s="7">
        <f t="shared" si="101"/>
        <v>7</v>
      </c>
      <c r="BM19" s="23">
        <v>7</v>
      </c>
      <c r="BN19" s="194">
        <v>7</v>
      </c>
      <c r="BO19" s="25">
        <f t="shared" si="102"/>
        <v>6.5</v>
      </c>
      <c r="BP19" s="7">
        <f t="shared" si="103"/>
        <v>6.7</v>
      </c>
      <c r="BQ19" s="23">
        <v>7.5</v>
      </c>
      <c r="BR19" s="194">
        <v>7</v>
      </c>
      <c r="BS19" s="25">
        <f t="shared" si="104"/>
        <v>6.5</v>
      </c>
      <c r="BT19" s="7">
        <f t="shared" si="105"/>
        <v>6.8</v>
      </c>
      <c r="BU19" s="23">
        <v>6.3</v>
      </c>
      <c r="BV19" s="194">
        <v>10</v>
      </c>
      <c r="BW19" s="25">
        <v>7</v>
      </c>
      <c r="BX19" s="7">
        <f t="shared" si="8"/>
        <v>7.2</v>
      </c>
      <c r="BY19" s="23">
        <v>6</v>
      </c>
      <c r="BZ19" s="194">
        <v>7</v>
      </c>
      <c r="CA19" s="25">
        <v>7</v>
      </c>
      <c r="CB19" s="7">
        <f t="shared" si="9"/>
        <v>6.8</v>
      </c>
      <c r="CC19" s="23">
        <v>7</v>
      </c>
      <c r="CD19" s="194">
        <v>8</v>
      </c>
      <c r="CE19" s="25">
        <v>9</v>
      </c>
      <c r="CF19" s="7">
        <f t="shared" si="10"/>
        <v>8.5</v>
      </c>
      <c r="CG19" s="23">
        <v>6.7</v>
      </c>
      <c r="CH19" s="194">
        <v>7</v>
      </c>
      <c r="CI19" s="25">
        <v>5</v>
      </c>
      <c r="CJ19" s="7">
        <f t="shared" si="11"/>
        <v>5.5</v>
      </c>
      <c r="CK19" s="23">
        <v>6.7</v>
      </c>
      <c r="CL19" s="194">
        <v>8</v>
      </c>
      <c r="CM19" s="25">
        <v>5</v>
      </c>
      <c r="CN19" s="7">
        <f t="shared" si="12"/>
        <v>5.6</v>
      </c>
      <c r="CO19" s="23">
        <v>7</v>
      </c>
      <c r="CP19" s="194">
        <v>8</v>
      </c>
      <c r="CQ19" s="25">
        <v>6</v>
      </c>
      <c r="CR19" s="7">
        <f t="shared" si="13"/>
        <v>6.4</v>
      </c>
      <c r="CS19" s="23">
        <v>4.7</v>
      </c>
      <c r="CT19" s="194">
        <v>5</v>
      </c>
      <c r="CU19" s="265">
        <v>5.5</v>
      </c>
      <c r="CV19" s="7">
        <f t="shared" si="14"/>
        <v>5.3</v>
      </c>
      <c r="CW19" s="23">
        <v>5.7</v>
      </c>
      <c r="CX19" s="194">
        <v>7</v>
      </c>
      <c r="CY19" s="25">
        <v>7</v>
      </c>
      <c r="CZ19" s="7">
        <f t="shared" si="15"/>
        <v>6.7</v>
      </c>
      <c r="DA19" s="23">
        <v>6.7</v>
      </c>
      <c r="DB19" s="194">
        <v>7</v>
      </c>
      <c r="DC19" s="25">
        <v>6</v>
      </c>
      <c r="DD19" s="7">
        <f t="shared" si="16"/>
        <v>6.2</v>
      </c>
      <c r="DE19" s="23">
        <v>7.5</v>
      </c>
      <c r="DF19" s="194">
        <v>7</v>
      </c>
      <c r="DG19" s="25">
        <v>5</v>
      </c>
      <c r="DH19" s="7">
        <f t="shared" si="17"/>
        <v>5.7</v>
      </c>
      <c r="DI19" s="23">
        <v>6.3</v>
      </c>
      <c r="DJ19" s="194">
        <v>6</v>
      </c>
      <c r="DK19" s="25">
        <v>5</v>
      </c>
      <c r="DL19" s="7">
        <f t="shared" si="18"/>
        <v>5.4</v>
      </c>
      <c r="DM19" s="23">
        <v>7.3</v>
      </c>
      <c r="DN19" s="194">
        <v>8</v>
      </c>
      <c r="DO19" s="25">
        <v>7</v>
      </c>
      <c r="DP19" s="7">
        <f t="shared" si="19"/>
        <v>7.2</v>
      </c>
      <c r="DQ19" s="23">
        <v>6</v>
      </c>
      <c r="DR19" s="194">
        <v>6</v>
      </c>
      <c r="DS19" s="25">
        <v>7</v>
      </c>
      <c r="DT19" s="7">
        <f t="shared" si="20"/>
        <v>6.7</v>
      </c>
      <c r="DU19" s="23">
        <v>5.33</v>
      </c>
      <c r="DV19" s="194">
        <v>5</v>
      </c>
      <c r="DW19" s="25">
        <v>6</v>
      </c>
      <c r="DX19" s="7">
        <f t="shared" si="21"/>
        <v>5.8</v>
      </c>
      <c r="DY19" s="23">
        <v>5.3</v>
      </c>
      <c r="DZ19" s="194">
        <v>6</v>
      </c>
      <c r="EA19" s="25">
        <v>5.5</v>
      </c>
      <c r="EB19" s="7">
        <f t="shared" si="22"/>
        <v>5.5</v>
      </c>
      <c r="EC19" s="23">
        <v>5</v>
      </c>
      <c r="ED19" s="194">
        <v>5</v>
      </c>
      <c r="EE19" s="25">
        <v>7</v>
      </c>
      <c r="EF19" s="7">
        <f t="shared" si="23"/>
        <v>6.4</v>
      </c>
      <c r="EG19" s="23">
        <v>6.5</v>
      </c>
      <c r="EH19" s="194">
        <v>7</v>
      </c>
      <c r="EI19" s="25">
        <v>8.5</v>
      </c>
      <c r="EJ19" s="7">
        <f t="shared" si="24"/>
        <v>8</v>
      </c>
      <c r="EK19" s="23">
        <v>6.3</v>
      </c>
      <c r="EL19" s="194">
        <v>7</v>
      </c>
      <c r="EM19" s="25">
        <v>6</v>
      </c>
      <c r="EN19" s="7">
        <f t="shared" si="25"/>
        <v>6.2</v>
      </c>
      <c r="EO19" s="23">
        <v>7</v>
      </c>
      <c r="EP19" s="194">
        <v>7</v>
      </c>
      <c r="EQ19" s="25">
        <v>6</v>
      </c>
      <c r="ER19" s="7">
        <f t="shared" si="26"/>
        <v>6.3</v>
      </c>
      <c r="ES19" s="7">
        <v>7</v>
      </c>
      <c r="ET19" s="7"/>
      <c r="EU19" s="8">
        <f t="shared" si="27"/>
        <v>6.24</v>
      </c>
      <c r="EV19" s="80" t="str">
        <f t="shared" si="115"/>
        <v>D</v>
      </c>
      <c r="EW19" s="81">
        <f t="shared" si="106"/>
        <v>1</v>
      </c>
      <c r="EX19" s="80" t="str">
        <f t="shared" si="43"/>
        <v>C</v>
      </c>
      <c r="EY19" s="81">
        <f t="shared" si="28"/>
        <v>2</v>
      </c>
      <c r="EZ19" s="80" t="str">
        <f t="shared" si="116"/>
        <v>B</v>
      </c>
      <c r="FA19" s="81">
        <f t="shared" si="107"/>
        <v>3</v>
      </c>
      <c r="FB19" s="80" t="str">
        <f t="shared" si="44"/>
        <v>C</v>
      </c>
      <c r="FC19" s="81">
        <f t="shared" si="29"/>
        <v>2</v>
      </c>
      <c r="FD19" s="219" t="str">
        <f t="shared" si="117"/>
        <v>C</v>
      </c>
      <c r="FE19" s="217">
        <f t="shared" si="108"/>
        <v>2</v>
      </c>
      <c r="FF19" s="219" t="str">
        <f t="shared" si="45"/>
        <v>C</v>
      </c>
      <c r="FG19" s="217">
        <f t="shared" si="30"/>
        <v>2</v>
      </c>
      <c r="FH19" s="219" t="str">
        <f t="shared" si="46"/>
        <v>B</v>
      </c>
      <c r="FI19" s="217">
        <f t="shared" si="31"/>
        <v>3</v>
      </c>
      <c r="FJ19" s="219" t="str">
        <f t="shared" si="47"/>
        <v>C</v>
      </c>
      <c r="FK19" s="217">
        <f t="shared" si="32"/>
        <v>2</v>
      </c>
      <c r="FL19" s="219" t="str">
        <f t="shared" si="48"/>
        <v>B</v>
      </c>
      <c r="FM19" s="217">
        <f t="shared" si="33"/>
        <v>3</v>
      </c>
      <c r="FN19" s="219" t="str">
        <f t="shared" si="49"/>
        <v>C</v>
      </c>
      <c r="FO19" s="217">
        <f t="shared" si="34"/>
        <v>2</v>
      </c>
      <c r="FP19" s="219" t="str">
        <f t="shared" si="50"/>
        <v>C</v>
      </c>
      <c r="FQ19" s="217">
        <f t="shared" si="35"/>
        <v>2</v>
      </c>
      <c r="FR19" s="219" t="str">
        <f t="shared" si="118"/>
        <v>C</v>
      </c>
      <c r="FS19" s="81">
        <f t="shared" si="109"/>
        <v>2</v>
      </c>
      <c r="FT19" s="80" t="str">
        <f t="shared" si="51"/>
        <v>C</v>
      </c>
      <c r="FU19" s="81">
        <f t="shared" si="36"/>
        <v>2</v>
      </c>
      <c r="FV19" s="80" t="str">
        <f t="shared" si="119"/>
        <v>B</v>
      </c>
      <c r="FW19" s="81">
        <f t="shared" si="110"/>
        <v>3</v>
      </c>
      <c r="FX19" s="80" t="str">
        <f t="shared" si="120"/>
        <v>B</v>
      </c>
      <c r="FY19" s="81">
        <f t="shared" si="111"/>
        <v>3</v>
      </c>
      <c r="FZ19" s="80" t="str">
        <f t="shared" si="121"/>
        <v>C</v>
      </c>
      <c r="GA19" s="81">
        <f t="shared" si="112"/>
        <v>2</v>
      </c>
      <c r="GB19" s="80" t="str">
        <f t="shared" si="122"/>
        <v>C</v>
      </c>
      <c r="GC19" s="81">
        <f t="shared" si="113"/>
        <v>2</v>
      </c>
      <c r="GD19" s="80" t="str">
        <f t="shared" si="52"/>
        <v>B</v>
      </c>
      <c r="GE19" s="81">
        <f t="shared" si="37"/>
        <v>3</v>
      </c>
      <c r="GF19" s="80" t="str">
        <f t="shared" si="123"/>
        <v>C</v>
      </c>
      <c r="GG19" s="81">
        <f t="shared" si="114"/>
        <v>2</v>
      </c>
      <c r="GH19" s="80" t="str">
        <f t="shared" si="53"/>
        <v>A</v>
      </c>
      <c r="GI19" s="81">
        <f t="shared" si="54"/>
        <v>4</v>
      </c>
      <c r="GJ19" s="80" t="str">
        <f t="shared" si="55"/>
        <v>C</v>
      </c>
      <c r="GK19" s="81">
        <f t="shared" si="56"/>
        <v>2</v>
      </c>
      <c r="GL19" s="80" t="str">
        <f t="shared" si="57"/>
        <v>C</v>
      </c>
      <c r="GM19" s="81">
        <f t="shared" si="58"/>
        <v>2</v>
      </c>
      <c r="GN19" s="80" t="str">
        <f t="shared" si="59"/>
        <v>C</v>
      </c>
      <c r="GO19" s="81">
        <f t="shared" si="60"/>
        <v>2</v>
      </c>
      <c r="GP19" s="80" t="str">
        <f t="shared" si="61"/>
        <v>D</v>
      </c>
      <c r="GQ19" s="81">
        <f t="shared" si="62"/>
        <v>1</v>
      </c>
      <c r="GR19" s="80" t="str">
        <f t="shared" si="63"/>
        <v>C</v>
      </c>
      <c r="GS19" s="81">
        <f t="shared" si="64"/>
        <v>2</v>
      </c>
      <c r="GT19" s="80" t="str">
        <f t="shared" si="65"/>
        <v>C</v>
      </c>
      <c r="GU19" s="81">
        <f t="shared" si="66"/>
        <v>2</v>
      </c>
      <c r="GV19" s="427" t="str">
        <f t="shared" si="67"/>
        <v>C</v>
      </c>
      <c r="GW19" s="428">
        <f t="shared" si="68"/>
        <v>2</v>
      </c>
      <c r="GX19" s="427" t="str">
        <f t="shared" si="69"/>
        <v>D</v>
      </c>
      <c r="GY19" s="428">
        <f t="shared" si="70"/>
        <v>1</v>
      </c>
      <c r="GZ19" s="427" t="str">
        <f t="shared" si="71"/>
        <v>B</v>
      </c>
      <c r="HA19" s="428">
        <f t="shared" si="72"/>
        <v>3</v>
      </c>
      <c r="HB19" s="427" t="str">
        <f t="shared" si="73"/>
        <v>C</v>
      </c>
      <c r="HC19" s="428">
        <f t="shared" si="74"/>
        <v>2</v>
      </c>
      <c r="HD19" s="427" t="str">
        <f t="shared" si="75"/>
        <v>C</v>
      </c>
      <c r="HE19" s="428">
        <f t="shared" si="76"/>
        <v>2</v>
      </c>
      <c r="HF19" s="427" t="str">
        <f t="shared" si="77"/>
        <v>C</v>
      </c>
      <c r="HG19" s="428">
        <f t="shared" si="78"/>
        <v>2</v>
      </c>
      <c r="HH19" s="427" t="str">
        <f t="shared" si="79"/>
        <v>C</v>
      </c>
      <c r="HI19" s="428">
        <f t="shared" si="80"/>
        <v>2</v>
      </c>
      <c r="HJ19" s="427" t="str">
        <f t="shared" si="81"/>
        <v>B</v>
      </c>
      <c r="HK19" s="428">
        <f t="shared" si="82"/>
        <v>3</v>
      </c>
      <c r="HL19" s="427" t="str">
        <f t="shared" si="83"/>
        <v>C</v>
      </c>
      <c r="HM19" s="516">
        <f t="shared" si="84"/>
        <v>2</v>
      </c>
      <c r="HN19" s="427" t="str">
        <f t="shared" si="85"/>
        <v>C</v>
      </c>
      <c r="HO19" s="516">
        <f t="shared" si="86"/>
        <v>2</v>
      </c>
      <c r="HP19" s="427" t="str">
        <f t="shared" si="87"/>
        <v>B</v>
      </c>
      <c r="HQ19" s="516">
        <f t="shared" si="88"/>
        <v>3</v>
      </c>
      <c r="HR19" s="427" t="str">
        <f t="shared" si="89"/>
        <v>X</v>
      </c>
      <c r="HS19" s="516">
        <f t="shared" si="90"/>
        <v>0</v>
      </c>
      <c r="HT19" s="82">
        <f t="shared" si="39"/>
        <v>2</v>
      </c>
      <c r="HU19" s="82">
        <f t="shared" si="91"/>
        <v>2.25</v>
      </c>
      <c r="HV19" s="82">
        <f t="shared" si="40"/>
        <v>2.4</v>
      </c>
      <c r="HW19" s="82">
        <f t="shared" si="92"/>
        <v>2.12</v>
      </c>
      <c r="HX19" s="82">
        <f t="shared" si="93"/>
        <v>2.08</v>
      </c>
      <c r="HY19" s="82">
        <f t="shared" si="94"/>
        <v>2.4</v>
      </c>
      <c r="HZ19" s="83">
        <f t="shared" si="41"/>
        <v>90</v>
      </c>
      <c r="IA19" s="82">
        <f t="shared" si="95"/>
        <v>2.2000000000000002</v>
      </c>
      <c r="IB19" s="84" t="str">
        <f t="shared" si="42"/>
        <v>Trung b×nh</v>
      </c>
      <c r="IC19" s="86" t="s">
        <v>261</v>
      </c>
      <c r="IE19" s="93"/>
      <c r="IG19" s="94"/>
      <c r="IH19" s="94"/>
      <c r="IJ19" s="3">
        <v>7</v>
      </c>
      <c r="IK19" s="3">
        <v>6</v>
      </c>
      <c r="IM19" s="3">
        <v>6</v>
      </c>
      <c r="IN19" s="3">
        <v>7</v>
      </c>
    </row>
    <row r="20" spans="1:248" ht="21.75" customHeight="1" x14ac:dyDescent="0.25">
      <c r="A20" s="6">
        <v>14</v>
      </c>
      <c r="B20" s="17" t="s">
        <v>130</v>
      </c>
      <c r="C20" s="60" t="s">
        <v>14</v>
      </c>
      <c r="D20" s="26">
        <v>35940</v>
      </c>
      <c r="E20" s="23">
        <v>6</v>
      </c>
      <c r="F20" s="194">
        <v>6</v>
      </c>
      <c r="G20" s="25">
        <v>6</v>
      </c>
      <c r="H20" s="7">
        <f t="shared" ref="H20:H26" si="125">ROUND((E20*0.2+F20*0.1+G20*0.7),1)</f>
        <v>6</v>
      </c>
      <c r="I20" s="23">
        <v>6.5</v>
      </c>
      <c r="J20" s="194">
        <v>4</v>
      </c>
      <c r="K20" s="25">
        <v>6</v>
      </c>
      <c r="L20" s="63">
        <f t="shared" si="96"/>
        <v>5.9</v>
      </c>
      <c r="M20" s="23">
        <v>6</v>
      </c>
      <c r="N20" s="194">
        <v>6</v>
      </c>
      <c r="O20" s="25">
        <v>8</v>
      </c>
      <c r="P20" s="7">
        <f t="shared" ref="P20:P26" si="126">ROUND((M20*0.2+N20*0.1+O20*0.7),1)</f>
        <v>7.4</v>
      </c>
      <c r="Q20" s="523">
        <v>7</v>
      </c>
      <c r="R20" s="524">
        <v>9</v>
      </c>
      <c r="S20" s="445">
        <v>8</v>
      </c>
      <c r="T20" s="7">
        <f t="shared" ref="T20:T26" si="127">ROUND((Q20*0.2+R20*0.1+S20*0.7),1)</f>
        <v>7.9</v>
      </c>
      <c r="U20" s="505">
        <v>5</v>
      </c>
      <c r="V20" s="506">
        <v>5</v>
      </c>
      <c r="W20" s="507">
        <v>6</v>
      </c>
      <c r="X20" s="7">
        <f t="shared" si="97"/>
        <v>5.7</v>
      </c>
      <c r="Y20" s="505">
        <v>7.8</v>
      </c>
      <c r="Z20" s="525">
        <v>7</v>
      </c>
      <c r="AA20" s="507">
        <v>7.5</v>
      </c>
      <c r="AB20" s="7">
        <f t="shared" si="1"/>
        <v>7.5</v>
      </c>
      <c r="AC20" s="104">
        <v>6</v>
      </c>
      <c r="AD20" s="273">
        <v>7</v>
      </c>
      <c r="AE20" s="74">
        <v>7</v>
      </c>
      <c r="AF20" s="7">
        <f t="shared" si="2"/>
        <v>6.8</v>
      </c>
      <c r="AG20" s="23">
        <v>5.3</v>
      </c>
      <c r="AH20" s="194">
        <v>5</v>
      </c>
      <c r="AI20" s="265">
        <v>6.5</v>
      </c>
      <c r="AJ20" s="7">
        <f t="shared" si="3"/>
        <v>6.1</v>
      </c>
      <c r="AK20" s="104">
        <v>5</v>
      </c>
      <c r="AL20" s="273">
        <v>5</v>
      </c>
      <c r="AM20" s="74">
        <v>7</v>
      </c>
      <c r="AN20" s="7">
        <f t="shared" si="4"/>
        <v>6.4</v>
      </c>
      <c r="AO20" s="23">
        <v>5.5</v>
      </c>
      <c r="AP20" s="194">
        <v>5</v>
      </c>
      <c r="AQ20" s="25">
        <v>5.5</v>
      </c>
      <c r="AR20" s="7">
        <f t="shared" si="5"/>
        <v>5.5</v>
      </c>
      <c r="AS20" s="104">
        <v>7</v>
      </c>
      <c r="AT20" s="273">
        <v>9</v>
      </c>
      <c r="AU20" s="74">
        <v>6.5</v>
      </c>
      <c r="AV20" s="7">
        <f t="shared" si="6"/>
        <v>6.9</v>
      </c>
      <c r="AW20" s="23">
        <v>5</v>
      </c>
      <c r="AX20" s="194">
        <v>6</v>
      </c>
      <c r="AY20" s="25">
        <v>7</v>
      </c>
      <c r="AZ20" s="7">
        <f t="shared" si="98"/>
        <v>6.5</v>
      </c>
      <c r="BA20" s="23">
        <v>6</v>
      </c>
      <c r="BB20" s="194">
        <v>6</v>
      </c>
      <c r="BC20" s="25">
        <v>6</v>
      </c>
      <c r="BD20" s="7">
        <f t="shared" si="7"/>
        <v>6</v>
      </c>
      <c r="BE20" s="23">
        <v>6.5</v>
      </c>
      <c r="BF20" s="194">
        <v>7</v>
      </c>
      <c r="BG20" s="25">
        <f t="shared" si="99"/>
        <v>5.5</v>
      </c>
      <c r="BH20" s="7">
        <f t="shared" si="100"/>
        <v>5.9</v>
      </c>
      <c r="BI20" s="23">
        <v>6</v>
      </c>
      <c r="BJ20" s="194">
        <v>5</v>
      </c>
      <c r="BK20" s="265">
        <v>5</v>
      </c>
      <c r="BL20" s="7">
        <f t="shared" si="101"/>
        <v>5.2</v>
      </c>
      <c r="BM20" s="23">
        <v>5</v>
      </c>
      <c r="BN20" s="194">
        <v>7</v>
      </c>
      <c r="BO20" s="25">
        <f t="shared" si="102"/>
        <v>6.5</v>
      </c>
      <c r="BP20" s="7">
        <f t="shared" si="103"/>
        <v>6.3</v>
      </c>
      <c r="BQ20" s="23">
        <v>6.5</v>
      </c>
      <c r="BR20" s="194">
        <v>7</v>
      </c>
      <c r="BS20" s="25">
        <f t="shared" si="104"/>
        <v>7</v>
      </c>
      <c r="BT20" s="7">
        <f t="shared" si="105"/>
        <v>6.9</v>
      </c>
      <c r="BU20" s="23">
        <v>4.5</v>
      </c>
      <c r="BV20" s="194">
        <v>6</v>
      </c>
      <c r="BW20" s="101">
        <v>5.5</v>
      </c>
      <c r="BX20" s="7">
        <f t="shared" si="8"/>
        <v>5.4</v>
      </c>
      <c r="BY20" s="23">
        <v>5</v>
      </c>
      <c r="BZ20" s="194">
        <v>7</v>
      </c>
      <c r="CA20" s="25">
        <v>5</v>
      </c>
      <c r="CB20" s="7">
        <f t="shared" si="9"/>
        <v>5.2</v>
      </c>
      <c r="CC20" s="23">
        <v>6</v>
      </c>
      <c r="CD20" s="194">
        <v>6</v>
      </c>
      <c r="CE20" s="25">
        <v>7.5</v>
      </c>
      <c r="CF20" s="7">
        <f t="shared" si="10"/>
        <v>7.1</v>
      </c>
      <c r="CG20" s="23">
        <v>5.7</v>
      </c>
      <c r="CH20" s="194">
        <v>6</v>
      </c>
      <c r="CI20" s="25">
        <v>5.5</v>
      </c>
      <c r="CJ20" s="7">
        <f t="shared" si="11"/>
        <v>5.6</v>
      </c>
      <c r="CK20" s="23">
        <v>6.7</v>
      </c>
      <c r="CL20" s="194">
        <v>7</v>
      </c>
      <c r="CM20" s="25">
        <v>3</v>
      </c>
      <c r="CN20" s="7">
        <f t="shared" si="12"/>
        <v>4.0999999999999996</v>
      </c>
      <c r="CO20" s="23">
        <v>7</v>
      </c>
      <c r="CP20" s="194">
        <v>7</v>
      </c>
      <c r="CQ20" s="25">
        <v>7</v>
      </c>
      <c r="CR20" s="7">
        <f t="shared" si="13"/>
        <v>7</v>
      </c>
      <c r="CS20" s="23">
        <v>4</v>
      </c>
      <c r="CT20" s="194">
        <v>4</v>
      </c>
      <c r="CU20" s="310">
        <v>5.5</v>
      </c>
      <c r="CV20" s="7">
        <f t="shared" si="14"/>
        <v>5.0999999999999996</v>
      </c>
      <c r="CW20" s="23">
        <v>6.3</v>
      </c>
      <c r="CX20" s="194">
        <v>6</v>
      </c>
      <c r="CY20" s="25">
        <v>5.5</v>
      </c>
      <c r="CZ20" s="7">
        <f t="shared" si="15"/>
        <v>5.7</v>
      </c>
      <c r="DA20" s="505">
        <v>6.5</v>
      </c>
      <c r="DB20" s="525">
        <v>7</v>
      </c>
      <c r="DC20" s="507">
        <v>6</v>
      </c>
      <c r="DD20" s="7">
        <f t="shared" si="16"/>
        <v>6.2</v>
      </c>
      <c r="DE20" s="23">
        <v>3.8</v>
      </c>
      <c r="DF20" s="194">
        <v>6</v>
      </c>
      <c r="DG20" s="25">
        <v>8</v>
      </c>
      <c r="DH20" s="7">
        <f t="shared" si="17"/>
        <v>7</v>
      </c>
      <c r="DI20" s="23">
        <v>5</v>
      </c>
      <c r="DJ20" s="194">
        <v>5</v>
      </c>
      <c r="DK20" s="445">
        <v>5</v>
      </c>
      <c r="DL20" s="7">
        <f t="shared" si="18"/>
        <v>5</v>
      </c>
      <c r="DM20" s="23">
        <v>6.7</v>
      </c>
      <c r="DN20" s="194">
        <v>6</v>
      </c>
      <c r="DO20" s="25">
        <v>7</v>
      </c>
      <c r="DP20" s="7">
        <f t="shared" si="19"/>
        <v>6.8</v>
      </c>
      <c r="DQ20" s="23">
        <v>6</v>
      </c>
      <c r="DR20" s="194">
        <v>6</v>
      </c>
      <c r="DS20" s="25">
        <v>7.5</v>
      </c>
      <c r="DT20" s="7">
        <f t="shared" si="20"/>
        <v>7.1</v>
      </c>
      <c r="DU20" s="23">
        <v>5.3</v>
      </c>
      <c r="DV20" s="194">
        <v>5</v>
      </c>
      <c r="DW20" s="25">
        <v>6</v>
      </c>
      <c r="DX20" s="7">
        <f t="shared" si="21"/>
        <v>5.8</v>
      </c>
      <c r="DY20" s="23">
        <v>5.3</v>
      </c>
      <c r="DZ20" s="194">
        <v>6</v>
      </c>
      <c r="EA20" s="25">
        <v>7</v>
      </c>
      <c r="EB20" s="7">
        <f t="shared" si="22"/>
        <v>6.6</v>
      </c>
      <c r="EC20" s="23">
        <v>5.3</v>
      </c>
      <c r="ED20" s="194">
        <v>5</v>
      </c>
      <c r="EE20" s="445">
        <v>4.5</v>
      </c>
      <c r="EF20" s="7">
        <f t="shared" si="23"/>
        <v>4.7</v>
      </c>
      <c r="EG20" s="23">
        <v>5</v>
      </c>
      <c r="EH20" s="194">
        <v>6</v>
      </c>
      <c r="EI20" s="25">
        <v>6.5</v>
      </c>
      <c r="EJ20" s="7">
        <f t="shared" si="24"/>
        <v>6.2</v>
      </c>
      <c r="EK20" s="23">
        <v>6.7</v>
      </c>
      <c r="EL20" s="194">
        <v>6</v>
      </c>
      <c r="EM20" s="25">
        <v>7</v>
      </c>
      <c r="EN20" s="7">
        <f t="shared" si="25"/>
        <v>6.8</v>
      </c>
      <c r="EO20" s="23">
        <v>7.2</v>
      </c>
      <c r="EP20" s="194">
        <v>7</v>
      </c>
      <c r="EQ20" s="25">
        <v>8</v>
      </c>
      <c r="ER20" s="7">
        <f t="shared" si="26"/>
        <v>7.7</v>
      </c>
      <c r="ES20" s="7">
        <v>7</v>
      </c>
      <c r="ET20" s="7"/>
      <c r="EU20" s="8">
        <f t="shared" si="27"/>
        <v>5.87</v>
      </c>
      <c r="EV20" s="80" t="str">
        <f t="shared" si="115"/>
        <v>C</v>
      </c>
      <c r="EW20" s="81">
        <f t="shared" si="106"/>
        <v>2</v>
      </c>
      <c r="EX20" s="80" t="str">
        <f t="shared" si="43"/>
        <v>C</v>
      </c>
      <c r="EY20" s="81">
        <f t="shared" si="28"/>
        <v>2</v>
      </c>
      <c r="EZ20" s="80" t="str">
        <f t="shared" si="116"/>
        <v>B</v>
      </c>
      <c r="FA20" s="81">
        <f t="shared" si="107"/>
        <v>3</v>
      </c>
      <c r="FB20" s="80" t="str">
        <f t="shared" si="44"/>
        <v>B</v>
      </c>
      <c r="FC20" s="81">
        <f t="shared" si="29"/>
        <v>3</v>
      </c>
      <c r="FD20" s="219" t="str">
        <f t="shared" si="117"/>
        <v>C</v>
      </c>
      <c r="FE20" s="217">
        <f t="shared" si="108"/>
        <v>2</v>
      </c>
      <c r="FF20" s="219" t="str">
        <f t="shared" si="45"/>
        <v>B</v>
      </c>
      <c r="FG20" s="217">
        <f t="shared" si="30"/>
        <v>3</v>
      </c>
      <c r="FH20" s="219" t="str">
        <f t="shared" si="46"/>
        <v>C</v>
      </c>
      <c r="FI20" s="217">
        <f t="shared" si="31"/>
        <v>2</v>
      </c>
      <c r="FJ20" s="219" t="str">
        <f t="shared" si="47"/>
        <v>C</v>
      </c>
      <c r="FK20" s="217">
        <f t="shared" si="32"/>
        <v>2</v>
      </c>
      <c r="FL20" s="219" t="str">
        <f t="shared" si="48"/>
        <v>C</v>
      </c>
      <c r="FM20" s="217">
        <f t="shared" si="33"/>
        <v>2</v>
      </c>
      <c r="FN20" s="219" t="str">
        <f t="shared" si="49"/>
        <v>C</v>
      </c>
      <c r="FO20" s="217">
        <f t="shared" si="34"/>
        <v>2</v>
      </c>
      <c r="FP20" s="219" t="str">
        <f t="shared" si="50"/>
        <v>C</v>
      </c>
      <c r="FQ20" s="217">
        <f t="shared" si="35"/>
        <v>2</v>
      </c>
      <c r="FR20" s="219" t="str">
        <f t="shared" si="118"/>
        <v>C</v>
      </c>
      <c r="FS20" s="81">
        <f t="shared" si="109"/>
        <v>2</v>
      </c>
      <c r="FT20" s="80" t="str">
        <f t="shared" si="51"/>
        <v>C</v>
      </c>
      <c r="FU20" s="81">
        <f t="shared" si="36"/>
        <v>2</v>
      </c>
      <c r="FV20" s="80" t="str">
        <f t="shared" si="119"/>
        <v>C</v>
      </c>
      <c r="FW20" s="81">
        <f t="shared" si="110"/>
        <v>2</v>
      </c>
      <c r="FX20" s="80" t="str">
        <f t="shared" si="120"/>
        <v>D</v>
      </c>
      <c r="FY20" s="81">
        <f t="shared" si="111"/>
        <v>1</v>
      </c>
      <c r="FZ20" s="80" t="str">
        <f t="shared" si="121"/>
        <v>C</v>
      </c>
      <c r="GA20" s="81">
        <f t="shared" si="112"/>
        <v>2</v>
      </c>
      <c r="GB20" s="80" t="str">
        <f t="shared" si="122"/>
        <v>C</v>
      </c>
      <c r="GC20" s="81">
        <f t="shared" si="113"/>
        <v>2</v>
      </c>
      <c r="GD20" s="80" t="str">
        <f t="shared" si="52"/>
        <v>D</v>
      </c>
      <c r="GE20" s="81">
        <f t="shared" si="37"/>
        <v>1</v>
      </c>
      <c r="GF20" s="80" t="str">
        <f t="shared" si="123"/>
        <v>D</v>
      </c>
      <c r="GG20" s="81">
        <f t="shared" si="114"/>
        <v>1</v>
      </c>
      <c r="GH20" s="80" t="str">
        <f t="shared" si="53"/>
        <v>B</v>
      </c>
      <c r="GI20" s="81">
        <f t="shared" si="54"/>
        <v>3</v>
      </c>
      <c r="GJ20" s="80" t="str">
        <f t="shared" si="55"/>
        <v>C</v>
      </c>
      <c r="GK20" s="81">
        <f t="shared" si="56"/>
        <v>2</v>
      </c>
      <c r="GL20" s="80" t="str">
        <f t="shared" si="57"/>
        <v>D</v>
      </c>
      <c r="GM20" s="81">
        <f t="shared" si="58"/>
        <v>1</v>
      </c>
      <c r="GN20" s="80" t="str">
        <f t="shared" si="59"/>
        <v>B</v>
      </c>
      <c r="GO20" s="81">
        <f t="shared" si="60"/>
        <v>3</v>
      </c>
      <c r="GP20" s="80" t="str">
        <f t="shared" si="61"/>
        <v>D</v>
      </c>
      <c r="GQ20" s="81">
        <f t="shared" si="62"/>
        <v>1</v>
      </c>
      <c r="GR20" s="80" t="str">
        <f t="shared" si="63"/>
        <v>C</v>
      </c>
      <c r="GS20" s="81">
        <f t="shared" si="64"/>
        <v>2</v>
      </c>
      <c r="GT20" s="80" t="str">
        <f t="shared" si="65"/>
        <v>C</v>
      </c>
      <c r="GU20" s="81">
        <f t="shared" si="66"/>
        <v>2</v>
      </c>
      <c r="GV20" s="427" t="str">
        <f t="shared" si="67"/>
        <v>B</v>
      </c>
      <c r="GW20" s="428">
        <f t="shared" si="68"/>
        <v>3</v>
      </c>
      <c r="GX20" s="427" t="str">
        <f t="shared" si="69"/>
        <v>D</v>
      </c>
      <c r="GY20" s="428">
        <f t="shared" si="70"/>
        <v>1</v>
      </c>
      <c r="GZ20" s="427" t="str">
        <f t="shared" si="71"/>
        <v>C</v>
      </c>
      <c r="HA20" s="428">
        <f t="shared" si="72"/>
        <v>2</v>
      </c>
      <c r="HB20" s="427" t="str">
        <f t="shared" si="73"/>
        <v>B</v>
      </c>
      <c r="HC20" s="428">
        <f t="shared" si="74"/>
        <v>3</v>
      </c>
      <c r="HD20" s="427" t="str">
        <f t="shared" si="75"/>
        <v>C</v>
      </c>
      <c r="HE20" s="428">
        <f t="shared" si="76"/>
        <v>2</v>
      </c>
      <c r="HF20" s="427" t="str">
        <f t="shared" si="77"/>
        <v>C</v>
      </c>
      <c r="HG20" s="428">
        <f t="shared" si="78"/>
        <v>2</v>
      </c>
      <c r="HH20" s="427" t="str">
        <f t="shared" si="79"/>
        <v>D</v>
      </c>
      <c r="HI20" s="428">
        <f t="shared" si="80"/>
        <v>1</v>
      </c>
      <c r="HJ20" s="427" t="str">
        <f t="shared" si="81"/>
        <v>C</v>
      </c>
      <c r="HK20" s="428">
        <f t="shared" si="82"/>
        <v>2</v>
      </c>
      <c r="HL20" s="427" t="str">
        <f t="shared" si="83"/>
        <v>C</v>
      </c>
      <c r="HM20" s="516">
        <f t="shared" si="84"/>
        <v>2</v>
      </c>
      <c r="HN20" s="427" t="str">
        <f t="shared" si="85"/>
        <v>B</v>
      </c>
      <c r="HO20" s="516">
        <f t="shared" si="86"/>
        <v>3</v>
      </c>
      <c r="HP20" s="427" t="str">
        <f t="shared" si="87"/>
        <v>B</v>
      </c>
      <c r="HQ20" s="516">
        <f t="shared" si="88"/>
        <v>3</v>
      </c>
      <c r="HR20" s="427" t="str">
        <f t="shared" si="89"/>
        <v>X</v>
      </c>
      <c r="HS20" s="516">
        <f t="shared" si="90"/>
        <v>0</v>
      </c>
      <c r="HT20" s="82">
        <f t="shared" si="39"/>
        <v>2.5</v>
      </c>
      <c r="HU20" s="82">
        <f t="shared" si="91"/>
        <v>2.13</v>
      </c>
      <c r="HV20" s="82">
        <f t="shared" si="40"/>
        <v>1.75</v>
      </c>
      <c r="HW20" s="82">
        <f t="shared" si="92"/>
        <v>1.94</v>
      </c>
      <c r="HX20" s="82">
        <f t="shared" si="93"/>
        <v>1.92</v>
      </c>
      <c r="HY20" s="82">
        <f t="shared" si="94"/>
        <v>3</v>
      </c>
      <c r="HZ20" s="83">
        <f t="shared" si="41"/>
        <v>90</v>
      </c>
      <c r="IA20" s="82">
        <f t="shared" si="95"/>
        <v>2.0299999999999998</v>
      </c>
      <c r="IB20" s="84" t="str">
        <f t="shared" si="42"/>
        <v>Trung b×nh</v>
      </c>
      <c r="IE20" s="93"/>
      <c r="IG20" s="3">
        <v>5</v>
      </c>
      <c r="IH20" s="3">
        <v>6</v>
      </c>
      <c r="IJ20" s="3">
        <v>6</v>
      </c>
      <c r="IK20" s="3">
        <v>7</v>
      </c>
      <c r="IM20" s="3">
        <v>6</v>
      </c>
      <c r="IN20" s="3">
        <v>8</v>
      </c>
    </row>
    <row r="21" spans="1:248" ht="21.75" customHeight="1" x14ac:dyDescent="0.25">
      <c r="A21" s="6">
        <v>15</v>
      </c>
      <c r="B21" s="31" t="s">
        <v>29</v>
      </c>
      <c r="C21" s="204" t="s">
        <v>111</v>
      </c>
      <c r="D21" s="27">
        <v>33283</v>
      </c>
      <c r="E21" s="23">
        <v>6</v>
      </c>
      <c r="F21" s="194">
        <v>7</v>
      </c>
      <c r="G21" s="25">
        <v>7</v>
      </c>
      <c r="H21" s="7">
        <f t="shared" si="125"/>
        <v>6.8</v>
      </c>
      <c r="I21" s="23">
        <v>6.5</v>
      </c>
      <c r="J21" s="194">
        <v>7</v>
      </c>
      <c r="K21" s="25">
        <v>4</v>
      </c>
      <c r="L21" s="63">
        <f t="shared" si="96"/>
        <v>4.8</v>
      </c>
      <c r="M21" s="23">
        <v>7.5</v>
      </c>
      <c r="N21" s="194">
        <v>8</v>
      </c>
      <c r="O21" s="25">
        <v>7</v>
      </c>
      <c r="P21" s="7">
        <f t="shared" si="126"/>
        <v>7.2</v>
      </c>
      <c r="Q21" s="23">
        <v>7.5</v>
      </c>
      <c r="R21" s="194">
        <v>7</v>
      </c>
      <c r="S21" s="25">
        <v>6</v>
      </c>
      <c r="T21" s="7">
        <f t="shared" si="127"/>
        <v>6.4</v>
      </c>
      <c r="U21" s="23">
        <v>7</v>
      </c>
      <c r="V21" s="194">
        <v>6</v>
      </c>
      <c r="W21" s="25">
        <v>7</v>
      </c>
      <c r="X21" s="7">
        <f t="shared" si="97"/>
        <v>6.9</v>
      </c>
      <c r="Y21" s="23">
        <v>6.5</v>
      </c>
      <c r="Z21" s="194">
        <v>7</v>
      </c>
      <c r="AA21" s="25">
        <v>5.5</v>
      </c>
      <c r="AB21" s="7">
        <f t="shared" si="1"/>
        <v>5.9</v>
      </c>
      <c r="AC21" s="23">
        <v>5.5</v>
      </c>
      <c r="AD21" s="194">
        <v>7</v>
      </c>
      <c r="AE21" s="25">
        <v>9</v>
      </c>
      <c r="AF21" s="7">
        <f t="shared" si="2"/>
        <v>8.1</v>
      </c>
      <c r="AG21" s="23">
        <v>7</v>
      </c>
      <c r="AH21" s="194">
        <v>8</v>
      </c>
      <c r="AI21" s="25">
        <v>7.5</v>
      </c>
      <c r="AJ21" s="7">
        <f t="shared" si="3"/>
        <v>7.5</v>
      </c>
      <c r="AK21" s="23">
        <v>5</v>
      </c>
      <c r="AL21" s="194">
        <v>5</v>
      </c>
      <c r="AM21" s="25">
        <v>9</v>
      </c>
      <c r="AN21" s="7">
        <f t="shared" si="4"/>
        <v>7.8</v>
      </c>
      <c r="AO21" s="23">
        <v>7.3</v>
      </c>
      <c r="AP21" s="194">
        <v>8</v>
      </c>
      <c r="AQ21" s="25">
        <v>8</v>
      </c>
      <c r="AR21" s="7">
        <f t="shared" si="5"/>
        <v>7.9</v>
      </c>
      <c r="AS21" s="23">
        <v>7.5</v>
      </c>
      <c r="AT21" s="194">
        <v>8</v>
      </c>
      <c r="AU21" s="25">
        <v>6</v>
      </c>
      <c r="AV21" s="7">
        <f t="shared" si="6"/>
        <v>6.5</v>
      </c>
      <c r="AW21" s="23">
        <v>7.7</v>
      </c>
      <c r="AX21" s="194">
        <v>8</v>
      </c>
      <c r="AY21" s="25">
        <v>6.5</v>
      </c>
      <c r="AZ21" s="7">
        <f t="shared" si="98"/>
        <v>6.9</v>
      </c>
      <c r="BA21" s="23">
        <v>8</v>
      </c>
      <c r="BB21" s="194">
        <v>9</v>
      </c>
      <c r="BC21" s="25">
        <v>6</v>
      </c>
      <c r="BD21" s="7">
        <f t="shared" si="7"/>
        <v>6.7</v>
      </c>
      <c r="BE21" s="23">
        <v>7.5</v>
      </c>
      <c r="BF21" s="194">
        <v>9</v>
      </c>
      <c r="BG21" s="25">
        <f t="shared" si="99"/>
        <v>8</v>
      </c>
      <c r="BH21" s="7">
        <f t="shared" si="100"/>
        <v>8</v>
      </c>
      <c r="BI21" s="23">
        <v>6</v>
      </c>
      <c r="BJ21" s="194">
        <v>8</v>
      </c>
      <c r="BK21" s="74">
        <v>8</v>
      </c>
      <c r="BL21" s="7">
        <f t="shared" si="101"/>
        <v>7.6</v>
      </c>
      <c r="BM21" s="23">
        <v>6.5</v>
      </c>
      <c r="BN21" s="194">
        <v>8</v>
      </c>
      <c r="BO21" s="25">
        <f t="shared" si="102"/>
        <v>7.3</v>
      </c>
      <c r="BP21" s="7">
        <f t="shared" si="103"/>
        <v>7.2</v>
      </c>
      <c r="BQ21" s="23">
        <v>8</v>
      </c>
      <c r="BR21" s="194">
        <v>9</v>
      </c>
      <c r="BS21" s="74">
        <f t="shared" si="104"/>
        <v>7.3</v>
      </c>
      <c r="BT21" s="7">
        <f t="shared" si="105"/>
        <v>7.6</v>
      </c>
      <c r="BU21" s="23">
        <v>6.7</v>
      </c>
      <c r="BV21" s="194">
        <v>10</v>
      </c>
      <c r="BW21" s="25">
        <v>5.5</v>
      </c>
      <c r="BX21" s="7">
        <f t="shared" si="8"/>
        <v>6.2</v>
      </c>
      <c r="BY21" s="23">
        <v>6</v>
      </c>
      <c r="BZ21" s="194">
        <v>8</v>
      </c>
      <c r="CA21" s="25">
        <v>7.5</v>
      </c>
      <c r="CB21" s="7">
        <f t="shared" si="9"/>
        <v>7.3</v>
      </c>
      <c r="CC21" s="23">
        <v>7.7</v>
      </c>
      <c r="CD21" s="194">
        <v>8</v>
      </c>
      <c r="CE21" s="25">
        <v>7</v>
      </c>
      <c r="CF21" s="7">
        <f t="shared" si="10"/>
        <v>7.2</v>
      </c>
      <c r="CG21" s="23">
        <v>8</v>
      </c>
      <c r="CH21" s="194">
        <v>10</v>
      </c>
      <c r="CI21" s="25">
        <v>6.5</v>
      </c>
      <c r="CJ21" s="7">
        <f t="shared" si="11"/>
        <v>7.2</v>
      </c>
      <c r="CK21" s="23">
        <v>7.3</v>
      </c>
      <c r="CL21" s="194">
        <v>9</v>
      </c>
      <c r="CM21" s="25">
        <v>5</v>
      </c>
      <c r="CN21" s="7">
        <f t="shared" si="12"/>
        <v>5.9</v>
      </c>
      <c r="CO21" s="23">
        <v>8.5</v>
      </c>
      <c r="CP21" s="194">
        <v>8</v>
      </c>
      <c r="CQ21" s="25">
        <v>6</v>
      </c>
      <c r="CR21" s="7">
        <f t="shared" si="13"/>
        <v>6.7</v>
      </c>
      <c r="CS21" s="23">
        <v>6.7</v>
      </c>
      <c r="CT21" s="194">
        <v>8</v>
      </c>
      <c r="CU21" s="25">
        <v>5</v>
      </c>
      <c r="CV21" s="7">
        <f t="shared" si="14"/>
        <v>5.6</v>
      </c>
      <c r="CW21" s="23">
        <v>7</v>
      </c>
      <c r="CX21" s="194">
        <v>8</v>
      </c>
      <c r="CY21" s="25">
        <v>7</v>
      </c>
      <c r="CZ21" s="7">
        <f t="shared" si="15"/>
        <v>7.1</v>
      </c>
      <c r="DA21" s="23">
        <v>6</v>
      </c>
      <c r="DB21" s="194">
        <v>7</v>
      </c>
      <c r="DC21" s="25">
        <v>7</v>
      </c>
      <c r="DD21" s="7">
        <f t="shared" si="16"/>
        <v>6.8</v>
      </c>
      <c r="DE21" s="23">
        <v>9.1999999999999993</v>
      </c>
      <c r="DF21" s="194">
        <v>9</v>
      </c>
      <c r="DG21" s="25">
        <v>8.5</v>
      </c>
      <c r="DH21" s="7">
        <f t="shared" si="17"/>
        <v>8.6999999999999993</v>
      </c>
      <c r="DI21" s="23">
        <v>7.3</v>
      </c>
      <c r="DJ21" s="194">
        <v>7</v>
      </c>
      <c r="DK21" s="25">
        <v>7</v>
      </c>
      <c r="DL21" s="7">
        <f t="shared" si="18"/>
        <v>7.1</v>
      </c>
      <c r="DM21" s="23">
        <v>7</v>
      </c>
      <c r="DN21" s="194">
        <v>7</v>
      </c>
      <c r="DO21" s="25">
        <v>7</v>
      </c>
      <c r="DP21" s="7">
        <f t="shared" si="19"/>
        <v>7</v>
      </c>
      <c r="DQ21" s="23">
        <v>6.5</v>
      </c>
      <c r="DR21" s="194">
        <v>7</v>
      </c>
      <c r="DS21" s="25">
        <v>7.5</v>
      </c>
      <c r="DT21" s="7">
        <f t="shared" si="20"/>
        <v>7.3</v>
      </c>
      <c r="DU21" s="23">
        <v>7</v>
      </c>
      <c r="DV21" s="194">
        <v>7</v>
      </c>
      <c r="DW21" s="25">
        <v>6.5</v>
      </c>
      <c r="DX21" s="7">
        <f t="shared" si="21"/>
        <v>6.7</v>
      </c>
      <c r="DY21" s="23">
        <v>6.7</v>
      </c>
      <c r="DZ21" s="194">
        <v>7</v>
      </c>
      <c r="EA21" s="25">
        <v>6.5</v>
      </c>
      <c r="EB21" s="7">
        <f t="shared" si="22"/>
        <v>6.6</v>
      </c>
      <c r="EC21" s="23">
        <v>7.3</v>
      </c>
      <c r="ED21" s="194">
        <v>7</v>
      </c>
      <c r="EE21" s="25">
        <v>7.5</v>
      </c>
      <c r="EF21" s="7">
        <f t="shared" si="23"/>
        <v>7.4</v>
      </c>
      <c r="EG21" s="23">
        <v>6</v>
      </c>
      <c r="EH21" s="194">
        <v>7</v>
      </c>
      <c r="EI21" s="25">
        <v>8</v>
      </c>
      <c r="EJ21" s="7">
        <f t="shared" si="24"/>
        <v>7.5</v>
      </c>
      <c r="EK21" s="23">
        <v>7</v>
      </c>
      <c r="EL21" s="194">
        <v>8</v>
      </c>
      <c r="EM21" s="25">
        <v>7</v>
      </c>
      <c r="EN21" s="7">
        <f t="shared" si="25"/>
        <v>7.1</v>
      </c>
      <c r="EO21" s="23"/>
      <c r="EP21" s="194"/>
      <c r="EQ21" s="25"/>
      <c r="ER21" s="7">
        <f t="shared" si="26"/>
        <v>0</v>
      </c>
      <c r="ES21" s="7"/>
      <c r="ET21" s="7">
        <v>5</v>
      </c>
      <c r="EU21" s="8">
        <f t="shared" si="27"/>
        <v>6.56</v>
      </c>
      <c r="EV21" s="80" t="str">
        <f t="shared" si="115"/>
        <v>C</v>
      </c>
      <c r="EW21" s="81">
        <f t="shared" si="106"/>
        <v>2</v>
      </c>
      <c r="EX21" s="80" t="str">
        <f t="shared" si="43"/>
        <v>D</v>
      </c>
      <c r="EY21" s="81">
        <f t="shared" si="28"/>
        <v>1</v>
      </c>
      <c r="EZ21" s="80" t="str">
        <f t="shared" si="116"/>
        <v>B</v>
      </c>
      <c r="FA21" s="81">
        <f t="shared" si="107"/>
        <v>3</v>
      </c>
      <c r="FB21" s="80" t="str">
        <f t="shared" si="44"/>
        <v>C</v>
      </c>
      <c r="FC21" s="81">
        <f t="shared" si="29"/>
        <v>2</v>
      </c>
      <c r="FD21" s="219" t="str">
        <f t="shared" si="117"/>
        <v>C</v>
      </c>
      <c r="FE21" s="217">
        <f t="shared" si="108"/>
        <v>2</v>
      </c>
      <c r="FF21" s="219" t="str">
        <f t="shared" si="45"/>
        <v>C</v>
      </c>
      <c r="FG21" s="217">
        <f t="shared" si="30"/>
        <v>2</v>
      </c>
      <c r="FH21" s="219" t="str">
        <f t="shared" si="46"/>
        <v>B</v>
      </c>
      <c r="FI21" s="217">
        <f t="shared" si="31"/>
        <v>3</v>
      </c>
      <c r="FJ21" s="219" t="str">
        <f t="shared" si="47"/>
        <v>B</v>
      </c>
      <c r="FK21" s="217">
        <f t="shared" si="32"/>
        <v>3</v>
      </c>
      <c r="FL21" s="219" t="str">
        <f t="shared" si="48"/>
        <v>B</v>
      </c>
      <c r="FM21" s="217">
        <f t="shared" si="33"/>
        <v>3</v>
      </c>
      <c r="FN21" s="219" t="str">
        <f t="shared" si="49"/>
        <v>B</v>
      </c>
      <c r="FO21" s="217">
        <f t="shared" si="34"/>
        <v>3</v>
      </c>
      <c r="FP21" s="219" t="str">
        <f t="shared" si="50"/>
        <v>C</v>
      </c>
      <c r="FQ21" s="217">
        <f t="shared" si="35"/>
        <v>2</v>
      </c>
      <c r="FR21" s="219" t="str">
        <f t="shared" si="118"/>
        <v>C</v>
      </c>
      <c r="FS21" s="81">
        <f t="shared" si="109"/>
        <v>2</v>
      </c>
      <c r="FT21" s="80" t="str">
        <f t="shared" si="51"/>
        <v>C</v>
      </c>
      <c r="FU21" s="81">
        <f t="shared" si="36"/>
        <v>2</v>
      </c>
      <c r="FV21" s="80" t="str">
        <f t="shared" si="119"/>
        <v>B</v>
      </c>
      <c r="FW21" s="81">
        <f t="shared" si="110"/>
        <v>3</v>
      </c>
      <c r="FX21" s="80" t="str">
        <f t="shared" si="120"/>
        <v>B</v>
      </c>
      <c r="FY21" s="81">
        <f t="shared" si="111"/>
        <v>3</v>
      </c>
      <c r="FZ21" s="80" t="str">
        <f t="shared" si="121"/>
        <v>B</v>
      </c>
      <c r="GA21" s="81">
        <f t="shared" si="112"/>
        <v>3</v>
      </c>
      <c r="GB21" s="80" t="str">
        <f t="shared" si="122"/>
        <v>B</v>
      </c>
      <c r="GC21" s="81">
        <f t="shared" si="113"/>
        <v>3</v>
      </c>
      <c r="GD21" s="80" t="str">
        <f t="shared" si="52"/>
        <v>C</v>
      </c>
      <c r="GE21" s="81">
        <f t="shared" si="37"/>
        <v>2</v>
      </c>
      <c r="GF21" s="80" t="str">
        <f t="shared" si="123"/>
        <v>B</v>
      </c>
      <c r="GG21" s="81">
        <f t="shared" si="114"/>
        <v>3</v>
      </c>
      <c r="GH21" s="80" t="str">
        <f t="shared" si="53"/>
        <v>B</v>
      </c>
      <c r="GI21" s="81">
        <f t="shared" si="54"/>
        <v>3</v>
      </c>
      <c r="GJ21" s="80" t="str">
        <f t="shared" si="55"/>
        <v>B</v>
      </c>
      <c r="GK21" s="81">
        <f t="shared" si="56"/>
        <v>3</v>
      </c>
      <c r="GL21" s="80" t="str">
        <f t="shared" si="57"/>
        <v>C</v>
      </c>
      <c r="GM21" s="81">
        <f t="shared" si="58"/>
        <v>2</v>
      </c>
      <c r="GN21" s="80" t="str">
        <f t="shared" si="59"/>
        <v>C</v>
      </c>
      <c r="GO21" s="81">
        <f t="shared" si="60"/>
        <v>2</v>
      </c>
      <c r="GP21" s="80" t="str">
        <f t="shared" si="61"/>
        <v>C</v>
      </c>
      <c r="GQ21" s="81">
        <f t="shared" si="62"/>
        <v>2</v>
      </c>
      <c r="GR21" s="80" t="str">
        <f t="shared" si="63"/>
        <v>B</v>
      </c>
      <c r="GS21" s="81">
        <f t="shared" si="64"/>
        <v>3</v>
      </c>
      <c r="GT21" s="80" t="str">
        <f t="shared" si="65"/>
        <v>C</v>
      </c>
      <c r="GU21" s="81">
        <f t="shared" si="66"/>
        <v>2</v>
      </c>
      <c r="GV21" s="427" t="str">
        <f t="shared" si="67"/>
        <v>A</v>
      </c>
      <c r="GW21" s="428">
        <f t="shared" si="68"/>
        <v>4</v>
      </c>
      <c r="GX21" s="427" t="str">
        <f t="shared" si="69"/>
        <v>B</v>
      </c>
      <c r="GY21" s="428">
        <f t="shared" si="70"/>
        <v>3</v>
      </c>
      <c r="GZ21" s="427" t="str">
        <f t="shared" si="71"/>
        <v>B</v>
      </c>
      <c r="HA21" s="428">
        <f t="shared" si="72"/>
        <v>3</v>
      </c>
      <c r="HB21" s="427" t="str">
        <f t="shared" si="73"/>
        <v>B</v>
      </c>
      <c r="HC21" s="428">
        <f t="shared" si="74"/>
        <v>3</v>
      </c>
      <c r="HD21" s="427" t="str">
        <f t="shared" si="75"/>
        <v>C</v>
      </c>
      <c r="HE21" s="428">
        <f t="shared" si="76"/>
        <v>2</v>
      </c>
      <c r="HF21" s="427" t="str">
        <f t="shared" si="77"/>
        <v>C</v>
      </c>
      <c r="HG21" s="428">
        <f t="shared" si="78"/>
        <v>2</v>
      </c>
      <c r="HH21" s="427" t="str">
        <f t="shared" si="79"/>
        <v>B</v>
      </c>
      <c r="HI21" s="428">
        <f t="shared" si="80"/>
        <v>3</v>
      </c>
      <c r="HJ21" s="427" t="str">
        <f t="shared" si="81"/>
        <v>B</v>
      </c>
      <c r="HK21" s="428">
        <f t="shared" si="82"/>
        <v>3</v>
      </c>
      <c r="HL21" s="427" t="str">
        <f t="shared" si="83"/>
        <v>B</v>
      </c>
      <c r="HM21" s="516">
        <f t="shared" si="84"/>
        <v>3</v>
      </c>
      <c r="HN21" s="427" t="str">
        <f t="shared" si="85"/>
        <v>X</v>
      </c>
      <c r="HO21" s="516">
        <f t="shared" si="86"/>
        <v>0</v>
      </c>
      <c r="HP21" s="427" t="str">
        <f t="shared" si="87"/>
        <v>X</v>
      </c>
      <c r="HQ21" s="516">
        <f t="shared" si="88"/>
        <v>0</v>
      </c>
      <c r="HR21" s="427" t="str">
        <f t="shared" si="89"/>
        <v>D</v>
      </c>
      <c r="HS21" s="516">
        <f t="shared" si="90"/>
        <v>1</v>
      </c>
      <c r="HT21" s="82">
        <f t="shared" si="39"/>
        <v>2</v>
      </c>
      <c r="HU21" s="82">
        <f t="shared" si="91"/>
        <v>2.63</v>
      </c>
      <c r="HV21" s="82">
        <f t="shared" si="40"/>
        <v>2.6</v>
      </c>
      <c r="HW21" s="82">
        <f t="shared" si="92"/>
        <v>2.5299999999999998</v>
      </c>
      <c r="HX21" s="82">
        <f t="shared" si="93"/>
        <v>2.83</v>
      </c>
      <c r="HY21" s="82">
        <f t="shared" si="94"/>
        <v>1</v>
      </c>
      <c r="HZ21" s="83">
        <f t="shared" si="41"/>
        <v>90</v>
      </c>
      <c r="IA21" s="82">
        <f t="shared" si="95"/>
        <v>2.5099999999999998</v>
      </c>
      <c r="IB21" s="84" t="str">
        <f t="shared" si="42"/>
        <v>Kh¸</v>
      </c>
      <c r="IE21" s="93"/>
      <c r="IG21" s="3">
        <v>8</v>
      </c>
      <c r="IH21" s="3">
        <v>8</v>
      </c>
      <c r="IJ21" s="3">
        <v>7</v>
      </c>
      <c r="IK21" s="3">
        <v>7.5</v>
      </c>
      <c r="IM21" s="108">
        <v>7.5</v>
      </c>
      <c r="IN21" s="108">
        <v>7</v>
      </c>
    </row>
    <row r="22" spans="1:248" ht="21.75" customHeight="1" x14ac:dyDescent="0.25">
      <c r="A22" s="6">
        <v>16</v>
      </c>
      <c r="B22" s="31" t="s">
        <v>209</v>
      </c>
      <c r="C22" s="204" t="s">
        <v>254</v>
      </c>
      <c r="D22" s="27">
        <v>30687</v>
      </c>
      <c r="E22" s="104">
        <v>8</v>
      </c>
      <c r="F22" s="273">
        <v>9</v>
      </c>
      <c r="G22" s="74">
        <v>7</v>
      </c>
      <c r="H22" s="63">
        <f t="shared" si="125"/>
        <v>7.4</v>
      </c>
      <c r="I22" s="104">
        <v>7</v>
      </c>
      <c r="J22" s="273">
        <v>9</v>
      </c>
      <c r="K22" s="74">
        <v>8.5</v>
      </c>
      <c r="L22" s="63">
        <f t="shared" si="96"/>
        <v>8.3000000000000007</v>
      </c>
      <c r="M22" s="104">
        <v>8</v>
      </c>
      <c r="N22" s="273">
        <v>8</v>
      </c>
      <c r="O22" s="74">
        <v>8.5</v>
      </c>
      <c r="P22" s="63">
        <f t="shared" si="126"/>
        <v>8.4</v>
      </c>
      <c r="Q22" s="104">
        <v>8</v>
      </c>
      <c r="R22" s="273">
        <v>9</v>
      </c>
      <c r="S22" s="74">
        <v>8</v>
      </c>
      <c r="T22" s="7">
        <f t="shared" si="127"/>
        <v>8.1</v>
      </c>
      <c r="U22" s="23">
        <v>8</v>
      </c>
      <c r="V22" s="194">
        <v>8</v>
      </c>
      <c r="W22" s="25">
        <v>8</v>
      </c>
      <c r="X22" s="7">
        <f t="shared" si="97"/>
        <v>8</v>
      </c>
      <c r="Y22" s="23">
        <v>7</v>
      </c>
      <c r="Z22" s="194">
        <v>7</v>
      </c>
      <c r="AA22" s="25">
        <v>8.5</v>
      </c>
      <c r="AB22" s="7">
        <f t="shared" si="1"/>
        <v>8.1</v>
      </c>
      <c r="AC22" s="23">
        <v>6.5</v>
      </c>
      <c r="AD22" s="194">
        <v>8</v>
      </c>
      <c r="AE22" s="25">
        <v>8.5</v>
      </c>
      <c r="AF22" s="7">
        <f t="shared" si="2"/>
        <v>8.1</v>
      </c>
      <c r="AG22" s="23">
        <v>7.7</v>
      </c>
      <c r="AH22" s="194">
        <v>8</v>
      </c>
      <c r="AI22" s="25">
        <v>8</v>
      </c>
      <c r="AJ22" s="7">
        <f t="shared" si="3"/>
        <v>7.9</v>
      </c>
      <c r="AK22" s="23">
        <v>7.5</v>
      </c>
      <c r="AL22" s="194">
        <v>9</v>
      </c>
      <c r="AM22" s="25">
        <v>8</v>
      </c>
      <c r="AN22" s="7">
        <f t="shared" si="4"/>
        <v>8</v>
      </c>
      <c r="AO22" s="23">
        <v>7.5</v>
      </c>
      <c r="AP22" s="194">
        <v>9</v>
      </c>
      <c r="AQ22" s="25">
        <v>8</v>
      </c>
      <c r="AR22" s="7">
        <f t="shared" si="5"/>
        <v>8</v>
      </c>
      <c r="AS22" s="23">
        <v>8</v>
      </c>
      <c r="AT22" s="194">
        <v>9</v>
      </c>
      <c r="AU22" s="25">
        <v>7.5</v>
      </c>
      <c r="AV22" s="7">
        <f t="shared" si="6"/>
        <v>7.8</v>
      </c>
      <c r="AW22" s="23">
        <v>8.3000000000000007</v>
      </c>
      <c r="AX22" s="194">
        <v>8</v>
      </c>
      <c r="AY22" s="25">
        <v>8.5</v>
      </c>
      <c r="AZ22" s="7">
        <f t="shared" si="98"/>
        <v>8.4</v>
      </c>
      <c r="BA22" s="23">
        <v>7</v>
      </c>
      <c r="BB22" s="194">
        <v>8</v>
      </c>
      <c r="BC22" s="25">
        <v>8</v>
      </c>
      <c r="BD22" s="7">
        <f t="shared" si="7"/>
        <v>7.8</v>
      </c>
      <c r="BE22" s="23">
        <v>8.5</v>
      </c>
      <c r="BF22" s="194">
        <v>8</v>
      </c>
      <c r="BG22" s="25">
        <f t="shared" si="99"/>
        <v>7.5</v>
      </c>
      <c r="BH22" s="7">
        <f t="shared" si="100"/>
        <v>7.8</v>
      </c>
      <c r="BI22" s="23">
        <v>7.3</v>
      </c>
      <c r="BJ22" s="194">
        <v>6</v>
      </c>
      <c r="BK22" s="25">
        <v>8</v>
      </c>
      <c r="BL22" s="7">
        <f t="shared" si="101"/>
        <v>7.7</v>
      </c>
      <c r="BM22" s="23">
        <v>8.5</v>
      </c>
      <c r="BN22" s="194">
        <v>9</v>
      </c>
      <c r="BO22" s="25">
        <f t="shared" si="102"/>
        <v>7.5</v>
      </c>
      <c r="BP22" s="7">
        <f t="shared" si="103"/>
        <v>7.9</v>
      </c>
      <c r="BQ22" s="23">
        <v>8</v>
      </c>
      <c r="BR22" s="194">
        <v>9</v>
      </c>
      <c r="BS22" s="25">
        <f t="shared" si="104"/>
        <v>7.3</v>
      </c>
      <c r="BT22" s="7">
        <f t="shared" si="105"/>
        <v>7.6</v>
      </c>
      <c r="BU22" s="23">
        <v>7.3</v>
      </c>
      <c r="BV22" s="194">
        <v>10</v>
      </c>
      <c r="BW22" s="25">
        <v>5.5</v>
      </c>
      <c r="BX22" s="7">
        <f t="shared" si="8"/>
        <v>6.3</v>
      </c>
      <c r="BY22" s="23">
        <v>7.5</v>
      </c>
      <c r="BZ22" s="194">
        <v>9</v>
      </c>
      <c r="CA22" s="25">
        <v>8</v>
      </c>
      <c r="CB22" s="7">
        <f t="shared" si="9"/>
        <v>8</v>
      </c>
      <c r="CC22" s="23">
        <v>8.3000000000000007</v>
      </c>
      <c r="CD22" s="194">
        <v>9</v>
      </c>
      <c r="CE22" s="25">
        <v>6</v>
      </c>
      <c r="CF22" s="7">
        <f t="shared" si="10"/>
        <v>6.8</v>
      </c>
      <c r="CG22" s="23">
        <v>7.7</v>
      </c>
      <c r="CH22" s="194">
        <v>8</v>
      </c>
      <c r="CI22" s="25">
        <v>9</v>
      </c>
      <c r="CJ22" s="7">
        <f t="shared" si="11"/>
        <v>8.6</v>
      </c>
      <c r="CK22" s="23">
        <v>7.3</v>
      </c>
      <c r="CL22" s="194">
        <v>9</v>
      </c>
      <c r="CM22" s="25">
        <v>5</v>
      </c>
      <c r="CN22" s="7">
        <f t="shared" si="12"/>
        <v>5.9</v>
      </c>
      <c r="CO22" s="23">
        <v>8</v>
      </c>
      <c r="CP22" s="194">
        <v>8</v>
      </c>
      <c r="CQ22" s="25">
        <v>8</v>
      </c>
      <c r="CR22" s="7">
        <f t="shared" si="13"/>
        <v>8</v>
      </c>
      <c r="CS22" s="23">
        <v>6.3</v>
      </c>
      <c r="CT22" s="194">
        <v>6</v>
      </c>
      <c r="CU22" s="25">
        <v>6.5</v>
      </c>
      <c r="CV22" s="7">
        <f t="shared" si="14"/>
        <v>6.4</v>
      </c>
      <c r="CW22" s="23">
        <v>8.3000000000000007</v>
      </c>
      <c r="CX22" s="194">
        <v>9</v>
      </c>
      <c r="CY22" s="25">
        <v>7.5</v>
      </c>
      <c r="CZ22" s="7">
        <f t="shared" si="15"/>
        <v>7.8</v>
      </c>
      <c r="DA22" s="23">
        <v>6</v>
      </c>
      <c r="DB22" s="194">
        <v>7</v>
      </c>
      <c r="DC22" s="25">
        <v>7</v>
      </c>
      <c r="DD22" s="7">
        <f t="shared" si="16"/>
        <v>6.8</v>
      </c>
      <c r="DE22" s="23">
        <v>6.7</v>
      </c>
      <c r="DF22" s="194">
        <v>6</v>
      </c>
      <c r="DG22" s="25">
        <v>8</v>
      </c>
      <c r="DH22" s="7">
        <f t="shared" si="17"/>
        <v>7.5</v>
      </c>
      <c r="DI22" s="23">
        <v>8</v>
      </c>
      <c r="DJ22" s="194">
        <v>9</v>
      </c>
      <c r="DK22" s="25">
        <v>5.5</v>
      </c>
      <c r="DL22" s="7">
        <f t="shared" si="18"/>
        <v>6.4</v>
      </c>
      <c r="DM22" s="23">
        <v>7</v>
      </c>
      <c r="DN22" s="194">
        <v>7</v>
      </c>
      <c r="DO22" s="25">
        <v>8</v>
      </c>
      <c r="DP22" s="7">
        <f t="shared" si="19"/>
        <v>7.7</v>
      </c>
      <c r="DQ22" s="23">
        <v>7</v>
      </c>
      <c r="DR22" s="194">
        <v>9</v>
      </c>
      <c r="DS22" s="25">
        <v>8</v>
      </c>
      <c r="DT22" s="7">
        <f t="shared" si="20"/>
        <v>7.9</v>
      </c>
      <c r="DU22" s="23">
        <v>6.3</v>
      </c>
      <c r="DV22" s="194">
        <v>7</v>
      </c>
      <c r="DW22" s="25">
        <v>5.5</v>
      </c>
      <c r="DX22" s="7">
        <f t="shared" si="21"/>
        <v>5.8</v>
      </c>
      <c r="DY22" s="23">
        <v>6.7</v>
      </c>
      <c r="DZ22" s="194">
        <v>7</v>
      </c>
      <c r="EA22" s="25">
        <v>8</v>
      </c>
      <c r="EB22" s="7">
        <f t="shared" si="22"/>
        <v>7.6</v>
      </c>
      <c r="EC22" s="23">
        <v>7.7</v>
      </c>
      <c r="ED22" s="194">
        <v>8</v>
      </c>
      <c r="EE22" s="25">
        <v>5.5</v>
      </c>
      <c r="EF22" s="7">
        <f t="shared" si="23"/>
        <v>6.2</v>
      </c>
      <c r="EG22" s="23">
        <v>6.5</v>
      </c>
      <c r="EH22" s="194">
        <v>7</v>
      </c>
      <c r="EI22" s="25">
        <v>6.5</v>
      </c>
      <c r="EJ22" s="7">
        <f t="shared" si="24"/>
        <v>6.6</v>
      </c>
      <c r="EK22" s="23">
        <v>6.3</v>
      </c>
      <c r="EL22" s="194">
        <v>8</v>
      </c>
      <c r="EM22" s="25">
        <v>7</v>
      </c>
      <c r="EN22" s="7">
        <f t="shared" si="25"/>
        <v>7</v>
      </c>
      <c r="EO22" s="23"/>
      <c r="EP22" s="194"/>
      <c r="EQ22" s="25"/>
      <c r="ER22" s="7">
        <f t="shared" si="26"/>
        <v>0</v>
      </c>
      <c r="ES22" s="7"/>
      <c r="ET22" s="7">
        <v>8</v>
      </c>
      <c r="EU22" s="8">
        <f t="shared" si="27"/>
        <v>7.14</v>
      </c>
      <c r="EV22" s="80" t="str">
        <f t="shared" si="115"/>
        <v>B</v>
      </c>
      <c r="EW22" s="81">
        <f t="shared" si="106"/>
        <v>3</v>
      </c>
      <c r="EX22" s="80" t="str">
        <f t="shared" si="43"/>
        <v>B</v>
      </c>
      <c r="EY22" s="81">
        <f t="shared" si="28"/>
        <v>3</v>
      </c>
      <c r="EZ22" s="80" t="str">
        <f t="shared" si="116"/>
        <v>B</v>
      </c>
      <c r="FA22" s="81">
        <f t="shared" si="107"/>
        <v>3</v>
      </c>
      <c r="FB22" s="80" t="str">
        <f t="shared" si="44"/>
        <v>B</v>
      </c>
      <c r="FC22" s="81">
        <f t="shared" si="29"/>
        <v>3</v>
      </c>
      <c r="FD22" s="219" t="str">
        <f t="shared" si="117"/>
        <v>B</v>
      </c>
      <c r="FE22" s="217">
        <f t="shared" si="108"/>
        <v>3</v>
      </c>
      <c r="FF22" s="219" t="str">
        <f t="shared" si="45"/>
        <v>B</v>
      </c>
      <c r="FG22" s="217">
        <f t="shared" si="30"/>
        <v>3</v>
      </c>
      <c r="FH22" s="219" t="str">
        <f t="shared" si="46"/>
        <v>B</v>
      </c>
      <c r="FI22" s="217">
        <f t="shared" si="31"/>
        <v>3</v>
      </c>
      <c r="FJ22" s="219" t="str">
        <f t="shared" si="47"/>
        <v>B</v>
      </c>
      <c r="FK22" s="217">
        <f t="shared" si="32"/>
        <v>3</v>
      </c>
      <c r="FL22" s="219" t="str">
        <f t="shared" si="48"/>
        <v>B</v>
      </c>
      <c r="FM22" s="217">
        <f t="shared" si="33"/>
        <v>3</v>
      </c>
      <c r="FN22" s="219" t="str">
        <f t="shared" si="49"/>
        <v>B</v>
      </c>
      <c r="FO22" s="217">
        <f t="shared" si="34"/>
        <v>3</v>
      </c>
      <c r="FP22" s="219" t="str">
        <f t="shared" si="50"/>
        <v>B</v>
      </c>
      <c r="FQ22" s="217">
        <f t="shared" si="35"/>
        <v>3</v>
      </c>
      <c r="FR22" s="219" t="str">
        <f t="shared" si="118"/>
        <v>B</v>
      </c>
      <c r="FS22" s="81">
        <f t="shared" si="109"/>
        <v>3</v>
      </c>
      <c r="FT22" s="80" t="str">
        <f t="shared" si="51"/>
        <v>B</v>
      </c>
      <c r="FU22" s="81">
        <f t="shared" si="36"/>
        <v>3</v>
      </c>
      <c r="FV22" s="80" t="str">
        <f t="shared" si="119"/>
        <v>B</v>
      </c>
      <c r="FW22" s="81">
        <f t="shared" si="110"/>
        <v>3</v>
      </c>
      <c r="FX22" s="80" t="str">
        <f t="shared" si="120"/>
        <v>B</v>
      </c>
      <c r="FY22" s="81">
        <f t="shared" si="111"/>
        <v>3</v>
      </c>
      <c r="FZ22" s="80" t="str">
        <f t="shared" si="121"/>
        <v>B</v>
      </c>
      <c r="GA22" s="81">
        <f t="shared" si="112"/>
        <v>3</v>
      </c>
      <c r="GB22" s="80" t="str">
        <f t="shared" si="122"/>
        <v>B</v>
      </c>
      <c r="GC22" s="81">
        <f t="shared" si="113"/>
        <v>3</v>
      </c>
      <c r="GD22" s="80" t="str">
        <f t="shared" si="52"/>
        <v>C</v>
      </c>
      <c r="GE22" s="81">
        <f t="shared" si="37"/>
        <v>2</v>
      </c>
      <c r="GF22" s="80" t="str">
        <f t="shared" si="123"/>
        <v>B</v>
      </c>
      <c r="GG22" s="81">
        <f t="shared" si="114"/>
        <v>3</v>
      </c>
      <c r="GH22" s="80" t="str">
        <f t="shared" si="53"/>
        <v>C</v>
      </c>
      <c r="GI22" s="81">
        <f t="shared" si="54"/>
        <v>2</v>
      </c>
      <c r="GJ22" s="80" t="str">
        <f t="shared" si="55"/>
        <v>A</v>
      </c>
      <c r="GK22" s="81">
        <f t="shared" si="56"/>
        <v>4</v>
      </c>
      <c r="GL22" s="80" t="str">
        <f t="shared" si="57"/>
        <v>C</v>
      </c>
      <c r="GM22" s="81">
        <f t="shared" si="58"/>
        <v>2</v>
      </c>
      <c r="GN22" s="80" t="str">
        <f t="shared" si="59"/>
        <v>B</v>
      </c>
      <c r="GO22" s="81">
        <f t="shared" si="60"/>
        <v>3</v>
      </c>
      <c r="GP22" s="80" t="str">
        <f t="shared" si="61"/>
        <v>C</v>
      </c>
      <c r="GQ22" s="81">
        <f t="shared" si="62"/>
        <v>2</v>
      </c>
      <c r="GR22" s="80" t="str">
        <f t="shared" si="63"/>
        <v>B</v>
      </c>
      <c r="GS22" s="81">
        <f t="shared" si="64"/>
        <v>3</v>
      </c>
      <c r="GT22" s="80" t="str">
        <f t="shared" si="65"/>
        <v>C</v>
      </c>
      <c r="GU22" s="81">
        <f t="shared" si="66"/>
        <v>2</v>
      </c>
      <c r="GV22" s="427" t="str">
        <f t="shared" si="67"/>
        <v>B</v>
      </c>
      <c r="GW22" s="428">
        <f t="shared" si="68"/>
        <v>3</v>
      </c>
      <c r="GX22" s="427" t="str">
        <f t="shared" si="69"/>
        <v>C</v>
      </c>
      <c r="GY22" s="428">
        <f t="shared" si="70"/>
        <v>2</v>
      </c>
      <c r="GZ22" s="427" t="str">
        <f t="shared" si="71"/>
        <v>B</v>
      </c>
      <c r="HA22" s="428">
        <f t="shared" si="72"/>
        <v>3</v>
      </c>
      <c r="HB22" s="427" t="str">
        <f t="shared" si="73"/>
        <v>B</v>
      </c>
      <c r="HC22" s="428">
        <f t="shared" si="74"/>
        <v>3</v>
      </c>
      <c r="HD22" s="427" t="str">
        <f t="shared" si="75"/>
        <v>C</v>
      </c>
      <c r="HE22" s="428">
        <f t="shared" si="76"/>
        <v>2</v>
      </c>
      <c r="HF22" s="427" t="str">
        <f t="shared" si="77"/>
        <v>B</v>
      </c>
      <c r="HG22" s="428">
        <f t="shared" si="78"/>
        <v>3</v>
      </c>
      <c r="HH22" s="427" t="str">
        <f t="shared" si="79"/>
        <v>C</v>
      </c>
      <c r="HI22" s="428">
        <f t="shared" si="80"/>
        <v>2</v>
      </c>
      <c r="HJ22" s="427" t="str">
        <f t="shared" si="81"/>
        <v>C</v>
      </c>
      <c r="HK22" s="428">
        <f t="shared" si="82"/>
        <v>2</v>
      </c>
      <c r="HL22" s="427" t="str">
        <f t="shared" si="83"/>
        <v>B</v>
      </c>
      <c r="HM22" s="516">
        <f t="shared" si="84"/>
        <v>3</v>
      </c>
      <c r="HN22" s="427" t="str">
        <f t="shared" si="85"/>
        <v>X</v>
      </c>
      <c r="HO22" s="516">
        <f t="shared" si="86"/>
        <v>0</v>
      </c>
      <c r="HP22" s="427" t="str">
        <f t="shared" si="87"/>
        <v>X</v>
      </c>
      <c r="HQ22" s="516">
        <f t="shared" si="88"/>
        <v>0</v>
      </c>
      <c r="HR22" s="427" t="str">
        <f t="shared" si="89"/>
        <v>B</v>
      </c>
      <c r="HS22" s="516">
        <f t="shared" si="90"/>
        <v>3</v>
      </c>
      <c r="HT22" s="82">
        <f t="shared" si="39"/>
        <v>3</v>
      </c>
      <c r="HU22" s="82">
        <f t="shared" si="91"/>
        <v>3</v>
      </c>
      <c r="HV22" s="82">
        <f t="shared" si="40"/>
        <v>2.9</v>
      </c>
      <c r="HW22" s="82">
        <f t="shared" si="92"/>
        <v>2.71</v>
      </c>
      <c r="HX22" s="82">
        <f t="shared" si="93"/>
        <v>2.54</v>
      </c>
      <c r="HY22" s="82">
        <f t="shared" si="94"/>
        <v>3</v>
      </c>
      <c r="HZ22" s="83">
        <f t="shared" si="41"/>
        <v>90</v>
      </c>
      <c r="IA22" s="82">
        <f t="shared" si="95"/>
        <v>2.8</v>
      </c>
      <c r="IB22" s="84" t="str">
        <f t="shared" si="42"/>
        <v>Kh¸</v>
      </c>
      <c r="IC22" s="86" t="s">
        <v>261</v>
      </c>
      <c r="IE22" s="93"/>
      <c r="IG22" s="3">
        <v>8</v>
      </c>
      <c r="IH22" s="3">
        <v>7</v>
      </c>
      <c r="IJ22" s="3">
        <v>8</v>
      </c>
      <c r="IK22" s="3">
        <v>7</v>
      </c>
      <c r="IM22" s="3">
        <v>8</v>
      </c>
      <c r="IN22" s="3">
        <v>6.5</v>
      </c>
    </row>
    <row r="23" spans="1:248" ht="21.75" customHeight="1" x14ac:dyDescent="0.25">
      <c r="A23" s="6">
        <v>17</v>
      </c>
      <c r="B23" s="67" t="s">
        <v>223</v>
      </c>
      <c r="C23" s="204" t="s">
        <v>66</v>
      </c>
      <c r="D23" s="27">
        <v>35927</v>
      </c>
      <c r="E23" s="23">
        <v>7</v>
      </c>
      <c r="F23" s="194">
        <v>8</v>
      </c>
      <c r="G23" s="25">
        <v>7</v>
      </c>
      <c r="H23" s="7">
        <f t="shared" si="125"/>
        <v>7.1</v>
      </c>
      <c r="I23" s="23">
        <v>7</v>
      </c>
      <c r="J23" s="194">
        <v>9</v>
      </c>
      <c r="K23" s="25">
        <v>7</v>
      </c>
      <c r="L23" s="63">
        <f t="shared" si="96"/>
        <v>7.2</v>
      </c>
      <c r="M23" s="23">
        <v>6.5</v>
      </c>
      <c r="N23" s="194">
        <v>8</v>
      </c>
      <c r="O23" s="25">
        <v>8</v>
      </c>
      <c r="P23" s="7">
        <f t="shared" si="126"/>
        <v>7.7</v>
      </c>
      <c r="Q23" s="23">
        <v>7.5</v>
      </c>
      <c r="R23" s="194">
        <v>9</v>
      </c>
      <c r="S23" s="25">
        <v>5</v>
      </c>
      <c r="T23" s="7">
        <f t="shared" si="127"/>
        <v>5.9</v>
      </c>
      <c r="U23" s="23">
        <v>8</v>
      </c>
      <c r="V23" s="194">
        <v>8</v>
      </c>
      <c r="W23" s="25">
        <v>5</v>
      </c>
      <c r="X23" s="7">
        <f t="shared" si="97"/>
        <v>5.9</v>
      </c>
      <c r="Y23" s="23">
        <v>7</v>
      </c>
      <c r="Z23" s="194">
        <v>7</v>
      </c>
      <c r="AA23" s="25">
        <v>5</v>
      </c>
      <c r="AB23" s="7">
        <f t="shared" si="1"/>
        <v>5.6</v>
      </c>
      <c r="AC23" s="23">
        <v>5</v>
      </c>
      <c r="AD23" s="194">
        <v>7</v>
      </c>
      <c r="AE23" s="25">
        <v>9</v>
      </c>
      <c r="AF23" s="7">
        <f t="shared" si="2"/>
        <v>8</v>
      </c>
      <c r="AG23" s="23">
        <v>6.3</v>
      </c>
      <c r="AH23" s="194">
        <v>8</v>
      </c>
      <c r="AI23" s="25">
        <v>8.5</v>
      </c>
      <c r="AJ23" s="7">
        <f t="shared" si="3"/>
        <v>8</v>
      </c>
      <c r="AK23" s="23">
        <v>5.5</v>
      </c>
      <c r="AL23" s="194">
        <v>8</v>
      </c>
      <c r="AM23" s="25">
        <v>8</v>
      </c>
      <c r="AN23" s="7">
        <f t="shared" si="4"/>
        <v>7.5</v>
      </c>
      <c r="AO23" s="23">
        <v>6.8</v>
      </c>
      <c r="AP23" s="194">
        <v>8</v>
      </c>
      <c r="AQ23" s="25">
        <v>8.5</v>
      </c>
      <c r="AR23" s="7">
        <f t="shared" si="5"/>
        <v>8.1</v>
      </c>
      <c r="AS23" s="23">
        <v>8</v>
      </c>
      <c r="AT23" s="194">
        <v>10</v>
      </c>
      <c r="AU23" s="25">
        <v>7</v>
      </c>
      <c r="AV23" s="7">
        <f t="shared" si="6"/>
        <v>7.5</v>
      </c>
      <c r="AW23" s="23">
        <v>7.3</v>
      </c>
      <c r="AX23" s="194">
        <v>8</v>
      </c>
      <c r="AY23" s="25">
        <v>6</v>
      </c>
      <c r="AZ23" s="7">
        <f t="shared" si="98"/>
        <v>6.5</v>
      </c>
      <c r="BA23" s="23">
        <v>7</v>
      </c>
      <c r="BB23" s="194">
        <v>7</v>
      </c>
      <c r="BC23" s="25">
        <v>5</v>
      </c>
      <c r="BD23" s="7">
        <f t="shared" si="7"/>
        <v>5.6</v>
      </c>
      <c r="BE23" s="23">
        <v>8</v>
      </c>
      <c r="BF23" s="194">
        <v>10</v>
      </c>
      <c r="BG23" s="25">
        <f t="shared" si="99"/>
        <v>6</v>
      </c>
      <c r="BH23" s="7">
        <f t="shared" si="100"/>
        <v>6.8</v>
      </c>
      <c r="BI23" s="23">
        <v>8</v>
      </c>
      <c r="BJ23" s="194">
        <v>9</v>
      </c>
      <c r="BK23" s="25">
        <v>8</v>
      </c>
      <c r="BL23" s="7">
        <f t="shared" si="101"/>
        <v>8.1</v>
      </c>
      <c r="BM23" s="23">
        <v>6</v>
      </c>
      <c r="BN23" s="194">
        <v>8</v>
      </c>
      <c r="BO23" s="25">
        <f t="shared" si="102"/>
        <v>6</v>
      </c>
      <c r="BP23" s="7">
        <f t="shared" si="103"/>
        <v>6.2</v>
      </c>
      <c r="BQ23" s="23">
        <v>7.5</v>
      </c>
      <c r="BR23" s="194">
        <v>9</v>
      </c>
      <c r="BS23" s="25">
        <f t="shared" si="104"/>
        <v>7.5</v>
      </c>
      <c r="BT23" s="7">
        <f t="shared" si="105"/>
        <v>7.7</v>
      </c>
      <c r="BU23" s="23">
        <v>7</v>
      </c>
      <c r="BV23" s="194">
        <v>9</v>
      </c>
      <c r="BW23" s="25">
        <v>2.5</v>
      </c>
      <c r="BX23" s="7">
        <f t="shared" si="8"/>
        <v>4.0999999999999996</v>
      </c>
      <c r="BY23" s="23">
        <v>5</v>
      </c>
      <c r="BZ23" s="194">
        <v>7</v>
      </c>
      <c r="CA23" s="25">
        <v>7</v>
      </c>
      <c r="CB23" s="7">
        <f t="shared" si="9"/>
        <v>6.6</v>
      </c>
      <c r="CC23" s="23">
        <v>7.3</v>
      </c>
      <c r="CD23" s="194">
        <v>8</v>
      </c>
      <c r="CE23" s="25">
        <v>6</v>
      </c>
      <c r="CF23" s="7">
        <f t="shared" si="10"/>
        <v>6.5</v>
      </c>
      <c r="CG23" s="23">
        <v>7.7</v>
      </c>
      <c r="CH23" s="194">
        <v>8</v>
      </c>
      <c r="CI23" s="25">
        <v>8</v>
      </c>
      <c r="CJ23" s="7">
        <f t="shared" si="11"/>
        <v>7.9</v>
      </c>
      <c r="CK23" s="23">
        <v>7.3</v>
      </c>
      <c r="CL23" s="194">
        <v>9</v>
      </c>
      <c r="CM23" s="25">
        <v>5</v>
      </c>
      <c r="CN23" s="7">
        <f t="shared" si="12"/>
        <v>5.9</v>
      </c>
      <c r="CO23" s="23">
        <v>8</v>
      </c>
      <c r="CP23" s="194">
        <v>9</v>
      </c>
      <c r="CQ23" s="25">
        <v>6</v>
      </c>
      <c r="CR23" s="7">
        <f t="shared" si="13"/>
        <v>6.7</v>
      </c>
      <c r="CS23" s="23">
        <v>7</v>
      </c>
      <c r="CT23" s="194">
        <v>8</v>
      </c>
      <c r="CU23" s="25">
        <v>5</v>
      </c>
      <c r="CV23" s="7">
        <f t="shared" si="14"/>
        <v>5.7</v>
      </c>
      <c r="CW23" s="23">
        <v>7.7</v>
      </c>
      <c r="CX23" s="194">
        <v>8</v>
      </c>
      <c r="CY23" s="25">
        <v>7</v>
      </c>
      <c r="CZ23" s="7">
        <f t="shared" si="15"/>
        <v>7.2</v>
      </c>
      <c r="DA23" s="23">
        <v>6.7</v>
      </c>
      <c r="DB23" s="194">
        <v>7</v>
      </c>
      <c r="DC23" s="25">
        <v>6</v>
      </c>
      <c r="DD23" s="7">
        <f t="shared" si="16"/>
        <v>6.2</v>
      </c>
      <c r="DE23" s="23">
        <v>7.7</v>
      </c>
      <c r="DF23" s="194">
        <v>9</v>
      </c>
      <c r="DG23" s="25">
        <v>7.5</v>
      </c>
      <c r="DH23" s="7">
        <f t="shared" si="17"/>
        <v>7.7</v>
      </c>
      <c r="DI23" s="23">
        <v>7</v>
      </c>
      <c r="DJ23" s="194">
        <v>8</v>
      </c>
      <c r="DK23" s="25">
        <v>6</v>
      </c>
      <c r="DL23" s="7">
        <f t="shared" si="18"/>
        <v>6.4</v>
      </c>
      <c r="DM23" s="23">
        <v>7.3</v>
      </c>
      <c r="DN23" s="194">
        <v>8</v>
      </c>
      <c r="DO23" s="25">
        <v>8</v>
      </c>
      <c r="DP23" s="7">
        <f t="shared" si="19"/>
        <v>7.9</v>
      </c>
      <c r="DQ23" s="23">
        <v>6.5</v>
      </c>
      <c r="DR23" s="194">
        <v>7</v>
      </c>
      <c r="DS23" s="25">
        <v>7</v>
      </c>
      <c r="DT23" s="7">
        <f t="shared" si="20"/>
        <v>6.9</v>
      </c>
      <c r="DU23" s="23">
        <v>7</v>
      </c>
      <c r="DV23" s="194">
        <v>8</v>
      </c>
      <c r="DW23" s="25">
        <v>6.5</v>
      </c>
      <c r="DX23" s="7">
        <f t="shared" si="21"/>
        <v>6.8</v>
      </c>
      <c r="DY23" s="23">
        <v>7</v>
      </c>
      <c r="DZ23" s="194">
        <v>8</v>
      </c>
      <c r="EA23" s="25">
        <v>7.5</v>
      </c>
      <c r="EB23" s="7">
        <f t="shared" si="22"/>
        <v>7.5</v>
      </c>
      <c r="EC23" s="23">
        <v>7.3</v>
      </c>
      <c r="ED23" s="194">
        <v>8</v>
      </c>
      <c r="EE23" s="25">
        <v>8</v>
      </c>
      <c r="EF23" s="7">
        <f t="shared" si="23"/>
        <v>7.9</v>
      </c>
      <c r="EG23" s="23">
        <v>5</v>
      </c>
      <c r="EH23" s="194">
        <v>6</v>
      </c>
      <c r="EI23" s="25">
        <v>8.5</v>
      </c>
      <c r="EJ23" s="7">
        <f t="shared" si="24"/>
        <v>7.6</v>
      </c>
      <c r="EK23" s="23">
        <v>7</v>
      </c>
      <c r="EL23" s="194">
        <v>10</v>
      </c>
      <c r="EM23" s="25">
        <v>7</v>
      </c>
      <c r="EN23" s="7">
        <f t="shared" si="25"/>
        <v>7.3</v>
      </c>
      <c r="EO23" s="23"/>
      <c r="EP23" s="194"/>
      <c r="EQ23" s="25"/>
      <c r="ER23" s="7">
        <f t="shared" si="26"/>
        <v>0</v>
      </c>
      <c r="ES23" s="7"/>
      <c r="ET23" s="7">
        <v>8</v>
      </c>
      <c r="EU23" s="8">
        <f t="shared" si="27"/>
        <v>6.66</v>
      </c>
      <c r="EV23" s="80" t="str">
        <f t="shared" si="115"/>
        <v>B</v>
      </c>
      <c r="EW23" s="81">
        <f t="shared" si="106"/>
        <v>3</v>
      </c>
      <c r="EX23" s="80" t="str">
        <f t="shared" si="43"/>
        <v>B</v>
      </c>
      <c r="EY23" s="81">
        <f t="shared" si="28"/>
        <v>3</v>
      </c>
      <c r="EZ23" s="80" t="str">
        <f t="shared" si="116"/>
        <v>B</v>
      </c>
      <c r="FA23" s="81">
        <f t="shared" si="107"/>
        <v>3</v>
      </c>
      <c r="FB23" s="80" t="str">
        <f t="shared" si="44"/>
        <v>C</v>
      </c>
      <c r="FC23" s="81">
        <f t="shared" si="29"/>
        <v>2</v>
      </c>
      <c r="FD23" s="219" t="str">
        <f t="shared" si="117"/>
        <v>C</v>
      </c>
      <c r="FE23" s="217">
        <f t="shared" si="108"/>
        <v>2</v>
      </c>
      <c r="FF23" s="219" t="str">
        <f t="shared" si="45"/>
        <v>C</v>
      </c>
      <c r="FG23" s="217">
        <f t="shared" si="30"/>
        <v>2</v>
      </c>
      <c r="FH23" s="219" t="str">
        <f t="shared" si="46"/>
        <v>B</v>
      </c>
      <c r="FI23" s="217">
        <f t="shared" si="31"/>
        <v>3</v>
      </c>
      <c r="FJ23" s="219" t="str">
        <f t="shared" si="47"/>
        <v>B</v>
      </c>
      <c r="FK23" s="217">
        <f t="shared" si="32"/>
        <v>3</v>
      </c>
      <c r="FL23" s="219" t="str">
        <f t="shared" si="48"/>
        <v>B</v>
      </c>
      <c r="FM23" s="217">
        <f t="shared" si="33"/>
        <v>3</v>
      </c>
      <c r="FN23" s="219" t="str">
        <f t="shared" si="49"/>
        <v>B</v>
      </c>
      <c r="FO23" s="217">
        <f t="shared" si="34"/>
        <v>3</v>
      </c>
      <c r="FP23" s="219" t="str">
        <f t="shared" si="50"/>
        <v>B</v>
      </c>
      <c r="FQ23" s="217">
        <f t="shared" si="35"/>
        <v>3</v>
      </c>
      <c r="FR23" s="219" t="str">
        <f t="shared" si="118"/>
        <v>C</v>
      </c>
      <c r="FS23" s="81">
        <f t="shared" si="109"/>
        <v>2</v>
      </c>
      <c r="FT23" s="80" t="str">
        <f t="shared" si="51"/>
        <v>C</v>
      </c>
      <c r="FU23" s="81">
        <f t="shared" si="36"/>
        <v>2</v>
      </c>
      <c r="FV23" s="80" t="str">
        <f t="shared" si="119"/>
        <v>C</v>
      </c>
      <c r="FW23" s="81">
        <f t="shared" si="110"/>
        <v>2</v>
      </c>
      <c r="FX23" s="80" t="str">
        <f t="shared" si="120"/>
        <v>B</v>
      </c>
      <c r="FY23" s="81">
        <f t="shared" si="111"/>
        <v>3</v>
      </c>
      <c r="FZ23" s="80" t="str">
        <f t="shared" si="121"/>
        <v>C</v>
      </c>
      <c r="GA23" s="81">
        <f t="shared" si="112"/>
        <v>2</v>
      </c>
      <c r="GB23" s="80" t="str">
        <f t="shared" si="122"/>
        <v>B</v>
      </c>
      <c r="GC23" s="81">
        <f t="shared" si="113"/>
        <v>3</v>
      </c>
      <c r="GD23" s="80" t="str">
        <f t="shared" si="52"/>
        <v>D</v>
      </c>
      <c r="GE23" s="81">
        <f t="shared" si="37"/>
        <v>1</v>
      </c>
      <c r="GF23" s="80" t="str">
        <f t="shared" si="123"/>
        <v>C</v>
      </c>
      <c r="GG23" s="81">
        <f t="shared" si="114"/>
        <v>2</v>
      </c>
      <c r="GH23" s="80" t="str">
        <f t="shared" si="53"/>
        <v>C</v>
      </c>
      <c r="GI23" s="81">
        <f t="shared" si="54"/>
        <v>2</v>
      </c>
      <c r="GJ23" s="80" t="str">
        <f t="shared" si="55"/>
        <v>B</v>
      </c>
      <c r="GK23" s="81">
        <f t="shared" si="56"/>
        <v>3</v>
      </c>
      <c r="GL23" s="80" t="str">
        <f t="shared" si="57"/>
        <v>C</v>
      </c>
      <c r="GM23" s="81">
        <f t="shared" si="58"/>
        <v>2</v>
      </c>
      <c r="GN23" s="80" t="str">
        <f t="shared" si="59"/>
        <v>C</v>
      </c>
      <c r="GO23" s="81">
        <f t="shared" si="60"/>
        <v>2</v>
      </c>
      <c r="GP23" s="80" t="str">
        <f t="shared" si="61"/>
        <v>C</v>
      </c>
      <c r="GQ23" s="81">
        <f t="shared" si="62"/>
        <v>2</v>
      </c>
      <c r="GR23" s="80" t="str">
        <f t="shared" si="63"/>
        <v>B</v>
      </c>
      <c r="GS23" s="81">
        <f t="shared" si="64"/>
        <v>3</v>
      </c>
      <c r="GT23" s="80" t="str">
        <f t="shared" si="65"/>
        <v>C</v>
      </c>
      <c r="GU23" s="81">
        <f t="shared" si="66"/>
        <v>2</v>
      </c>
      <c r="GV23" s="427" t="str">
        <f t="shared" si="67"/>
        <v>B</v>
      </c>
      <c r="GW23" s="428">
        <f t="shared" si="68"/>
        <v>3</v>
      </c>
      <c r="GX23" s="427" t="str">
        <f t="shared" si="69"/>
        <v>C</v>
      </c>
      <c r="GY23" s="428">
        <f t="shared" si="70"/>
        <v>2</v>
      </c>
      <c r="GZ23" s="427" t="str">
        <f t="shared" si="71"/>
        <v>B</v>
      </c>
      <c r="HA23" s="428">
        <f t="shared" si="72"/>
        <v>3</v>
      </c>
      <c r="HB23" s="427" t="str">
        <f t="shared" si="73"/>
        <v>C</v>
      </c>
      <c r="HC23" s="428">
        <f t="shared" si="74"/>
        <v>2</v>
      </c>
      <c r="HD23" s="427" t="str">
        <f t="shared" si="75"/>
        <v>C</v>
      </c>
      <c r="HE23" s="428">
        <f t="shared" si="76"/>
        <v>2</v>
      </c>
      <c r="HF23" s="427" t="str">
        <f t="shared" si="77"/>
        <v>B</v>
      </c>
      <c r="HG23" s="428">
        <f t="shared" si="78"/>
        <v>3</v>
      </c>
      <c r="HH23" s="427" t="str">
        <f t="shared" si="79"/>
        <v>B</v>
      </c>
      <c r="HI23" s="428">
        <f t="shared" si="80"/>
        <v>3</v>
      </c>
      <c r="HJ23" s="427" t="str">
        <f t="shared" si="81"/>
        <v>B</v>
      </c>
      <c r="HK23" s="428">
        <f t="shared" si="82"/>
        <v>3</v>
      </c>
      <c r="HL23" s="427" t="str">
        <f t="shared" si="83"/>
        <v>B</v>
      </c>
      <c r="HM23" s="516">
        <f t="shared" si="84"/>
        <v>3</v>
      </c>
      <c r="HN23" s="427" t="str">
        <f t="shared" si="85"/>
        <v>X</v>
      </c>
      <c r="HO23" s="516">
        <f t="shared" si="86"/>
        <v>0</v>
      </c>
      <c r="HP23" s="427" t="str">
        <f t="shared" si="87"/>
        <v>X</v>
      </c>
      <c r="HQ23" s="516">
        <f t="shared" si="88"/>
        <v>0</v>
      </c>
      <c r="HR23" s="427" t="str">
        <f t="shared" si="89"/>
        <v>B</v>
      </c>
      <c r="HS23" s="516">
        <f t="shared" si="90"/>
        <v>3</v>
      </c>
      <c r="HT23" s="82">
        <f t="shared" si="39"/>
        <v>2.75</v>
      </c>
      <c r="HU23" s="82">
        <f t="shared" si="91"/>
        <v>2.75</v>
      </c>
      <c r="HV23" s="82">
        <f t="shared" si="40"/>
        <v>2.2000000000000002</v>
      </c>
      <c r="HW23" s="82">
        <f t="shared" si="92"/>
        <v>2.35</v>
      </c>
      <c r="HX23" s="82">
        <f t="shared" si="93"/>
        <v>2.67</v>
      </c>
      <c r="HY23" s="82">
        <f t="shared" si="94"/>
        <v>3</v>
      </c>
      <c r="HZ23" s="83">
        <f t="shared" si="41"/>
        <v>90</v>
      </c>
      <c r="IA23" s="82">
        <f t="shared" si="95"/>
        <v>2.54</v>
      </c>
      <c r="IB23" s="84" t="str">
        <f t="shared" si="42"/>
        <v>Kh¸</v>
      </c>
      <c r="IE23" s="93"/>
      <c r="IG23" s="3">
        <v>5</v>
      </c>
      <c r="IH23" s="3">
        <v>7</v>
      </c>
      <c r="IJ23" s="3">
        <v>5</v>
      </c>
      <c r="IK23" s="3">
        <v>7</v>
      </c>
      <c r="IM23" s="3">
        <v>8</v>
      </c>
      <c r="IN23" s="3">
        <v>7</v>
      </c>
    </row>
    <row r="24" spans="1:248" ht="21.75" customHeight="1" x14ac:dyDescent="0.25">
      <c r="A24" s="6">
        <v>18</v>
      </c>
      <c r="B24" s="70" t="s">
        <v>29</v>
      </c>
      <c r="C24" s="237" t="s">
        <v>66</v>
      </c>
      <c r="D24" s="22">
        <v>35313</v>
      </c>
      <c r="E24" s="23">
        <v>7</v>
      </c>
      <c r="F24" s="194">
        <v>8</v>
      </c>
      <c r="G24" s="25">
        <v>7</v>
      </c>
      <c r="H24" s="7">
        <f t="shared" si="125"/>
        <v>7.1</v>
      </c>
      <c r="I24" s="23">
        <v>7.5</v>
      </c>
      <c r="J24" s="194">
        <v>8</v>
      </c>
      <c r="K24" s="25">
        <v>8</v>
      </c>
      <c r="L24" s="63">
        <f t="shared" si="96"/>
        <v>7.9</v>
      </c>
      <c r="M24" s="23">
        <v>7.5</v>
      </c>
      <c r="N24" s="194">
        <v>8</v>
      </c>
      <c r="O24" s="25">
        <v>7</v>
      </c>
      <c r="P24" s="7">
        <f t="shared" si="126"/>
        <v>7.2</v>
      </c>
      <c r="Q24" s="23">
        <v>7.5</v>
      </c>
      <c r="R24" s="194">
        <v>9</v>
      </c>
      <c r="S24" s="25">
        <v>8</v>
      </c>
      <c r="T24" s="7">
        <f t="shared" si="127"/>
        <v>8</v>
      </c>
      <c r="U24" s="23">
        <v>8</v>
      </c>
      <c r="V24" s="194">
        <v>7</v>
      </c>
      <c r="W24" s="264">
        <v>7</v>
      </c>
      <c r="X24" s="7">
        <f t="shared" si="97"/>
        <v>7.2</v>
      </c>
      <c r="Y24" s="500">
        <v>7.8</v>
      </c>
      <c r="Z24" s="501">
        <v>6</v>
      </c>
      <c r="AA24" s="446">
        <v>6</v>
      </c>
      <c r="AB24" s="7">
        <f t="shared" si="1"/>
        <v>6.4</v>
      </c>
      <c r="AC24" s="23">
        <v>6.5</v>
      </c>
      <c r="AD24" s="194">
        <v>8</v>
      </c>
      <c r="AE24" s="264">
        <v>5</v>
      </c>
      <c r="AF24" s="7">
        <f t="shared" si="2"/>
        <v>5.6</v>
      </c>
      <c r="AG24" s="23">
        <v>7</v>
      </c>
      <c r="AH24" s="194">
        <v>7</v>
      </c>
      <c r="AI24" s="264">
        <v>6.5</v>
      </c>
      <c r="AJ24" s="7">
        <f t="shared" si="3"/>
        <v>6.7</v>
      </c>
      <c r="AK24" s="23">
        <v>5</v>
      </c>
      <c r="AL24" s="194">
        <v>5</v>
      </c>
      <c r="AM24" s="264">
        <v>6</v>
      </c>
      <c r="AN24" s="7">
        <f t="shared" si="4"/>
        <v>5.7</v>
      </c>
      <c r="AO24" s="23">
        <v>7.3</v>
      </c>
      <c r="AP24" s="194">
        <v>7</v>
      </c>
      <c r="AQ24" s="264">
        <v>5</v>
      </c>
      <c r="AR24" s="7">
        <f t="shared" si="5"/>
        <v>5.7</v>
      </c>
      <c r="AS24" s="23">
        <v>7</v>
      </c>
      <c r="AT24" s="194">
        <v>8</v>
      </c>
      <c r="AU24" s="264">
        <v>6</v>
      </c>
      <c r="AV24" s="7">
        <f t="shared" si="6"/>
        <v>6.4</v>
      </c>
      <c r="AW24" s="23">
        <v>9</v>
      </c>
      <c r="AX24" s="194">
        <v>10</v>
      </c>
      <c r="AY24" s="25">
        <v>8.5</v>
      </c>
      <c r="AZ24" s="7">
        <f t="shared" si="98"/>
        <v>8.8000000000000007</v>
      </c>
      <c r="BA24" s="23">
        <v>7.3</v>
      </c>
      <c r="BB24" s="194">
        <v>7</v>
      </c>
      <c r="BC24" s="25">
        <v>7</v>
      </c>
      <c r="BD24" s="7">
        <f t="shared" si="7"/>
        <v>7.1</v>
      </c>
      <c r="BE24" s="23">
        <v>7.5</v>
      </c>
      <c r="BF24" s="194">
        <v>9</v>
      </c>
      <c r="BG24" s="25">
        <f t="shared" si="99"/>
        <v>7.5</v>
      </c>
      <c r="BH24" s="7">
        <f t="shared" si="100"/>
        <v>7.7</v>
      </c>
      <c r="BI24" s="23">
        <v>6.7</v>
      </c>
      <c r="BJ24" s="194">
        <v>7</v>
      </c>
      <c r="BK24" s="25">
        <v>7</v>
      </c>
      <c r="BL24" s="7">
        <f t="shared" si="101"/>
        <v>6.9</v>
      </c>
      <c r="BM24" s="23">
        <v>6</v>
      </c>
      <c r="BN24" s="194">
        <v>8</v>
      </c>
      <c r="BO24" s="25">
        <f t="shared" si="102"/>
        <v>7</v>
      </c>
      <c r="BP24" s="7">
        <f t="shared" si="103"/>
        <v>6.9</v>
      </c>
      <c r="BQ24" s="23">
        <v>8</v>
      </c>
      <c r="BR24" s="194">
        <v>9</v>
      </c>
      <c r="BS24" s="25">
        <f t="shared" si="104"/>
        <v>7</v>
      </c>
      <c r="BT24" s="7">
        <f t="shared" si="105"/>
        <v>7.4</v>
      </c>
      <c r="BU24" s="23">
        <v>7</v>
      </c>
      <c r="BV24" s="194">
        <v>10</v>
      </c>
      <c r="BW24" s="25">
        <v>5</v>
      </c>
      <c r="BX24" s="7">
        <f t="shared" si="8"/>
        <v>5.9</v>
      </c>
      <c r="BY24" s="23">
        <v>6.5</v>
      </c>
      <c r="BZ24" s="194">
        <v>8</v>
      </c>
      <c r="CA24" s="25">
        <v>7</v>
      </c>
      <c r="CB24" s="7">
        <f t="shared" si="9"/>
        <v>7</v>
      </c>
      <c r="CC24" s="23">
        <v>8.6999999999999993</v>
      </c>
      <c r="CD24" s="194">
        <v>9</v>
      </c>
      <c r="CE24" s="25">
        <v>6</v>
      </c>
      <c r="CF24" s="7">
        <f t="shared" si="10"/>
        <v>6.8</v>
      </c>
      <c r="CG24" s="23">
        <v>7.3</v>
      </c>
      <c r="CH24" s="194">
        <v>8</v>
      </c>
      <c r="CI24" s="25">
        <v>8</v>
      </c>
      <c r="CJ24" s="7">
        <f t="shared" si="11"/>
        <v>7.9</v>
      </c>
      <c r="CK24" s="23">
        <v>6.3</v>
      </c>
      <c r="CL24" s="194">
        <v>8</v>
      </c>
      <c r="CM24" s="25">
        <v>3</v>
      </c>
      <c r="CN24" s="7">
        <f t="shared" si="12"/>
        <v>4.2</v>
      </c>
      <c r="CO24" s="23">
        <v>8</v>
      </c>
      <c r="CP24" s="194">
        <v>8</v>
      </c>
      <c r="CQ24" s="25">
        <v>8</v>
      </c>
      <c r="CR24" s="7">
        <f t="shared" si="13"/>
        <v>8</v>
      </c>
      <c r="CS24" s="23">
        <v>6.7</v>
      </c>
      <c r="CT24" s="194">
        <v>6</v>
      </c>
      <c r="CU24" s="25">
        <v>6.5</v>
      </c>
      <c r="CV24" s="7">
        <f t="shared" si="14"/>
        <v>6.5</v>
      </c>
      <c r="CW24" s="23">
        <v>6.3</v>
      </c>
      <c r="CX24" s="194">
        <v>7</v>
      </c>
      <c r="CY24" s="25">
        <v>7</v>
      </c>
      <c r="CZ24" s="7">
        <f t="shared" si="15"/>
        <v>6.9</v>
      </c>
      <c r="DA24" s="23">
        <v>6.3</v>
      </c>
      <c r="DB24" s="194">
        <v>6</v>
      </c>
      <c r="DC24" s="25">
        <v>7</v>
      </c>
      <c r="DD24" s="7">
        <f t="shared" si="16"/>
        <v>6.8</v>
      </c>
      <c r="DE24" s="23">
        <v>6</v>
      </c>
      <c r="DF24" s="194">
        <v>6</v>
      </c>
      <c r="DG24" s="25">
        <v>6</v>
      </c>
      <c r="DH24" s="7">
        <f t="shared" si="17"/>
        <v>6</v>
      </c>
      <c r="DI24" s="23">
        <v>6.7</v>
      </c>
      <c r="DJ24" s="194">
        <v>7</v>
      </c>
      <c r="DK24" s="25">
        <v>6</v>
      </c>
      <c r="DL24" s="7">
        <f t="shared" si="18"/>
        <v>6.2</v>
      </c>
      <c r="DM24" s="23">
        <v>7.3</v>
      </c>
      <c r="DN24" s="194">
        <v>8</v>
      </c>
      <c r="DO24" s="25">
        <v>7</v>
      </c>
      <c r="DP24" s="7">
        <f t="shared" si="19"/>
        <v>7.2</v>
      </c>
      <c r="DQ24" s="23">
        <v>6.5</v>
      </c>
      <c r="DR24" s="194">
        <v>7</v>
      </c>
      <c r="DS24" s="25">
        <v>6.5</v>
      </c>
      <c r="DT24" s="7">
        <f t="shared" si="20"/>
        <v>6.6</v>
      </c>
      <c r="DU24" s="23">
        <v>5.7</v>
      </c>
      <c r="DV24" s="194">
        <v>6</v>
      </c>
      <c r="DW24" s="25">
        <v>6.5</v>
      </c>
      <c r="DX24" s="7">
        <f t="shared" si="21"/>
        <v>6.3</v>
      </c>
      <c r="DY24" s="23">
        <v>5</v>
      </c>
      <c r="DZ24" s="194">
        <v>6</v>
      </c>
      <c r="EA24" s="25">
        <v>6</v>
      </c>
      <c r="EB24" s="7">
        <f t="shared" si="22"/>
        <v>5.8</v>
      </c>
      <c r="EC24" s="23">
        <v>5.7</v>
      </c>
      <c r="ED24" s="194">
        <v>5</v>
      </c>
      <c r="EE24" s="25">
        <v>3.5</v>
      </c>
      <c r="EF24" s="7">
        <f t="shared" si="23"/>
        <v>4.0999999999999996</v>
      </c>
      <c r="EG24" s="23">
        <v>7</v>
      </c>
      <c r="EH24" s="194">
        <v>8</v>
      </c>
      <c r="EI24" s="25">
        <v>6.5</v>
      </c>
      <c r="EJ24" s="7">
        <f t="shared" si="24"/>
        <v>6.8</v>
      </c>
      <c r="EK24" s="23">
        <v>6</v>
      </c>
      <c r="EL24" s="194">
        <v>6</v>
      </c>
      <c r="EM24" s="25">
        <v>6</v>
      </c>
      <c r="EN24" s="7">
        <f t="shared" si="25"/>
        <v>6</v>
      </c>
      <c r="EO24" s="23">
        <v>7</v>
      </c>
      <c r="EP24" s="194">
        <v>7</v>
      </c>
      <c r="EQ24" s="25">
        <v>4.5</v>
      </c>
      <c r="ER24" s="7">
        <f t="shared" si="26"/>
        <v>5.3</v>
      </c>
      <c r="ES24" s="7">
        <v>5</v>
      </c>
      <c r="ET24" s="7"/>
      <c r="EU24" s="8">
        <f t="shared" si="27"/>
        <v>6.29</v>
      </c>
      <c r="EV24" s="80" t="str">
        <f t="shared" si="115"/>
        <v>B</v>
      </c>
      <c r="EW24" s="81">
        <f t="shared" si="106"/>
        <v>3</v>
      </c>
      <c r="EX24" s="80" t="str">
        <f t="shared" si="43"/>
        <v>B</v>
      </c>
      <c r="EY24" s="81">
        <f t="shared" si="28"/>
        <v>3</v>
      </c>
      <c r="EZ24" s="80" t="str">
        <f t="shared" si="116"/>
        <v>B</v>
      </c>
      <c r="FA24" s="81">
        <f t="shared" si="107"/>
        <v>3</v>
      </c>
      <c r="FB24" s="80" t="str">
        <f t="shared" si="44"/>
        <v>B</v>
      </c>
      <c r="FC24" s="81">
        <f t="shared" si="29"/>
        <v>3</v>
      </c>
      <c r="FD24" s="219" t="str">
        <f t="shared" si="117"/>
        <v>B</v>
      </c>
      <c r="FE24" s="217">
        <f t="shared" si="108"/>
        <v>3</v>
      </c>
      <c r="FF24" s="219" t="str">
        <f t="shared" si="45"/>
        <v>C</v>
      </c>
      <c r="FG24" s="217">
        <f t="shared" si="30"/>
        <v>2</v>
      </c>
      <c r="FH24" s="219" t="str">
        <f t="shared" si="46"/>
        <v>C</v>
      </c>
      <c r="FI24" s="217">
        <f t="shared" si="31"/>
        <v>2</v>
      </c>
      <c r="FJ24" s="219" t="str">
        <f t="shared" si="47"/>
        <v>C</v>
      </c>
      <c r="FK24" s="217">
        <f t="shared" si="32"/>
        <v>2</v>
      </c>
      <c r="FL24" s="219" t="str">
        <f t="shared" si="48"/>
        <v>C</v>
      </c>
      <c r="FM24" s="217">
        <f t="shared" si="33"/>
        <v>2</v>
      </c>
      <c r="FN24" s="219" t="str">
        <f t="shared" si="49"/>
        <v>C</v>
      </c>
      <c r="FO24" s="217">
        <f t="shared" si="34"/>
        <v>2</v>
      </c>
      <c r="FP24" s="219" t="str">
        <f t="shared" si="50"/>
        <v>C</v>
      </c>
      <c r="FQ24" s="217">
        <f t="shared" si="35"/>
        <v>2</v>
      </c>
      <c r="FR24" s="219" t="str">
        <f t="shared" si="118"/>
        <v>A</v>
      </c>
      <c r="FS24" s="81">
        <f t="shared" si="109"/>
        <v>4</v>
      </c>
      <c r="FT24" s="80" t="str">
        <f t="shared" si="51"/>
        <v>B</v>
      </c>
      <c r="FU24" s="81">
        <f t="shared" si="36"/>
        <v>3</v>
      </c>
      <c r="FV24" s="80" t="str">
        <f t="shared" si="119"/>
        <v>B</v>
      </c>
      <c r="FW24" s="81">
        <f t="shared" si="110"/>
        <v>3</v>
      </c>
      <c r="FX24" s="80" t="str">
        <f t="shared" si="120"/>
        <v>C</v>
      </c>
      <c r="FY24" s="81">
        <f t="shared" si="111"/>
        <v>2</v>
      </c>
      <c r="FZ24" s="80" t="str">
        <f t="shared" si="121"/>
        <v>C</v>
      </c>
      <c r="GA24" s="81">
        <f t="shared" si="112"/>
        <v>2</v>
      </c>
      <c r="GB24" s="80" t="str">
        <f t="shared" si="122"/>
        <v>B</v>
      </c>
      <c r="GC24" s="81">
        <f t="shared" si="113"/>
        <v>3</v>
      </c>
      <c r="GD24" s="80" t="str">
        <f t="shared" si="52"/>
        <v>C</v>
      </c>
      <c r="GE24" s="81">
        <f t="shared" si="37"/>
        <v>2</v>
      </c>
      <c r="GF24" s="80" t="str">
        <f t="shared" si="123"/>
        <v>B</v>
      </c>
      <c r="GG24" s="81">
        <f t="shared" si="114"/>
        <v>3</v>
      </c>
      <c r="GH24" s="80" t="str">
        <f t="shared" si="53"/>
        <v>C</v>
      </c>
      <c r="GI24" s="81">
        <f t="shared" si="54"/>
        <v>2</v>
      </c>
      <c r="GJ24" s="80" t="str">
        <f t="shared" si="55"/>
        <v>B</v>
      </c>
      <c r="GK24" s="81">
        <f t="shared" si="56"/>
        <v>3</v>
      </c>
      <c r="GL24" s="80" t="str">
        <f t="shared" si="57"/>
        <v>D</v>
      </c>
      <c r="GM24" s="81">
        <f t="shared" si="58"/>
        <v>1</v>
      </c>
      <c r="GN24" s="80" t="str">
        <f t="shared" si="59"/>
        <v>B</v>
      </c>
      <c r="GO24" s="81">
        <f t="shared" si="60"/>
        <v>3</v>
      </c>
      <c r="GP24" s="80" t="str">
        <f t="shared" si="61"/>
        <v>C</v>
      </c>
      <c r="GQ24" s="81">
        <f t="shared" si="62"/>
        <v>2</v>
      </c>
      <c r="GR24" s="80" t="str">
        <f t="shared" si="63"/>
        <v>C</v>
      </c>
      <c r="GS24" s="81">
        <f t="shared" si="64"/>
        <v>2</v>
      </c>
      <c r="GT24" s="80" t="str">
        <f t="shared" si="65"/>
        <v>C</v>
      </c>
      <c r="GU24" s="81">
        <f t="shared" si="66"/>
        <v>2</v>
      </c>
      <c r="GV24" s="427" t="str">
        <f t="shared" si="67"/>
        <v>C</v>
      </c>
      <c r="GW24" s="428">
        <f t="shared" si="68"/>
        <v>2</v>
      </c>
      <c r="GX24" s="427" t="str">
        <f t="shared" si="69"/>
        <v>C</v>
      </c>
      <c r="GY24" s="428">
        <f t="shared" si="70"/>
        <v>2</v>
      </c>
      <c r="GZ24" s="427" t="str">
        <f t="shared" si="71"/>
        <v>B</v>
      </c>
      <c r="HA24" s="428">
        <f t="shared" si="72"/>
        <v>3</v>
      </c>
      <c r="HB24" s="427" t="str">
        <f t="shared" si="73"/>
        <v>C</v>
      </c>
      <c r="HC24" s="428">
        <f t="shared" si="74"/>
        <v>2</v>
      </c>
      <c r="HD24" s="427" t="str">
        <f t="shared" si="75"/>
        <v>C</v>
      </c>
      <c r="HE24" s="428">
        <f t="shared" si="76"/>
        <v>2</v>
      </c>
      <c r="HF24" s="427" t="str">
        <f t="shared" si="77"/>
        <v>C</v>
      </c>
      <c r="HG24" s="428">
        <f t="shared" si="78"/>
        <v>2</v>
      </c>
      <c r="HH24" s="427" t="str">
        <f t="shared" si="79"/>
        <v>D</v>
      </c>
      <c r="HI24" s="428">
        <f t="shared" si="80"/>
        <v>1</v>
      </c>
      <c r="HJ24" s="427" t="str">
        <f t="shared" si="81"/>
        <v>C</v>
      </c>
      <c r="HK24" s="428">
        <f t="shared" si="82"/>
        <v>2</v>
      </c>
      <c r="HL24" s="427" t="str">
        <f t="shared" si="83"/>
        <v>C</v>
      </c>
      <c r="HM24" s="516">
        <f t="shared" si="84"/>
        <v>2</v>
      </c>
      <c r="HN24" s="427" t="str">
        <f t="shared" si="85"/>
        <v>D</v>
      </c>
      <c r="HO24" s="516">
        <f t="shared" si="86"/>
        <v>1</v>
      </c>
      <c r="HP24" s="427" t="str">
        <f t="shared" si="87"/>
        <v>D</v>
      </c>
      <c r="HQ24" s="516">
        <f t="shared" si="88"/>
        <v>1</v>
      </c>
      <c r="HR24" s="427" t="str">
        <f t="shared" si="89"/>
        <v>X</v>
      </c>
      <c r="HS24" s="516">
        <f t="shared" si="90"/>
        <v>0</v>
      </c>
      <c r="HT24" s="82">
        <f t="shared" si="39"/>
        <v>3</v>
      </c>
      <c r="HU24" s="82">
        <f t="shared" si="91"/>
        <v>2.13</v>
      </c>
      <c r="HV24" s="82">
        <f t="shared" si="40"/>
        <v>2.75</v>
      </c>
      <c r="HW24" s="82">
        <f t="shared" si="92"/>
        <v>2.2400000000000002</v>
      </c>
      <c r="HX24" s="82">
        <f t="shared" si="93"/>
        <v>2</v>
      </c>
      <c r="HY24" s="82">
        <f t="shared" si="94"/>
        <v>1</v>
      </c>
      <c r="HZ24" s="83">
        <f t="shared" si="41"/>
        <v>90</v>
      </c>
      <c r="IA24" s="82">
        <f t="shared" si="95"/>
        <v>2.27</v>
      </c>
      <c r="IB24" s="84" t="str">
        <f t="shared" si="42"/>
        <v>Trung b×nh</v>
      </c>
      <c r="IE24" s="93"/>
      <c r="IG24" s="3">
        <v>7</v>
      </c>
      <c r="IH24" s="3">
        <v>8</v>
      </c>
      <c r="IJ24" s="66">
        <v>7</v>
      </c>
      <c r="IK24" s="66">
        <v>7</v>
      </c>
      <c r="IM24" s="3">
        <v>7</v>
      </c>
      <c r="IN24" s="3">
        <v>7</v>
      </c>
    </row>
    <row r="25" spans="1:248" s="66" customFormat="1" ht="21.75" customHeight="1" x14ac:dyDescent="0.25">
      <c r="A25" s="6">
        <v>19</v>
      </c>
      <c r="B25" s="192" t="s">
        <v>331</v>
      </c>
      <c r="C25" s="205" t="s">
        <v>212</v>
      </c>
      <c r="D25" s="22">
        <v>34600</v>
      </c>
      <c r="E25" s="23">
        <v>5.7</v>
      </c>
      <c r="F25" s="194">
        <v>8</v>
      </c>
      <c r="G25" s="265">
        <v>7</v>
      </c>
      <c r="H25" s="193">
        <f>ROUND((E25*0.2+F25*0.1+G25*0.7),1)</f>
        <v>6.8</v>
      </c>
      <c r="I25" s="23">
        <v>6.3</v>
      </c>
      <c r="J25" s="194">
        <v>8</v>
      </c>
      <c r="K25" s="25">
        <v>6</v>
      </c>
      <c r="L25" s="193">
        <f>ROUND((I25*0.2+J25*0.1+K25*0.7),1)</f>
        <v>6.3</v>
      </c>
      <c r="M25" s="23">
        <v>6</v>
      </c>
      <c r="N25" s="194">
        <v>8</v>
      </c>
      <c r="O25" s="25">
        <v>3</v>
      </c>
      <c r="P25" s="193">
        <f>ROUND((M25*0.2+N25*0.1+O25*0.7),1)</f>
        <v>4.0999999999999996</v>
      </c>
      <c r="Q25" s="23">
        <v>6</v>
      </c>
      <c r="R25" s="194">
        <v>7</v>
      </c>
      <c r="S25" s="25">
        <v>8</v>
      </c>
      <c r="T25" s="193">
        <f>ROUND((Q25*0.2+R25*0.1+S25*0.7),1)</f>
        <v>7.5</v>
      </c>
      <c r="U25" s="505">
        <v>5</v>
      </c>
      <c r="V25" s="506">
        <v>6</v>
      </c>
      <c r="W25" s="507">
        <v>6</v>
      </c>
      <c r="X25" s="7">
        <f t="shared" si="97"/>
        <v>5.8</v>
      </c>
      <c r="Y25" s="23">
        <v>3.5</v>
      </c>
      <c r="Z25" s="194">
        <v>5</v>
      </c>
      <c r="AA25" s="25">
        <v>4</v>
      </c>
      <c r="AB25" s="7">
        <f t="shared" si="1"/>
        <v>4</v>
      </c>
      <c r="AC25" s="505">
        <v>8</v>
      </c>
      <c r="AD25" s="506">
        <v>8</v>
      </c>
      <c r="AE25" s="507">
        <v>6.5</v>
      </c>
      <c r="AF25" s="7">
        <f t="shared" si="2"/>
        <v>7</v>
      </c>
      <c r="AG25" s="505">
        <v>6.5</v>
      </c>
      <c r="AH25" s="506">
        <v>6</v>
      </c>
      <c r="AI25" s="507">
        <v>6.5</v>
      </c>
      <c r="AJ25" s="260">
        <f t="shared" si="3"/>
        <v>6.5</v>
      </c>
      <c r="AK25" s="505">
        <v>5</v>
      </c>
      <c r="AL25" s="506">
        <v>5</v>
      </c>
      <c r="AM25" s="507">
        <v>7</v>
      </c>
      <c r="AN25" s="7">
        <f t="shared" si="4"/>
        <v>6.4</v>
      </c>
      <c r="AO25" s="23">
        <v>7</v>
      </c>
      <c r="AP25" s="194">
        <v>7</v>
      </c>
      <c r="AQ25" s="265">
        <v>5</v>
      </c>
      <c r="AR25" s="7">
        <f t="shared" si="5"/>
        <v>5.6</v>
      </c>
      <c r="AS25" s="505">
        <v>7</v>
      </c>
      <c r="AT25" s="506">
        <v>9</v>
      </c>
      <c r="AU25" s="507">
        <v>6.5</v>
      </c>
      <c r="AV25" s="7">
        <f t="shared" si="6"/>
        <v>6.9</v>
      </c>
      <c r="AW25" s="23">
        <v>5.3</v>
      </c>
      <c r="AX25" s="194">
        <v>6</v>
      </c>
      <c r="AY25" s="74">
        <v>6</v>
      </c>
      <c r="AZ25" s="7">
        <f t="shared" si="98"/>
        <v>5.9</v>
      </c>
      <c r="BA25" s="23">
        <v>5.3</v>
      </c>
      <c r="BB25" s="194">
        <v>4</v>
      </c>
      <c r="BC25" s="265">
        <v>7</v>
      </c>
      <c r="BD25" s="7">
        <f t="shared" si="7"/>
        <v>6.4</v>
      </c>
      <c r="BE25" s="23">
        <v>6.5</v>
      </c>
      <c r="BF25" s="194">
        <v>7</v>
      </c>
      <c r="BG25" s="25">
        <v>4</v>
      </c>
      <c r="BH25" s="7">
        <f t="shared" si="100"/>
        <v>4.8</v>
      </c>
      <c r="BI25" s="23">
        <v>5.7</v>
      </c>
      <c r="BJ25" s="194">
        <v>7</v>
      </c>
      <c r="BK25" s="74">
        <v>6</v>
      </c>
      <c r="BL25" s="7">
        <f t="shared" si="101"/>
        <v>6</v>
      </c>
      <c r="BM25" s="23">
        <v>6</v>
      </c>
      <c r="BN25" s="194">
        <v>7</v>
      </c>
      <c r="BO25" s="25">
        <v>6</v>
      </c>
      <c r="BP25" s="7">
        <f t="shared" si="103"/>
        <v>6.1</v>
      </c>
      <c r="BQ25" s="234"/>
      <c r="BR25" s="282"/>
      <c r="BS25" s="236"/>
      <c r="BT25" s="7">
        <f t="shared" si="105"/>
        <v>0</v>
      </c>
      <c r="BU25" s="23">
        <v>5.7</v>
      </c>
      <c r="BV25" s="194">
        <v>6</v>
      </c>
      <c r="BW25" s="25">
        <v>6.5</v>
      </c>
      <c r="BX25" s="7">
        <f t="shared" si="8"/>
        <v>6.3</v>
      </c>
      <c r="BY25" s="234"/>
      <c r="BZ25" s="282"/>
      <c r="CA25" s="236"/>
      <c r="CB25" s="7">
        <f t="shared" si="9"/>
        <v>0</v>
      </c>
      <c r="CC25" s="23">
        <v>6</v>
      </c>
      <c r="CD25" s="194">
        <v>6</v>
      </c>
      <c r="CE25" s="74">
        <v>6</v>
      </c>
      <c r="CF25" s="7">
        <f t="shared" si="10"/>
        <v>6</v>
      </c>
      <c r="CG25" s="23">
        <v>5.7</v>
      </c>
      <c r="CH25" s="194">
        <v>6</v>
      </c>
      <c r="CI25" s="264">
        <v>4</v>
      </c>
      <c r="CJ25" s="7">
        <f>ROUND((CG25*0.2+CH25*0.1+CI25*0.7),1)</f>
        <v>4.5</v>
      </c>
      <c r="CK25" s="505">
        <v>6</v>
      </c>
      <c r="CL25" s="506">
        <v>8</v>
      </c>
      <c r="CM25" s="507">
        <v>5</v>
      </c>
      <c r="CN25" s="7">
        <f>ROUND((CK25*0.2+CL25*0.1+CM25*0.7),1)</f>
        <v>5.5</v>
      </c>
      <c r="CO25" s="23">
        <v>7.5</v>
      </c>
      <c r="CP25" s="194">
        <v>8</v>
      </c>
      <c r="CQ25" s="25">
        <v>6</v>
      </c>
      <c r="CR25" s="7">
        <f>ROUND((CO25*0.2+CP25*0.1+CQ25*0.7),1)</f>
        <v>6.5</v>
      </c>
      <c r="CS25" s="23">
        <v>5</v>
      </c>
      <c r="CT25" s="194">
        <v>4</v>
      </c>
      <c r="CU25" s="310">
        <v>5</v>
      </c>
      <c r="CV25" s="7">
        <f>ROUND((CS25*0.2+CT25*0.1+CU25*0.7),1)</f>
        <v>4.9000000000000004</v>
      </c>
      <c r="CW25" s="23">
        <v>5</v>
      </c>
      <c r="CX25" s="194">
        <v>5</v>
      </c>
      <c r="CY25" s="25">
        <v>7</v>
      </c>
      <c r="CZ25" s="7">
        <f>ROUND((CW25*0.2+CX25*0.1+CY25*0.7),1)</f>
        <v>6.4</v>
      </c>
      <c r="DA25" s="23"/>
      <c r="DB25" s="24"/>
      <c r="DC25" s="25"/>
      <c r="DD25" s="7"/>
      <c r="DE25" s="23">
        <v>4.3</v>
      </c>
      <c r="DF25" s="194">
        <v>6</v>
      </c>
      <c r="DG25" s="25">
        <v>6.5</v>
      </c>
      <c r="DH25" s="7">
        <f>ROUND((DE25*0.2+DF25*0.1+DG25*0.7),1)</f>
        <v>6</v>
      </c>
      <c r="DI25" s="23">
        <v>5.7</v>
      </c>
      <c r="DJ25" s="194">
        <v>6</v>
      </c>
      <c r="DK25" s="25">
        <v>7</v>
      </c>
      <c r="DL25" s="7">
        <f>ROUND((DI25*0.2+DJ25*0.1+DK25*0.7),1)</f>
        <v>6.6</v>
      </c>
      <c r="DM25" s="23">
        <v>7</v>
      </c>
      <c r="DN25" s="194">
        <v>7</v>
      </c>
      <c r="DO25" s="25">
        <v>6</v>
      </c>
      <c r="DP25" s="7">
        <f>ROUND((DM25*0.2+DN25*0.1+DO25*0.7),1)</f>
        <v>6.3</v>
      </c>
      <c r="DQ25" s="23">
        <v>6</v>
      </c>
      <c r="DR25" s="194">
        <v>7</v>
      </c>
      <c r="DS25" s="25">
        <v>7</v>
      </c>
      <c r="DT25" s="7">
        <f>ROUND((DQ25*0.2+DR25*0.1+DS25*0.7),1)</f>
        <v>6.8</v>
      </c>
      <c r="DU25" s="23">
        <v>5.7</v>
      </c>
      <c r="DV25" s="194">
        <v>6</v>
      </c>
      <c r="DW25" s="25">
        <v>6</v>
      </c>
      <c r="DX25" s="7">
        <f>ROUND((DU25*0.2+DV25*0.1+DW25*0.7),1)</f>
        <v>5.9</v>
      </c>
      <c r="DY25" s="23">
        <v>5.3</v>
      </c>
      <c r="DZ25" s="194">
        <v>5</v>
      </c>
      <c r="EA25" s="25">
        <v>6</v>
      </c>
      <c r="EB25" s="7">
        <f>ROUND((DY25*0.2+DZ25*0.1+EA25*0.7),1)</f>
        <v>5.8</v>
      </c>
      <c r="EC25" s="23">
        <v>5</v>
      </c>
      <c r="ED25" s="194">
        <v>5</v>
      </c>
      <c r="EE25" s="25">
        <v>7.5</v>
      </c>
      <c r="EF25" s="7">
        <f>ROUND((EC25*0.2+ED25*0.1+EE25*0.7),1)</f>
        <v>6.8</v>
      </c>
      <c r="EG25" s="23">
        <v>6</v>
      </c>
      <c r="EH25" s="194">
        <v>7</v>
      </c>
      <c r="EI25" s="25">
        <v>7.5</v>
      </c>
      <c r="EJ25" s="7">
        <f>ROUND((EG25*0.2+EH25*0.1+EI25*0.7),1)</f>
        <v>7.2</v>
      </c>
      <c r="EK25" s="23">
        <v>6</v>
      </c>
      <c r="EL25" s="194">
        <v>7</v>
      </c>
      <c r="EM25" s="25">
        <v>6</v>
      </c>
      <c r="EN25" s="7">
        <f>ROUND((EK25*0.2+EL25*0.1+EM25*0.7),1)</f>
        <v>6.1</v>
      </c>
      <c r="EO25" s="23">
        <v>7.8</v>
      </c>
      <c r="EP25" s="194">
        <v>8</v>
      </c>
      <c r="EQ25" s="25">
        <v>5.5</v>
      </c>
      <c r="ER25" s="7">
        <f t="shared" si="26"/>
        <v>6.2</v>
      </c>
      <c r="ES25" s="7">
        <v>8</v>
      </c>
      <c r="ET25" s="7"/>
      <c r="EU25" s="8">
        <f t="shared" si="27"/>
        <v>5.37</v>
      </c>
      <c r="EV25" s="80" t="str">
        <f>IF(AND(8.5&lt;=H25,H25&lt;=10),"A",IF(AND(7&lt;=H25,H25&lt;=8.4),"B",IF(AND(5.5&lt;=H25,H25&lt;=6.9),"C",IF(AND(4&lt;=H25,H25&lt;=5.4),"D",IF(H25=0,"X","F")))))</f>
        <v>C</v>
      </c>
      <c r="EW25" s="81">
        <f>IF(AND(8.5&lt;=H25,H25&lt;=10),4,IF(AND(7&lt;=H25,H25&lt;=8.4),3,IF(AND(5.5&lt;=H25,H25&lt;=6.9),2,IF(AND(4&lt;=H25,H25&lt;=5.4),1,0))))</f>
        <v>2</v>
      </c>
      <c r="EX25" s="80" t="str">
        <f>IF(AND(8.5&lt;=L25,L25&lt;=10),"A",IF(AND(7&lt;=L25,L25&lt;=8.4),"B",IF(AND(5.5&lt;=L25,L25&lt;=6.9),"C",IF(AND(4&lt;=L25,L25&lt;=5.4),"D",IF(L25=0,"X","F")))))</f>
        <v>C</v>
      </c>
      <c r="EY25" s="81">
        <f>IF(AND(8.5&lt;=L25,L25&lt;=10),4,IF(AND(7&lt;=L25,L25&lt;=8.4),3,IF(AND(5.5&lt;=L25,L25&lt;=6.9),2,IF(AND(4&lt;=L25,L25&lt;=5.4),1,0))))</f>
        <v>2</v>
      </c>
      <c r="EZ25" s="80" t="str">
        <f>IF(AND(8.5&lt;=P25,P25&lt;=10),"A",IF(AND(7&lt;=P25,P25&lt;=8.4),"B",IF(AND(5.5&lt;=P25,P25&lt;=6.9),"C",IF(AND(4&lt;=P25,P25&lt;=5.4),"D",IF(P25=0,"X","F")))))</f>
        <v>D</v>
      </c>
      <c r="FA25" s="81">
        <f>IF(AND(8.5&lt;=P25,P25&lt;=10),4,IF(AND(7&lt;=P25,P25&lt;=8.4),3,IF(AND(5.5&lt;=P25,P25&lt;=6.9),2,IF(AND(4&lt;=P25,P25&lt;=5.4),1,0))))</f>
        <v>1</v>
      </c>
      <c r="FB25" s="80" t="str">
        <f>IF(AND(8.5&lt;=T25,T25&lt;=10),"A",IF(AND(7&lt;=T25,T25&lt;=8.4),"B",IF(AND(5.5&lt;=T25,T25&lt;=6.9),"C",IF(AND(4&lt;=T25,T25&lt;=5.4),"D",IF(T25=0,"X","F")))))</f>
        <v>B</v>
      </c>
      <c r="FC25" s="81">
        <f>IF(AND(8.5&lt;=T25,T25&lt;=10),4,IF(AND(7&lt;=T25,T25&lt;=8.4),3,IF(AND(5.5&lt;=T25,T25&lt;=6.9),2,IF(AND(4&lt;=T25,T25&lt;=5.4),1,0))))</f>
        <v>3</v>
      </c>
      <c r="FD25" s="219" t="str">
        <f>IF(AND(8.5&lt;=X25,X25&lt;=10),"A",IF(AND(7&lt;=X25,X25&lt;=8.4),"B",IF(AND(5.5&lt;=X25,X25&lt;=6.9),"C",IF(AND(4&lt;=X25,X25&lt;=5.4),"D",IF(X25=0,"X","F")))))</f>
        <v>C</v>
      </c>
      <c r="FE25" s="217">
        <f>IF(AND(8.5&lt;=X25,X25&lt;=10),4,IF(AND(7&lt;=X25,X25&lt;=8.4),3,IF(AND(5.5&lt;=X25,X25&lt;=6.9),2,IF(AND(4&lt;=X25,X25&lt;=5.4),1,0))))</f>
        <v>2</v>
      </c>
      <c r="FF25" s="219" t="str">
        <f>IF(AND(8.5&lt;=AB25,AB25&lt;=10),"A",IF(AND(7&lt;=AB25,AB25&lt;=8.4),"B",IF(AND(5.5&lt;=AB25,AB25&lt;=6.9),"C",IF(AND(4&lt;=AB25,AB25&lt;=5.4),"D",IF(AB25=0,"X","F")))))</f>
        <v>D</v>
      </c>
      <c r="FG25" s="217">
        <f>IF(AND(8.5&lt;=AB25,AB25&lt;=10),4,IF(AND(7&lt;=AB25,AB25&lt;=8.4),3,IF(AND(5.5&lt;=AB25,AB25&lt;=6.9),2,IF(AND(4&lt;=AB25,AB25&lt;=5.4),1,0))))</f>
        <v>1</v>
      </c>
      <c r="FH25" s="219" t="str">
        <f>IF(AND(8.5&lt;=AF25,AF25&lt;=10),"A",IF(AND(7&lt;=AF25,AF25&lt;=8.4),"B",IF(AND(5.5&lt;=AF25,AF25&lt;=6.9),"C",IF(AND(4&lt;=AF25,AF25&lt;=5.4),"D",IF(AF25=0,"X","F")))))</f>
        <v>B</v>
      </c>
      <c r="FI25" s="217">
        <f>IF(AND(8.5&lt;=AF25,AF25&lt;=10),4,IF(AND(7&lt;=AF25,AF25&lt;=8.4),3,IF(AND(5.5&lt;=AF25,AF25&lt;=6.9),2,IF(AND(4&lt;=AF25,AF25&lt;=5.4),1,0))))</f>
        <v>3</v>
      </c>
      <c r="FJ25" s="219" t="str">
        <f>IF(AND(8.5&lt;=AJ25,AJ25&lt;=10),"A",IF(AND(7&lt;=AJ25,AJ25&lt;=8.4),"B",IF(AND(5.5&lt;=AJ25,AJ25&lt;=6.9),"C",IF(AND(4&lt;=AJ25,AJ25&lt;=5.4),"D",IF(AJ25=0,"X","F")))))</f>
        <v>C</v>
      </c>
      <c r="FK25" s="217">
        <f>IF(AND(8.5&lt;=AJ25,AJ25&lt;=10),4,IF(AND(7&lt;=AJ25,AJ25&lt;=8.4),3,IF(AND(5.5&lt;=AJ25,AJ25&lt;=6.9),2,IF(AND(4&lt;=AJ25,AJ25&lt;=5.4),1,0))))</f>
        <v>2</v>
      </c>
      <c r="FL25" s="219" t="str">
        <f>IF(AND(8.5&lt;=AN25,AN25&lt;=10),"A",IF(AND(7&lt;=AN25,AN25&lt;=8.4),"B",IF(AND(5.5&lt;=AN25,AN25&lt;=6.9),"C",IF(AND(4&lt;=AN25,AN25&lt;=5.4),"D",IF(AN25=0,"X","F")))))</f>
        <v>C</v>
      </c>
      <c r="FM25" s="217">
        <f>IF(AND(8.5&lt;=AN25,AN25&lt;=10),4,IF(AND(7&lt;=AN25,AN25&lt;=8.4),3,IF(AND(5.5&lt;=AN25,AN25&lt;=6.9),2,IF(AND(4&lt;=AN25,AN25&lt;=5.4),1,0))))</f>
        <v>2</v>
      </c>
      <c r="FN25" s="219" t="str">
        <f>IF(AND(8.5&lt;=AR25,AR25&lt;=10),"A",IF(AND(7&lt;=AR25,AR25&lt;=8.4),"B",IF(AND(5.5&lt;=AR25,AR25&lt;=6.9),"C",IF(AND(4&lt;=AR25,AR25&lt;=5.4),"D",IF(AR25=0,"X","F")))))</f>
        <v>C</v>
      </c>
      <c r="FO25" s="217">
        <f>IF(AND(8.5&lt;=AR25,AR25&lt;=10),4,IF(AND(7&lt;=AR25,AR25&lt;=8.4),3,IF(AND(5.5&lt;=AR25,AR25&lt;=6.9),2,IF(AND(4&lt;=AR25,AR25&lt;=5.4),1,0))))</f>
        <v>2</v>
      </c>
      <c r="FP25" s="219" t="str">
        <f>IF(AND(8.5&lt;=AV25,AV25&lt;=10),"A",IF(AND(7&lt;=AV25,AV25&lt;=8.4),"B",IF(AND(5.5&lt;=AV25,AV25&lt;=6.9),"C",IF(AND(4&lt;=AV25,AV25&lt;=5.4),"D",IF(AV25=0,"X","F")))))</f>
        <v>C</v>
      </c>
      <c r="FQ25" s="217">
        <f>IF(AND(8.5&lt;=AV25,AV25&lt;=10),4,IF(AND(7&lt;=AV25,AV25&lt;=8.4),3,IF(AND(5.5&lt;=AV25,AV25&lt;=6.9),2,IF(AND(4&lt;=AV25,AV25&lt;=5.4),1,0))))</f>
        <v>2</v>
      </c>
      <c r="FR25" s="219" t="str">
        <f>IF(AND(8.5&lt;=AZ25,AZ25&lt;=10),"A",IF(AND(7&lt;=AZ25,AZ25&lt;=8.4),"B",IF(AND(5.5&lt;=AZ25,AZ25&lt;=6.9),"C",IF(AND(4&lt;=AZ25,AZ25&lt;=5.4),"D",IF(AZ25=0,"X","F")))))</f>
        <v>C</v>
      </c>
      <c r="FS25" s="81">
        <f>IF(AND(8.5&lt;=AZ25,AZ25&lt;=10),4,IF(AND(7&lt;=AZ25,AZ25&lt;=8.4),3,IF(AND(5.5&lt;=AZ25,AZ25&lt;=6.9),2,IF(AND(4&lt;=AZ25,AZ25&lt;=5.4),1,0))))</f>
        <v>2</v>
      </c>
      <c r="FT25" s="80" t="str">
        <f>IF(AND(8.5&lt;=BD25,BD25&lt;=10),"A",IF(AND(7&lt;=BD25,BD25&lt;=8.4),"B",IF(AND(5.5&lt;=BD25,BD25&lt;=6.9),"C",IF(AND(4&lt;=BD25,BD25&lt;=5.4),"D",IF(BD25=0,"X","F")))))</f>
        <v>C</v>
      </c>
      <c r="FU25" s="81">
        <f>IF(AND(8.5&lt;=BD25,BD25&lt;=10),4,IF(AND(7&lt;=BD25,BD25&lt;=8.4),3,IF(AND(5.5&lt;=BD25,BD25&lt;=6.9),2,IF(AND(4&lt;=BD25,BD25&lt;=5.4),1,0))))</f>
        <v>2</v>
      </c>
      <c r="FV25" s="80" t="str">
        <f>IF(AND(8.5&lt;=BH25,BH25&lt;=10),"A",IF(AND(7&lt;=BH25,BH25&lt;=8.4),"B",IF(AND(5.5&lt;=BH25,BH25&lt;=6.9),"C",IF(AND(4&lt;=BH25,BH25&lt;=5.4),"D",IF(BH25=0,"X","F")))))</f>
        <v>D</v>
      </c>
      <c r="FW25" s="81">
        <f>IF(AND(8.5&lt;=BH25,BH25&lt;=10),4,IF(AND(7&lt;=BH25,BH25&lt;=8.4),3,IF(AND(5.5&lt;=BH25,BH25&lt;=6.9),2,IF(AND(4&lt;=BH25,BH25&lt;=5.4),1,0))))</f>
        <v>1</v>
      </c>
      <c r="FX25" s="80" t="str">
        <f>IF(AND(8.5&lt;=BL25,BL25&lt;=10),"A",IF(AND(7&lt;=BL25,BL25&lt;=8.4),"B",IF(AND(5.5&lt;=BL25,BL25&lt;=6.9),"C",IF(AND(4&lt;=BL25,BL25&lt;=5.4),"D",IF(BL25=0,"X","F")))))</f>
        <v>C</v>
      </c>
      <c r="FY25" s="81">
        <f>IF(AND(8.5&lt;=BL25,BL25&lt;=10),4,IF(AND(7&lt;=BL25,BL25&lt;=8.4),3,IF(AND(5.5&lt;=BL25,BL25&lt;=6.9),2,IF(AND(4&lt;=BL25,BL25&lt;=5.4),1,0))))</f>
        <v>2</v>
      </c>
      <c r="FZ25" s="80" t="str">
        <f>IF(AND(8.5&lt;=BP25,BP25&lt;=10),"A",IF(AND(7&lt;=BP25,BP25&lt;=8.4),"B",IF(AND(5.5&lt;=BP25,BP25&lt;=6.9),"C",IF(AND(4&lt;=BP25,BP25&lt;=5.4),"D",IF(BP25=0,"X","F")))))</f>
        <v>C</v>
      </c>
      <c r="GA25" s="81">
        <f>IF(AND(8.5&lt;=BP25,BP25&lt;=10),4,IF(AND(7&lt;=BP25,BP25&lt;=8.4),3,IF(AND(5.5&lt;=BP25,BP25&lt;=6.9),2,IF(AND(4&lt;=BP25,BP25&lt;=5.4),1,0))))</f>
        <v>2</v>
      </c>
      <c r="GB25" s="80" t="str">
        <f>IF(AND(8.5&lt;=BT25,BT25&lt;=10),"A",IF(AND(7&lt;=BT25,BT25&lt;=8.4),"B",IF(AND(5.5&lt;=BT25,BT25&lt;=6.9),"C",IF(AND(4&lt;=BT25,BT25&lt;=5.4),"D",IF(BT25=0,"X","F")))))</f>
        <v>X</v>
      </c>
      <c r="GC25" s="81">
        <f>IF(AND(8.5&lt;=BT25,BT25&lt;=10),4,IF(AND(7&lt;=BT25,BT25&lt;=8.4),3,IF(AND(5.5&lt;=BT25,BT25&lt;=6.9),2,IF(AND(4&lt;=BT25,BT25&lt;=5.4),1,0))))</f>
        <v>0</v>
      </c>
      <c r="GD25" s="80" t="str">
        <f>IF(AND(8.5&lt;=BX25,BX25&lt;=10),"A",IF(AND(7&lt;=BX25,BX25&lt;=8.4),"B",IF(AND(5.5&lt;=BX25,BX25&lt;=6.9),"C",IF(AND(4&lt;=BX25,BX25&lt;=5.4),"D",IF(BX25=0,"X","F")))))</f>
        <v>C</v>
      </c>
      <c r="GE25" s="81">
        <f>IF(AND(8.5&lt;=BX25,BX25&lt;=10),4,IF(AND(7&lt;=BX25,BX25&lt;=8.4),3,IF(AND(5.5&lt;=BX25,BX25&lt;=6.9),2,IF(AND(4&lt;=BX25,BX25&lt;=5.4),1,0))))</f>
        <v>2</v>
      </c>
      <c r="GF25" s="80" t="str">
        <f>IF(AND(8.5&lt;=CB25,CB25&lt;=10),"A",IF(AND(7&lt;=CB25,CB25&lt;=8.4),"B",IF(AND(5.5&lt;=CB25,CB25&lt;=6.9),"C",IF(AND(4&lt;=CB25,CB25&lt;=5.4),"D",IF(CB25=0,"X","F")))))</f>
        <v>X</v>
      </c>
      <c r="GG25" s="81">
        <f>IF(AND(8.5&lt;=CB25,CB25&lt;=10),4,IF(AND(7&lt;=CB25,CB25&lt;=8.4),3,IF(AND(5.5&lt;=CB25,CB25&lt;=6.9),2,IF(AND(4&lt;=CB25,CB25&lt;=5.4),1,0))))</f>
        <v>0</v>
      </c>
      <c r="GH25" s="80" t="str">
        <f>IF(AND(8.5&lt;=CF25,CF25&lt;=10),"A",IF(AND(7&lt;=CF25,CF25&lt;=8.4),"B",IF(AND(5.5&lt;=CF25,CF25&lt;=6.9),"C",IF(AND(4&lt;=CF25,CF25&lt;=5.4),"D",IF(CF25=0,"X","F")))))</f>
        <v>C</v>
      </c>
      <c r="GI25" s="81">
        <f>IF(AND(8.5&lt;=CF25,CF25&lt;=10),4,IF(AND(7&lt;=CF25,CF25&lt;=8.4),3,IF(AND(5.5&lt;=CF25,CF25&lt;=6.9),2,IF(AND(4&lt;=CF25,CF25&lt;=5.4),1,0))))</f>
        <v>2</v>
      </c>
      <c r="GJ25" s="80" t="str">
        <f>IF(AND(8.5&lt;=CJ25,CJ25&lt;=10),"A",IF(AND(7&lt;=CJ25,CJ25&lt;=8.4),"B",IF(AND(5.5&lt;=CJ25,CJ25&lt;=6.9),"C",IF(AND(4&lt;=CJ25,CJ25&lt;=5.4),"D",IF(CJ25=0,"X","F")))))</f>
        <v>D</v>
      </c>
      <c r="GK25" s="81">
        <f>IF(AND(8.5&lt;=CJ25,CJ25&lt;=10),4,IF(AND(7&lt;=CJ25,CJ25&lt;=8.4),3,IF(AND(5.5&lt;=CJ25,CJ25&lt;=6.9),2,IF(AND(4&lt;=CJ25,CJ25&lt;=5.4),1,0))))</f>
        <v>1</v>
      </c>
      <c r="GL25" s="80" t="str">
        <f>IF(AND(8.5&lt;=CN25,CN25&lt;=10),"A",IF(AND(7&lt;=CN25,CN25&lt;=8.4),"B",IF(AND(5.5&lt;=CN25,CN25&lt;=6.9),"C",IF(AND(4&lt;=CN25,CN25&lt;=5.4),"D",IF(CN25=0,"X","F")))))</f>
        <v>C</v>
      </c>
      <c r="GM25" s="81">
        <f>IF(AND(8.5&lt;=CN25,CN25&lt;=10),4,IF(AND(7&lt;=CN25,CN25&lt;=8.4),3,IF(AND(5.5&lt;=CN25,CN25&lt;=6.9),2,IF(AND(4&lt;=CN25,CN25&lt;=5.4),1,0))))</f>
        <v>2</v>
      </c>
      <c r="GN25" s="80" t="str">
        <f>IF(AND(8.5&lt;=CR25,CR25&lt;=10),"A",IF(AND(7&lt;=CR25,CR25&lt;=8.4),"B",IF(AND(5.5&lt;=CR25,CR25&lt;=6.9),"C",IF(AND(4&lt;=CR25,CR25&lt;=5.4),"D",IF(CR25=0,"X","F")))))</f>
        <v>C</v>
      </c>
      <c r="GO25" s="81">
        <f>IF(AND(8.5&lt;=CR25,CR25&lt;=10),4,IF(AND(7&lt;=CR25,CR25&lt;=8.4),3,IF(AND(5.5&lt;=CR25,CR25&lt;=6.9),2,IF(AND(4&lt;=CR25,CR25&lt;=5.4),1,0))))</f>
        <v>2</v>
      </c>
      <c r="GP25" s="80" t="str">
        <f>IF(AND(8.5&lt;=CV25,CV25&lt;=10),"A",IF(AND(7&lt;=CV25,CV25&lt;=8.4),"B",IF(AND(5.5&lt;=CV25,CV25&lt;=6.9),"C",IF(AND(4&lt;=CV25,CV25&lt;=5.4),"D",IF(CV25=0,"X","F")))))</f>
        <v>D</v>
      </c>
      <c r="GQ25" s="81">
        <f>IF(AND(8.5&lt;=CV25,CV25&lt;=10),4,IF(AND(7&lt;=CV25,CV25&lt;=8.4),3,IF(AND(5.5&lt;=CV25,CV25&lt;=6.9),2,IF(AND(4&lt;=CV25,CV25&lt;=5.4),1,0))))</f>
        <v>1</v>
      </c>
      <c r="GR25" s="80" t="str">
        <f>IF(AND(8.5&lt;=CZ25,CZ25&lt;=10),"A",IF(AND(7&lt;=CZ25,CZ25&lt;=8.4),"B",IF(AND(5.5&lt;=CZ25,CZ25&lt;=6.9),"C",IF(AND(4&lt;=CZ25,CZ25&lt;=5.4),"D",IF(CZ25=0,"X","F")))))</f>
        <v>C</v>
      </c>
      <c r="GS25" s="81">
        <f>IF(AND(8.5&lt;=CZ25,CZ25&lt;=10),4,IF(AND(7&lt;=CZ25,CZ25&lt;=8.4),3,IF(AND(5.5&lt;=CZ25,CZ25&lt;=6.9),2,IF(AND(4&lt;=CZ25,CZ25&lt;=5.4),1,0))))</f>
        <v>2</v>
      </c>
      <c r="GT25" s="80" t="str">
        <f>IF(AND(8.5&lt;=DD25,DD25&lt;=10),"A",IF(AND(7&lt;=DD25,DD25&lt;=8.4),"B",IF(AND(5.5&lt;=DD25,DD25&lt;=6.9),"C",IF(AND(4&lt;=DD25,DD25&lt;=5.4),"D",IF(DD25=0,"X","F")))))</f>
        <v>X</v>
      </c>
      <c r="GU25" s="81">
        <f>IF(AND(8.5&lt;=DD25,DD25&lt;=10),4,IF(AND(7&lt;=DD25,DD25&lt;=8.4),3,IF(AND(5.5&lt;=DD25,DD25&lt;=6.9),2,IF(AND(4&lt;=DD25,DD25&lt;=5.4),1,0))))</f>
        <v>0</v>
      </c>
      <c r="GV25" s="427" t="str">
        <f>IF(AND(8.5&lt;=DH25,DH25&lt;=10),"A",IF(AND(7&lt;=DH25,DH25&lt;=8.4),"B",IF(AND(5.5&lt;=DH25,DH25&lt;=6.9),"C",IF(AND(4&lt;=DH25,DH25&lt;=5.4),"D",IF(DH25=0,"X","F")))))</f>
        <v>C</v>
      </c>
      <c r="GW25" s="428">
        <f>IF(AND(8.5&lt;=DH25,DH25&lt;=10),4,IF(AND(7&lt;=DH25,DH25&lt;=8.4),3,IF(AND(5.5&lt;=DH25,DH25&lt;=6.9),2,IF(AND(4&lt;=DH25,DH25&lt;=5.4),1,0))))</f>
        <v>2</v>
      </c>
      <c r="GX25" s="427" t="str">
        <f>IF(AND(8.5&lt;=DL25,DL25&lt;=10),"A",IF(AND(7&lt;=DL25,DL25&lt;=8.4),"B",IF(AND(5.5&lt;=DL25,DL25&lt;=6.9),"C",IF(AND(4&lt;=DL25,DL25&lt;=5.4),"D",IF(DL25=0,"X","F")))))</f>
        <v>C</v>
      </c>
      <c r="GY25" s="428">
        <f>IF(AND(8.5&lt;=DL25,DL25&lt;=10),4,IF(AND(7&lt;=DL25,DL25&lt;=8.4),3,IF(AND(5.5&lt;=DL25,DL25&lt;=6.9),2,IF(AND(4&lt;=DL25,DL25&lt;=5.4),1,0))))</f>
        <v>2</v>
      </c>
      <c r="GZ25" s="427" t="str">
        <f>IF(AND(8.5&lt;=DP25,DP25&lt;=10),"A",IF(AND(7&lt;=DP25,DP25&lt;=8.4),"B",IF(AND(5.5&lt;=DP25,DP25&lt;=6.9),"C",IF(AND(4&lt;=DP25,DP25&lt;=5.4),"D",IF(DP25=0,"X","F")))))</f>
        <v>C</v>
      </c>
      <c r="HA25" s="428">
        <f>IF(AND(8.5&lt;=DP25,DP25&lt;=10),4,IF(AND(7&lt;=DP25,DP25&lt;=8.4),3,IF(AND(5.5&lt;=DP25,DP25&lt;=6.9),2,IF(AND(4&lt;=DP25,DP25&lt;=5.4),1,0))))</f>
        <v>2</v>
      </c>
      <c r="HB25" s="427" t="str">
        <f>IF(AND(8.5&lt;=DT25,DT25&lt;=10),"A",IF(AND(7&lt;=DT25,DT25&lt;=8.4),"B",IF(AND(5.5&lt;=DT25,DT25&lt;=6.9),"C",IF(AND(4&lt;=DT25,DT25&lt;=5.4),"D",IF(DT25=0,"X","F")))))</f>
        <v>C</v>
      </c>
      <c r="HC25" s="428">
        <f>IF(AND(8.5&lt;=DT25,DT25&lt;=10),4,IF(AND(7&lt;=DT25,DT25&lt;=8.4),3,IF(AND(5.5&lt;=DT25,DT25&lt;=6.9),2,IF(AND(4&lt;=DT25,DT25&lt;=5.4),1,0))))</f>
        <v>2</v>
      </c>
      <c r="HD25" s="427" t="str">
        <f>IF(AND(8.5&lt;=DX25,DX25&lt;=10),"A",IF(AND(7&lt;=DX25,DX25&lt;=8.4),"B",IF(AND(5.5&lt;=DX25,DX25&lt;=6.9),"C",IF(AND(4&lt;=DX25,DX25&lt;=5.4),"D",IF(DX25=0,"X","F")))))</f>
        <v>C</v>
      </c>
      <c r="HE25" s="428">
        <f>IF(AND(8.5&lt;=DX25,DX25&lt;=10),4,IF(AND(7&lt;=DX25,DX25&lt;=8.4),3,IF(AND(5.5&lt;=DX25,DX25&lt;=6.9),2,IF(AND(4&lt;=DX25,DX25&lt;=5.4),1,0))))</f>
        <v>2</v>
      </c>
      <c r="HF25" s="427" t="str">
        <f>IF(AND(8.5&lt;=EB25,EB25&lt;=10),"A",IF(AND(7&lt;=EB25,EB25&lt;=8.4),"B",IF(AND(5.5&lt;=EB25,EB25&lt;=6.9),"C",IF(AND(4&lt;=EB25,EB25&lt;=5.4),"D",IF(EB25=0,"X","F")))))</f>
        <v>C</v>
      </c>
      <c r="HG25" s="428">
        <f>IF(AND(8.5&lt;=EB25,EB25&lt;=10),4,IF(AND(7&lt;=EB25,EB25&lt;=8.4),3,IF(AND(5.5&lt;=EB25,EB25&lt;=6.9),2,IF(AND(4&lt;=EB25,EB25&lt;=5.4),1,0))))</f>
        <v>2</v>
      </c>
      <c r="HH25" s="427" t="str">
        <f>IF(AND(8.5&lt;=EF25,EF25&lt;=10),"A",IF(AND(7&lt;=EF25,EF25&lt;=8.4),"B",IF(AND(5.5&lt;=EF25,EF25&lt;=6.9),"C",IF(AND(4&lt;=EF25,EF25&lt;=5.4),"D",IF(EF25=0,"X","F")))))</f>
        <v>C</v>
      </c>
      <c r="HI25" s="428">
        <f>IF(AND(8.5&lt;=EF25,EF25&lt;=10),4,IF(AND(7&lt;=EF25,EF25&lt;=8.4),3,IF(AND(5.5&lt;=EF25,EF25&lt;=6.9),2,IF(AND(4&lt;=EF25,EF25&lt;=5.4),1,0))))</f>
        <v>2</v>
      </c>
      <c r="HJ25" s="427" t="str">
        <f>IF(AND(8.5&lt;=EJ25,EJ25&lt;=10),"A",IF(AND(7&lt;=EJ25,EJ25&lt;=8.4),"B",IF(AND(5.5&lt;=EJ25,EJ25&lt;=6.9),"C",IF(AND(4&lt;=EJ25,EJ25&lt;=5.4),"D",IF(EJ25=0,"X","F")))))</f>
        <v>B</v>
      </c>
      <c r="HK25" s="428">
        <f>IF(AND(8.5&lt;=EJ25,EJ25&lt;=10),4,IF(AND(7&lt;=EJ25,EJ25&lt;=8.4),3,IF(AND(5.5&lt;=EJ25,EJ25&lt;=6.9),2,IF(AND(4&lt;=EJ25,EJ25&lt;=5.4),1,0))))</f>
        <v>3</v>
      </c>
      <c r="HL25" s="427" t="str">
        <f>IF(AND(8.5&lt;=EN25,EN25&lt;=10),"A",IF(AND(7&lt;=EN25,EN25&lt;=8.4),"B",IF(AND(5.5&lt;=EN25,EN25&lt;=6.9),"C",IF(AND(4&lt;=EN25,EN25&lt;=5.4),"D",IF(EN25=0,"X","F")))))</f>
        <v>C</v>
      </c>
      <c r="HM25" s="516">
        <f>IF(AND(8.5&lt;=EN25,EN25&lt;=10),4,IF(AND(7&lt;=EN25,EN25&lt;=8.4),3,IF(AND(5.5&lt;=EN25,EN25&lt;=6.9),2,IF(AND(4&lt;=EN25,EN25&lt;=5.4),1,0))))</f>
        <v>2</v>
      </c>
      <c r="HN25" s="427" t="str">
        <f t="shared" si="85"/>
        <v>C</v>
      </c>
      <c r="HO25" s="516">
        <f t="shared" si="86"/>
        <v>2</v>
      </c>
      <c r="HP25" s="427" t="str">
        <f t="shared" si="87"/>
        <v>B</v>
      </c>
      <c r="HQ25" s="516">
        <f t="shared" si="88"/>
        <v>3</v>
      </c>
      <c r="HR25" s="427" t="str">
        <f t="shared" si="89"/>
        <v>X</v>
      </c>
      <c r="HS25" s="516">
        <f t="shared" si="90"/>
        <v>0</v>
      </c>
      <c r="HT25" s="82">
        <f t="shared" si="39"/>
        <v>2</v>
      </c>
      <c r="HU25" s="82">
        <f t="shared" si="91"/>
        <v>2</v>
      </c>
      <c r="HV25" s="82">
        <f t="shared" si="40"/>
        <v>1.55</v>
      </c>
      <c r="HW25" s="82">
        <f t="shared" si="92"/>
        <v>1.53</v>
      </c>
      <c r="HX25" s="82">
        <f t="shared" si="93"/>
        <v>2.08</v>
      </c>
      <c r="HY25" s="82">
        <f t="shared" si="94"/>
        <v>2.4</v>
      </c>
      <c r="HZ25" s="83">
        <f t="shared" si="41"/>
        <v>87</v>
      </c>
      <c r="IA25" s="82">
        <f t="shared" si="95"/>
        <v>1.92</v>
      </c>
      <c r="IB25" s="84" t="str">
        <f t="shared" si="42"/>
        <v>Trung b×nh yÕu</v>
      </c>
      <c r="IC25" s="86" t="s">
        <v>332</v>
      </c>
      <c r="ID25" s="86"/>
      <c r="IE25" s="93"/>
    </row>
    <row r="26" spans="1:248" ht="21.75" customHeight="1" x14ac:dyDescent="0.25">
      <c r="A26" s="6">
        <v>20</v>
      </c>
      <c r="B26" s="31" t="s">
        <v>29</v>
      </c>
      <c r="C26" s="204" t="s">
        <v>191</v>
      </c>
      <c r="D26" s="27">
        <v>31489</v>
      </c>
      <c r="E26" s="23">
        <v>7.5</v>
      </c>
      <c r="F26" s="194">
        <v>9</v>
      </c>
      <c r="G26" s="25">
        <v>8</v>
      </c>
      <c r="H26" s="7">
        <f t="shared" si="125"/>
        <v>8</v>
      </c>
      <c r="I26" s="23">
        <v>7</v>
      </c>
      <c r="J26" s="194">
        <v>9</v>
      </c>
      <c r="K26" s="25">
        <v>8</v>
      </c>
      <c r="L26" s="63">
        <f t="shared" si="96"/>
        <v>7.9</v>
      </c>
      <c r="M26" s="23">
        <v>6.5</v>
      </c>
      <c r="N26" s="194">
        <v>8</v>
      </c>
      <c r="O26" s="25">
        <v>5</v>
      </c>
      <c r="P26" s="7">
        <f t="shared" si="126"/>
        <v>5.6</v>
      </c>
      <c r="Q26" s="23">
        <v>8</v>
      </c>
      <c r="R26" s="194">
        <v>10</v>
      </c>
      <c r="S26" s="25">
        <v>6</v>
      </c>
      <c r="T26" s="7">
        <f t="shared" si="127"/>
        <v>6.8</v>
      </c>
      <c r="U26" s="23">
        <v>8</v>
      </c>
      <c r="V26" s="194">
        <v>8</v>
      </c>
      <c r="W26" s="25">
        <v>8</v>
      </c>
      <c r="X26" s="7">
        <f t="shared" si="97"/>
        <v>8</v>
      </c>
      <c r="Y26" s="23">
        <v>8</v>
      </c>
      <c r="Z26" s="194">
        <v>8</v>
      </c>
      <c r="AA26" s="25">
        <v>7.5</v>
      </c>
      <c r="AB26" s="7">
        <f t="shared" si="1"/>
        <v>7.7</v>
      </c>
      <c r="AC26" s="23">
        <v>5.5</v>
      </c>
      <c r="AD26" s="194">
        <v>7</v>
      </c>
      <c r="AE26" s="25">
        <v>7</v>
      </c>
      <c r="AF26" s="7">
        <f t="shared" si="2"/>
        <v>6.7</v>
      </c>
      <c r="AG26" s="23">
        <v>7.3</v>
      </c>
      <c r="AH26" s="194">
        <v>9</v>
      </c>
      <c r="AI26" s="25">
        <v>7</v>
      </c>
      <c r="AJ26" s="7">
        <f t="shared" si="3"/>
        <v>7.3</v>
      </c>
      <c r="AK26" s="23">
        <v>7.5</v>
      </c>
      <c r="AL26" s="194">
        <v>9</v>
      </c>
      <c r="AM26" s="25">
        <v>9</v>
      </c>
      <c r="AN26" s="7">
        <f t="shared" si="4"/>
        <v>8.6999999999999993</v>
      </c>
      <c r="AO26" s="23">
        <v>7</v>
      </c>
      <c r="AP26" s="194">
        <v>9</v>
      </c>
      <c r="AQ26" s="25">
        <v>6.5</v>
      </c>
      <c r="AR26" s="7">
        <f t="shared" si="5"/>
        <v>6.9</v>
      </c>
      <c r="AS26" s="23">
        <v>8.5</v>
      </c>
      <c r="AT26" s="194">
        <v>9</v>
      </c>
      <c r="AU26" s="25">
        <v>8</v>
      </c>
      <c r="AV26" s="7">
        <f t="shared" si="6"/>
        <v>8.1999999999999993</v>
      </c>
      <c r="AW26" s="23">
        <v>8</v>
      </c>
      <c r="AX26" s="194">
        <v>9</v>
      </c>
      <c r="AY26" s="25">
        <v>9</v>
      </c>
      <c r="AZ26" s="7">
        <f t="shared" si="98"/>
        <v>8.8000000000000007</v>
      </c>
      <c r="BA26" s="23">
        <v>7</v>
      </c>
      <c r="BB26" s="194">
        <v>7</v>
      </c>
      <c r="BC26" s="25">
        <v>8</v>
      </c>
      <c r="BD26" s="7">
        <f t="shared" si="7"/>
        <v>7.7</v>
      </c>
      <c r="BE26" s="104">
        <v>7.5</v>
      </c>
      <c r="BF26" s="273">
        <v>8</v>
      </c>
      <c r="BG26" s="74">
        <v>8.5</v>
      </c>
      <c r="BH26" s="7">
        <f t="shared" si="100"/>
        <v>8.3000000000000007</v>
      </c>
      <c r="BI26" s="23">
        <v>7.7</v>
      </c>
      <c r="BJ26" s="194">
        <v>5</v>
      </c>
      <c r="BK26" s="25">
        <v>7</v>
      </c>
      <c r="BL26" s="7">
        <f t="shared" si="101"/>
        <v>6.9</v>
      </c>
      <c r="BM26" s="23">
        <v>7</v>
      </c>
      <c r="BN26" s="194">
        <v>9</v>
      </c>
      <c r="BO26" s="25">
        <f t="shared" si="102"/>
        <v>7.8</v>
      </c>
      <c r="BP26" s="7">
        <f t="shared" si="103"/>
        <v>7.8</v>
      </c>
      <c r="BQ26" s="23">
        <v>8</v>
      </c>
      <c r="BR26" s="194">
        <v>10</v>
      </c>
      <c r="BS26" s="25">
        <f t="shared" si="104"/>
        <v>6.8</v>
      </c>
      <c r="BT26" s="7">
        <f t="shared" si="105"/>
        <v>7.4</v>
      </c>
      <c r="BU26" s="23">
        <v>7</v>
      </c>
      <c r="BV26" s="194">
        <v>10</v>
      </c>
      <c r="BW26" s="25">
        <v>5.5</v>
      </c>
      <c r="BX26" s="7">
        <f t="shared" si="8"/>
        <v>6.3</v>
      </c>
      <c r="BY26" s="23">
        <v>6.5</v>
      </c>
      <c r="BZ26" s="194">
        <v>9</v>
      </c>
      <c r="CA26" s="25">
        <v>7</v>
      </c>
      <c r="CB26" s="7">
        <f t="shared" si="9"/>
        <v>7.1</v>
      </c>
      <c r="CC26" s="23">
        <v>8.6999999999999993</v>
      </c>
      <c r="CD26" s="194">
        <v>9</v>
      </c>
      <c r="CE26" s="25">
        <v>6</v>
      </c>
      <c r="CF26" s="7">
        <f t="shared" si="10"/>
        <v>6.8</v>
      </c>
      <c r="CG26" s="23">
        <v>7.7</v>
      </c>
      <c r="CH26" s="194">
        <v>8</v>
      </c>
      <c r="CI26" s="25">
        <v>7</v>
      </c>
      <c r="CJ26" s="7">
        <f t="shared" si="11"/>
        <v>7.2</v>
      </c>
      <c r="CK26" s="23">
        <v>6.7</v>
      </c>
      <c r="CL26" s="194">
        <v>8</v>
      </c>
      <c r="CM26" s="25">
        <v>3</v>
      </c>
      <c r="CN26" s="7">
        <f t="shared" si="12"/>
        <v>4.2</v>
      </c>
      <c r="CO26" s="23">
        <v>8.5</v>
      </c>
      <c r="CP26" s="194">
        <v>9</v>
      </c>
      <c r="CQ26" s="25">
        <v>8</v>
      </c>
      <c r="CR26" s="7">
        <f t="shared" si="13"/>
        <v>8.1999999999999993</v>
      </c>
      <c r="CS26" s="23">
        <v>6.7</v>
      </c>
      <c r="CT26" s="194">
        <v>8</v>
      </c>
      <c r="CU26" s="25">
        <v>6.5</v>
      </c>
      <c r="CV26" s="7">
        <f t="shared" si="14"/>
        <v>6.7</v>
      </c>
      <c r="CW26" s="23">
        <v>8.3000000000000007</v>
      </c>
      <c r="CX26" s="194">
        <v>10</v>
      </c>
      <c r="CY26" s="25">
        <v>7.5</v>
      </c>
      <c r="CZ26" s="7">
        <f t="shared" si="15"/>
        <v>7.9</v>
      </c>
      <c r="DA26" s="23">
        <v>6</v>
      </c>
      <c r="DB26" s="194">
        <v>7</v>
      </c>
      <c r="DC26" s="25">
        <v>6</v>
      </c>
      <c r="DD26" s="7">
        <f t="shared" si="16"/>
        <v>6.1</v>
      </c>
      <c r="DE26" s="23">
        <v>6</v>
      </c>
      <c r="DF26" s="194">
        <v>6</v>
      </c>
      <c r="DG26" s="25">
        <v>7.5</v>
      </c>
      <c r="DH26" s="7">
        <f t="shared" si="17"/>
        <v>7.1</v>
      </c>
      <c r="DI26" s="23">
        <v>6.7</v>
      </c>
      <c r="DJ26" s="194">
        <v>7</v>
      </c>
      <c r="DK26" s="25">
        <v>5</v>
      </c>
      <c r="DL26" s="7">
        <f t="shared" si="18"/>
        <v>5.5</v>
      </c>
      <c r="DM26" s="23">
        <v>7.7</v>
      </c>
      <c r="DN26" s="194">
        <v>8</v>
      </c>
      <c r="DO26" s="25">
        <v>7</v>
      </c>
      <c r="DP26" s="7">
        <f t="shared" si="19"/>
        <v>7.2</v>
      </c>
      <c r="DQ26" s="23">
        <v>7</v>
      </c>
      <c r="DR26" s="194">
        <v>8</v>
      </c>
      <c r="DS26" s="25">
        <v>8</v>
      </c>
      <c r="DT26" s="7">
        <f t="shared" si="20"/>
        <v>7.8</v>
      </c>
      <c r="DU26" s="23">
        <v>7</v>
      </c>
      <c r="DV26" s="194">
        <v>7</v>
      </c>
      <c r="DW26" s="25">
        <v>5.5</v>
      </c>
      <c r="DX26" s="7">
        <f t="shared" si="21"/>
        <v>6</v>
      </c>
      <c r="DY26" s="23">
        <v>6.7</v>
      </c>
      <c r="DZ26" s="194">
        <v>7</v>
      </c>
      <c r="EA26" s="25">
        <v>6.5</v>
      </c>
      <c r="EB26" s="7">
        <f t="shared" si="22"/>
        <v>6.6</v>
      </c>
      <c r="EC26" s="23">
        <v>7.7</v>
      </c>
      <c r="ED26" s="194">
        <v>8</v>
      </c>
      <c r="EE26" s="25">
        <v>5.5</v>
      </c>
      <c r="EF26" s="7">
        <f t="shared" si="23"/>
        <v>6.2</v>
      </c>
      <c r="EG26" s="23">
        <v>6.5</v>
      </c>
      <c r="EH26" s="194">
        <v>7</v>
      </c>
      <c r="EI26" s="25">
        <v>7</v>
      </c>
      <c r="EJ26" s="7">
        <f t="shared" si="24"/>
        <v>6.9</v>
      </c>
      <c r="EK26" s="23">
        <v>6.3</v>
      </c>
      <c r="EL26" s="194">
        <v>9</v>
      </c>
      <c r="EM26" s="25">
        <v>7</v>
      </c>
      <c r="EN26" s="7">
        <f t="shared" si="25"/>
        <v>7.1</v>
      </c>
      <c r="EO26" s="23"/>
      <c r="EP26" s="194"/>
      <c r="EQ26" s="25"/>
      <c r="ER26" s="7">
        <f t="shared" si="26"/>
        <v>0</v>
      </c>
      <c r="ES26" s="7"/>
      <c r="ET26" s="7">
        <v>8</v>
      </c>
      <c r="EU26" s="8">
        <f t="shared" si="27"/>
        <v>6.82</v>
      </c>
      <c r="EV26" s="80" t="str">
        <f t="shared" si="115"/>
        <v>B</v>
      </c>
      <c r="EW26" s="81">
        <f t="shared" si="106"/>
        <v>3</v>
      </c>
      <c r="EX26" s="80" t="str">
        <f t="shared" si="43"/>
        <v>B</v>
      </c>
      <c r="EY26" s="81">
        <f t="shared" si="28"/>
        <v>3</v>
      </c>
      <c r="EZ26" s="80" t="str">
        <f t="shared" si="116"/>
        <v>C</v>
      </c>
      <c r="FA26" s="81">
        <f t="shared" si="107"/>
        <v>2</v>
      </c>
      <c r="FB26" s="80" t="str">
        <f t="shared" si="44"/>
        <v>C</v>
      </c>
      <c r="FC26" s="81">
        <f t="shared" si="29"/>
        <v>2</v>
      </c>
      <c r="FD26" s="219" t="str">
        <f t="shared" si="117"/>
        <v>B</v>
      </c>
      <c r="FE26" s="217">
        <f t="shared" si="108"/>
        <v>3</v>
      </c>
      <c r="FF26" s="219" t="str">
        <f t="shared" si="45"/>
        <v>B</v>
      </c>
      <c r="FG26" s="217">
        <f t="shared" si="30"/>
        <v>3</v>
      </c>
      <c r="FH26" s="219" t="str">
        <f t="shared" si="46"/>
        <v>C</v>
      </c>
      <c r="FI26" s="217">
        <f t="shared" si="31"/>
        <v>2</v>
      </c>
      <c r="FJ26" s="219" t="str">
        <f t="shared" si="47"/>
        <v>B</v>
      </c>
      <c r="FK26" s="217">
        <f t="shared" si="32"/>
        <v>3</v>
      </c>
      <c r="FL26" s="219" t="str">
        <f t="shared" si="48"/>
        <v>A</v>
      </c>
      <c r="FM26" s="217">
        <f t="shared" si="33"/>
        <v>4</v>
      </c>
      <c r="FN26" s="219" t="str">
        <f t="shared" si="49"/>
        <v>C</v>
      </c>
      <c r="FO26" s="217">
        <f t="shared" si="34"/>
        <v>2</v>
      </c>
      <c r="FP26" s="219" t="str">
        <f t="shared" si="50"/>
        <v>B</v>
      </c>
      <c r="FQ26" s="217">
        <f t="shared" si="35"/>
        <v>3</v>
      </c>
      <c r="FR26" s="219" t="str">
        <f t="shared" si="118"/>
        <v>A</v>
      </c>
      <c r="FS26" s="81">
        <f t="shared" si="109"/>
        <v>4</v>
      </c>
      <c r="FT26" s="80" t="str">
        <f t="shared" si="51"/>
        <v>B</v>
      </c>
      <c r="FU26" s="81">
        <f t="shared" si="36"/>
        <v>3</v>
      </c>
      <c r="FV26" s="80" t="str">
        <f t="shared" si="119"/>
        <v>B</v>
      </c>
      <c r="FW26" s="81">
        <f t="shared" si="110"/>
        <v>3</v>
      </c>
      <c r="FX26" s="80" t="str">
        <f t="shared" si="120"/>
        <v>C</v>
      </c>
      <c r="FY26" s="81">
        <f t="shared" si="111"/>
        <v>2</v>
      </c>
      <c r="FZ26" s="80" t="str">
        <f t="shared" si="121"/>
        <v>B</v>
      </c>
      <c r="GA26" s="81">
        <f t="shared" si="112"/>
        <v>3</v>
      </c>
      <c r="GB26" s="80" t="str">
        <f t="shared" si="122"/>
        <v>B</v>
      </c>
      <c r="GC26" s="81">
        <f t="shared" si="113"/>
        <v>3</v>
      </c>
      <c r="GD26" s="80" t="str">
        <f t="shared" si="52"/>
        <v>C</v>
      </c>
      <c r="GE26" s="81">
        <f t="shared" si="37"/>
        <v>2</v>
      </c>
      <c r="GF26" s="80" t="str">
        <f t="shared" si="123"/>
        <v>B</v>
      </c>
      <c r="GG26" s="81">
        <f t="shared" si="114"/>
        <v>3</v>
      </c>
      <c r="GH26" s="80" t="str">
        <f t="shared" si="53"/>
        <v>C</v>
      </c>
      <c r="GI26" s="81">
        <f t="shared" si="54"/>
        <v>2</v>
      </c>
      <c r="GJ26" s="80" t="str">
        <f t="shared" si="55"/>
        <v>B</v>
      </c>
      <c r="GK26" s="81">
        <f t="shared" si="56"/>
        <v>3</v>
      </c>
      <c r="GL26" s="80" t="str">
        <f t="shared" si="57"/>
        <v>D</v>
      </c>
      <c r="GM26" s="81">
        <f t="shared" si="58"/>
        <v>1</v>
      </c>
      <c r="GN26" s="80" t="str">
        <f t="shared" si="59"/>
        <v>B</v>
      </c>
      <c r="GO26" s="81">
        <f t="shared" si="60"/>
        <v>3</v>
      </c>
      <c r="GP26" s="80" t="str">
        <f t="shared" si="61"/>
        <v>C</v>
      </c>
      <c r="GQ26" s="81">
        <f t="shared" si="62"/>
        <v>2</v>
      </c>
      <c r="GR26" s="80" t="str">
        <f t="shared" si="63"/>
        <v>B</v>
      </c>
      <c r="GS26" s="81">
        <f t="shared" si="64"/>
        <v>3</v>
      </c>
      <c r="GT26" s="80" t="str">
        <f t="shared" si="65"/>
        <v>C</v>
      </c>
      <c r="GU26" s="81">
        <f t="shared" si="66"/>
        <v>2</v>
      </c>
      <c r="GV26" s="427" t="str">
        <f t="shared" si="67"/>
        <v>B</v>
      </c>
      <c r="GW26" s="428">
        <f t="shared" si="68"/>
        <v>3</v>
      </c>
      <c r="GX26" s="427" t="str">
        <f t="shared" si="69"/>
        <v>C</v>
      </c>
      <c r="GY26" s="428">
        <f t="shared" si="70"/>
        <v>2</v>
      </c>
      <c r="GZ26" s="427" t="str">
        <f t="shared" si="71"/>
        <v>B</v>
      </c>
      <c r="HA26" s="428">
        <f t="shared" si="72"/>
        <v>3</v>
      </c>
      <c r="HB26" s="427" t="str">
        <f t="shared" si="73"/>
        <v>B</v>
      </c>
      <c r="HC26" s="428">
        <f t="shared" si="74"/>
        <v>3</v>
      </c>
      <c r="HD26" s="427" t="str">
        <f t="shared" si="75"/>
        <v>C</v>
      </c>
      <c r="HE26" s="428">
        <f t="shared" si="76"/>
        <v>2</v>
      </c>
      <c r="HF26" s="427" t="str">
        <f t="shared" si="77"/>
        <v>C</v>
      </c>
      <c r="HG26" s="428">
        <f t="shared" si="78"/>
        <v>2</v>
      </c>
      <c r="HH26" s="427" t="str">
        <f t="shared" si="79"/>
        <v>C</v>
      </c>
      <c r="HI26" s="428">
        <f t="shared" si="80"/>
        <v>2</v>
      </c>
      <c r="HJ26" s="427" t="str">
        <f t="shared" si="81"/>
        <v>C</v>
      </c>
      <c r="HK26" s="428">
        <f t="shared" si="82"/>
        <v>2</v>
      </c>
      <c r="HL26" s="427" t="str">
        <f t="shared" si="83"/>
        <v>B</v>
      </c>
      <c r="HM26" s="516">
        <f t="shared" si="84"/>
        <v>3</v>
      </c>
      <c r="HN26" s="427" t="str">
        <f t="shared" si="85"/>
        <v>X</v>
      </c>
      <c r="HO26" s="516">
        <f t="shared" si="86"/>
        <v>0</v>
      </c>
      <c r="HP26" s="427" t="str">
        <f t="shared" si="87"/>
        <v>X</v>
      </c>
      <c r="HQ26" s="516">
        <f t="shared" si="88"/>
        <v>0</v>
      </c>
      <c r="HR26" s="427" t="str">
        <f t="shared" si="89"/>
        <v>B</v>
      </c>
      <c r="HS26" s="516">
        <f t="shared" si="90"/>
        <v>3</v>
      </c>
      <c r="HT26" s="82">
        <f t="shared" si="39"/>
        <v>2.5</v>
      </c>
      <c r="HU26" s="82">
        <f t="shared" si="91"/>
        <v>2.88</v>
      </c>
      <c r="HV26" s="82">
        <f t="shared" si="40"/>
        <v>2.9</v>
      </c>
      <c r="HW26" s="82">
        <f t="shared" si="92"/>
        <v>2.35</v>
      </c>
      <c r="HX26" s="82">
        <f t="shared" si="93"/>
        <v>2.42</v>
      </c>
      <c r="HY26" s="82">
        <f t="shared" si="94"/>
        <v>3</v>
      </c>
      <c r="HZ26" s="83">
        <f t="shared" si="41"/>
        <v>90</v>
      </c>
      <c r="IA26" s="82">
        <f t="shared" si="95"/>
        <v>2.63</v>
      </c>
      <c r="IB26" s="84" t="str">
        <f t="shared" si="42"/>
        <v>Kh¸</v>
      </c>
      <c r="IE26" s="93"/>
      <c r="IG26" s="94"/>
      <c r="IH26" s="94"/>
      <c r="IJ26" s="3">
        <v>8</v>
      </c>
      <c r="IK26" s="3">
        <v>7.5</v>
      </c>
      <c r="IM26" s="3">
        <v>7</v>
      </c>
      <c r="IN26" s="3">
        <v>6.5</v>
      </c>
    </row>
    <row r="27" spans="1:248" ht="21.75" customHeight="1" x14ac:dyDescent="0.25">
      <c r="A27" s="6">
        <v>21</v>
      </c>
      <c r="B27" s="31" t="s">
        <v>260</v>
      </c>
      <c r="C27" s="204" t="s">
        <v>72</v>
      </c>
      <c r="D27" s="27">
        <v>33454</v>
      </c>
      <c r="E27" s="691" t="s">
        <v>262</v>
      </c>
      <c r="F27" s="692"/>
      <c r="G27" s="693"/>
      <c r="H27" s="7"/>
      <c r="I27" s="23">
        <v>9.5</v>
      </c>
      <c r="J27" s="194">
        <v>10</v>
      </c>
      <c r="K27" s="25">
        <v>7</v>
      </c>
      <c r="L27" s="63">
        <f t="shared" si="96"/>
        <v>7.8</v>
      </c>
      <c r="M27" s="23">
        <v>6.5</v>
      </c>
      <c r="N27" s="194">
        <v>8</v>
      </c>
      <c r="O27" s="25">
        <v>7</v>
      </c>
      <c r="P27" s="7">
        <v>7</v>
      </c>
      <c r="Q27" s="23">
        <v>7.5</v>
      </c>
      <c r="R27" s="194">
        <v>9</v>
      </c>
      <c r="S27" s="25">
        <v>7</v>
      </c>
      <c r="T27" s="7">
        <v>7.3</v>
      </c>
      <c r="U27" s="691" t="s">
        <v>262</v>
      </c>
      <c r="V27" s="692"/>
      <c r="W27" s="693"/>
      <c r="X27" s="7"/>
      <c r="Y27" s="23">
        <v>8.5</v>
      </c>
      <c r="Z27" s="194">
        <v>9</v>
      </c>
      <c r="AA27" s="25">
        <v>6</v>
      </c>
      <c r="AB27" s="7">
        <f t="shared" si="1"/>
        <v>6.8</v>
      </c>
      <c r="AC27" s="23">
        <v>7.5</v>
      </c>
      <c r="AD27" s="194">
        <v>9</v>
      </c>
      <c r="AE27" s="25">
        <v>8</v>
      </c>
      <c r="AF27" s="7">
        <f t="shared" si="2"/>
        <v>8</v>
      </c>
      <c r="AG27" s="23">
        <v>7.7</v>
      </c>
      <c r="AH27" s="194">
        <v>9</v>
      </c>
      <c r="AI27" s="25">
        <v>9</v>
      </c>
      <c r="AJ27" s="7">
        <f t="shared" si="3"/>
        <v>8.6999999999999993</v>
      </c>
      <c r="AK27" s="23">
        <v>7.5</v>
      </c>
      <c r="AL27" s="194">
        <v>9</v>
      </c>
      <c r="AM27" s="25">
        <v>9</v>
      </c>
      <c r="AN27" s="7">
        <f t="shared" si="4"/>
        <v>8.6999999999999993</v>
      </c>
      <c r="AO27" s="23">
        <v>7</v>
      </c>
      <c r="AP27" s="194">
        <v>8</v>
      </c>
      <c r="AQ27" s="25">
        <v>8.5</v>
      </c>
      <c r="AR27" s="7">
        <f t="shared" si="5"/>
        <v>8.1999999999999993</v>
      </c>
      <c r="AS27" s="23">
        <v>8</v>
      </c>
      <c r="AT27" s="194">
        <v>10</v>
      </c>
      <c r="AU27" s="25">
        <v>8</v>
      </c>
      <c r="AV27" s="7">
        <f t="shared" si="6"/>
        <v>8.1999999999999993</v>
      </c>
      <c r="AW27" s="23">
        <v>7.7</v>
      </c>
      <c r="AX27" s="194">
        <v>9</v>
      </c>
      <c r="AY27" s="25">
        <v>6.5</v>
      </c>
      <c r="AZ27" s="7">
        <f t="shared" si="98"/>
        <v>7</v>
      </c>
      <c r="BA27" s="691" t="s">
        <v>262</v>
      </c>
      <c r="BB27" s="692"/>
      <c r="BC27" s="693"/>
      <c r="BD27" s="7"/>
      <c r="BE27" s="23">
        <v>8.5</v>
      </c>
      <c r="BF27" s="194">
        <v>10</v>
      </c>
      <c r="BG27" s="25">
        <f t="shared" si="99"/>
        <v>8.5</v>
      </c>
      <c r="BH27" s="7">
        <f t="shared" si="100"/>
        <v>8.6999999999999993</v>
      </c>
      <c r="BI27" s="691" t="s">
        <v>262</v>
      </c>
      <c r="BJ27" s="692"/>
      <c r="BK27" s="693"/>
      <c r="BL27" s="7"/>
      <c r="BM27" s="23">
        <v>7</v>
      </c>
      <c r="BN27" s="194">
        <v>9</v>
      </c>
      <c r="BO27" s="25">
        <f t="shared" si="102"/>
        <v>7.3</v>
      </c>
      <c r="BP27" s="7">
        <f t="shared" si="103"/>
        <v>7.4</v>
      </c>
      <c r="BQ27" s="23">
        <v>8</v>
      </c>
      <c r="BR27" s="194">
        <v>10</v>
      </c>
      <c r="BS27" s="25">
        <f t="shared" si="104"/>
        <v>7.5</v>
      </c>
      <c r="BT27" s="7">
        <f t="shared" si="105"/>
        <v>7.9</v>
      </c>
      <c r="BU27" s="23">
        <v>7.3</v>
      </c>
      <c r="BV27" s="194">
        <v>10</v>
      </c>
      <c r="BW27" s="25">
        <v>5</v>
      </c>
      <c r="BX27" s="7">
        <f t="shared" si="8"/>
        <v>6</v>
      </c>
      <c r="BY27" s="23">
        <v>8</v>
      </c>
      <c r="BZ27" s="194">
        <v>9</v>
      </c>
      <c r="CA27" s="25">
        <v>8</v>
      </c>
      <c r="CB27" s="7">
        <f t="shared" si="9"/>
        <v>8.1</v>
      </c>
      <c r="CC27" s="23">
        <v>8</v>
      </c>
      <c r="CD27" s="194">
        <v>9</v>
      </c>
      <c r="CE27" s="25">
        <v>9</v>
      </c>
      <c r="CF27" s="7">
        <f t="shared" si="10"/>
        <v>8.8000000000000007</v>
      </c>
      <c r="CG27" s="23">
        <v>8</v>
      </c>
      <c r="CH27" s="194">
        <v>9</v>
      </c>
      <c r="CI27" s="25">
        <v>8.5</v>
      </c>
      <c r="CJ27" s="7">
        <f t="shared" si="11"/>
        <v>8.5</v>
      </c>
      <c r="CK27" s="23">
        <v>7.3</v>
      </c>
      <c r="CL27" s="194">
        <v>9</v>
      </c>
      <c r="CM27" s="25">
        <v>5</v>
      </c>
      <c r="CN27" s="7">
        <f t="shared" si="12"/>
        <v>5.9</v>
      </c>
      <c r="CO27" s="23">
        <v>7.5</v>
      </c>
      <c r="CP27" s="194">
        <v>8</v>
      </c>
      <c r="CQ27" s="25">
        <v>8</v>
      </c>
      <c r="CR27" s="7">
        <f t="shared" si="13"/>
        <v>7.9</v>
      </c>
      <c r="CS27" s="23">
        <v>8.6999999999999993</v>
      </c>
      <c r="CT27" s="194">
        <v>10</v>
      </c>
      <c r="CU27" s="25">
        <v>6.5</v>
      </c>
      <c r="CV27" s="7">
        <f t="shared" si="14"/>
        <v>7.3</v>
      </c>
      <c r="CW27" s="23">
        <v>9.6999999999999993</v>
      </c>
      <c r="CX27" s="194">
        <v>10</v>
      </c>
      <c r="CY27" s="25">
        <v>8.5</v>
      </c>
      <c r="CZ27" s="7">
        <f t="shared" si="15"/>
        <v>8.9</v>
      </c>
      <c r="DA27" s="691" t="s">
        <v>262</v>
      </c>
      <c r="DB27" s="692"/>
      <c r="DC27" s="693"/>
      <c r="DD27" s="7"/>
      <c r="DE27" s="23">
        <v>9.3000000000000007</v>
      </c>
      <c r="DF27" s="194">
        <v>9</v>
      </c>
      <c r="DG27" s="25">
        <v>8.5</v>
      </c>
      <c r="DH27" s="7">
        <f t="shared" si="17"/>
        <v>8.6999999999999993</v>
      </c>
      <c r="DI27" s="23">
        <v>9.3000000000000007</v>
      </c>
      <c r="DJ27" s="194">
        <v>9</v>
      </c>
      <c r="DK27" s="25">
        <v>6</v>
      </c>
      <c r="DL27" s="7">
        <f t="shared" si="18"/>
        <v>7</v>
      </c>
      <c r="DM27" s="23">
        <v>7.3</v>
      </c>
      <c r="DN27" s="194">
        <v>8</v>
      </c>
      <c r="DO27" s="25">
        <v>9</v>
      </c>
      <c r="DP27" s="7">
        <f t="shared" si="19"/>
        <v>8.6</v>
      </c>
      <c r="DQ27" s="23">
        <v>6.5</v>
      </c>
      <c r="DR27" s="194">
        <v>7</v>
      </c>
      <c r="DS27" s="25">
        <v>7.5</v>
      </c>
      <c r="DT27" s="7">
        <f t="shared" si="20"/>
        <v>7.3</v>
      </c>
      <c r="DU27" s="23">
        <v>7.7</v>
      </c>
      <c r="DV27" s="194">
        <v>8</v>
      </c>
      <c r="DW27" s="25">
        <v>7</v>
      </c>
      <c r="DX27" s="7">
        <f t="shared" si="21"/>
        <v>7.2</v>
      </c>
      <c r="DY27" s="23">
        <v>7.3</v>
      </c>
      <c r="DZ27" s="194">
        <v>8</v>
      </c>
      <c r="EA27" s="25">
        <v>7</v>
      </c>
      <c r="EB27" s="7">
        <f t="shared" si="22"/>
        <v>7.2</v>
      </c>
      <c r="EC27" s="23">
        <v>8</v>
      </c>
      <c r="ED27" s="194">
        <v>10</v>
      </c>
      <c r="EE27" s="25">
        <v>8</v>
      </c>
      <c r="EF27" s="7">
        <f t="shared" si="23"/>
        <v>8.1999999999999993</v>
      </c>
      <c r="EG27" s="23">
        <v>8</v>
      </c>
      <c r="EH27" s="194">
        <v>9</v>
      </c>
      <c r="EI27" s="25">
        <v>8</v>
      </c>
      <c r="EJ27" s="7">
        <f t="shared" si="24"/>
        <v>8.1</v>
      </c>
      <c r="EK27" s="23">
        <v>7</v>
      </c>
      <c r="EL27" s="194">
        <v>10</v>
      </c>
      <c r="EM27" s="25">
        <v>7</v>
      </c>
      <c r="EN27" s="7">
        <f t="shared" si="25"/>
        <v>7.3</v>
      </c>
      <c r="EO27" s="23"/>
      <c r="EP27" s="194"/>
      <c r="EQ27" s="25"/>
      <c r="ER27" s="7">
        <f t="shared" si="26"/>
        <v>0</v>
      </c>
      <c r="ES27" s="7"/>
      <c r="ET27" s="7">
        <v>8</v>
      </c>
      <c r="EU27" s="8">
        <f t="shared" si="27"/>
        <v>6.61</v>
      </c>
      <c r="EV27" s="684" t="s">
        <v>262</v>
      </c>
      <c r="EW27" s="685"/>
      <c r="EX27" s="80" t="str">
        <f t="shared" si="43"/>
        <v>B</v>
      </c>
      <c r="EY27" s="81">
        <f t="shared" si="28"/>
        <v>3</v>
      </c>
      <c r="EZ27" s="80" t="str">
        <f t="shared" si="116"/>
        <v>B</v>
      </c>
      <c r="FA27" s="81">
        <f t="shared" si="107"/>
        <v>3</v>
      </c>
      <c r="FB27" s="80" t="str">
        <f t="shared" si="44"/>
        <v>B</v>
      </c>
      <c r="FC27" s="81">
        <f t="shared" si="29"/>
        <v>3</v>
      </c>
      <c r="FD27" s="695" t="s">
        <v>262</v>
      </c>
      <c r="FE27" s="696"/>
      <c r="FF27" s="219" t="str">
        <f t="shared" si="45"/>
        <v>C</v>
      </c>
      <c r="FG27" s="217">
        <f t="shared" si="30"/>
        <v>2</v>
      </c>
      <c r="FH27" s="219" t="str">
        <f t="shared" si="46"/>
        <v>B</v>
      </c>
      <c r="FI27" s="217">
        <f t="shared" si="31"/>
        <v>3</v>
      </c>
      <c r="FJ27" s="219" t="str">
        <f t="shared" si="47"/>
        <v>A</v>
      </c>
      <c r="FK27" s="217">
        <f t="shared" si="32"/>
        <v>4</v>
      </c>
      <c r="FL27" s="219" t="str">
        <f t="shared" si="48"/>
        <v>A</v>
      </c>
      <c r="FM27" s="217">
        <f t="shared" si="33"/>
        <v>4</v>
      </c>
      <c r="FN27" s="219" t="str">
        <f t="shared" si="49"/>
        <v>B</v>
      </c>
      <c r="FO27" s="217">
        <f t="shared" si="34"/>
        <v>3</v>
      </c>
      <c r="FP27" s="219" t="str">
        <f t="shared" si="50"/>
        <v>B</v>
      </c>
      <c r="FQ27" s="217">
        <f t="shared" si="35"/>
        <v>3</v>
      </c>
      <c r="FR27" s="219" t="str">
        <f t="shared" si="118"/>
        <v>B</v>
      </c>
      <c r="FS27" s="81">
        <f t="shared" si="109"/>
        <v>3</v>
      </c>
      <c r="FT27" s="684" t="s">
        <v>262</v>
      </c>
      <c r="FU27" s="685"/>
      <c r="FV27" s="80" t="str">
        <f t="shared" si="119"/>
        <v>A</v>
      </c>
      <c r="FW27" s="81">
        <f t="shared" si="110"/>
        <v>4</v>
      </c>
      <c r="FX27" s="684" t="s">
        <v>262</v>
      </c>
      <c r="FY27" s="685"/>
      <c r="FZ27" s="80" t="str">
        <f t="shared" si="121"/>
        <v>B</v>
      </c>
      <c r="GA27" s="81">
        <f t="shared" si="112"/>
        <v>3</v>
      </c>
      <c r="GB27" s="80" t="str">
        <f t="shared" si="122"/>
        <v>B</v>
      </c>
      <c r="GC27" s="81">
        <f t="shared" si="113"/>
        <v>3</v>
      </c>
      <c r="GD27" s="80" t="str">
        <f t="shared" si="52"/>
        <v>C</v>
      </c>
      <c r="GE27" s="81">
        <f t="shared" si="37"/>
        <v>2</v>
      </c>
      <c r="GF27" s="80" t="str">
        <f t="shared" si="123"/>
        <v>B</v>
      </c>
      <c r="GG27" s="81">
        <f t="shared" si="114"/>
        <v>3</v>
      </c>
      <c r="GH27" s="80" t="str">
        <f t="shared" si="53"/>
        <v>A</v>
      </c>
      <c r="GI27" s="81">
        <f t="shared" si="54"/>
        <v>4</v>
      </c>
      <c r="GJ27" s="80" t="str">
        <f t="shared" si="55"/>
        <v>A</v>
      </c>
      <c r="GK27" s="81">
        <f t="shared" si="56"/>
        <v>4</v>
      </c>
      <c r="GL27" s="80" t="str">
        <f t="shared" si="57"/>
        <v>C</v>
      </c>
      <c r="GM27" s="81">
        <f t="shared" si="58"/>
        <v>2</v>
      </c>
      <c r="GN27" s="80" t="str">
        <f t="shared" si="59"/>
        <v>B</v>
      </c>
      <c r="GO27" s="81">
        <f t="shared" si="60"/>
        <v>3</v>
      </c>
      <c r="GP27" s="80" t="str">
        <f t="shared" si="61"/>
        <v>B</v>
      </c>
      <c r="GQ27" s="81">
        <f t="shared" si="62"/>
        <v>3</v>
      </c>
      <c r="GR27" s="80" t="str">
        <f t="shared" si="63"/>
        <v>A</v>
      </c>
      <c r="GS27" s="81">
        <f t="shared" si="64"/>
        <v>4</v>
      </c>
      <c r="GT27" s="720" t="s">
        <v>262</v>
      </c>
      <c r="GU27" s="721"/>
      <c r="GV27" s="427" t="str">
        <f t="shared" si="67"/>
        <v>A</v>
      </c>
      <c r="GW27" s="428">
        <f t="shared" si="68"/>
        <v>4</v>
      </c>
      <c r="GX27" s="427" t="str">
        <f t="shared" si="69"/>
        <v>B</v>
      </c>
      <c r="GY27" s="428">
        <f t="shared" si="70"/>
        <v>3</v>
      </c>
      <c r="GZ27" s="427" t="str">
        <f t="shared" si="71"/>
        <v>A</v>
      </c>
      <c r="HA27" s="428">
        <f t="shared" si="72"/>
        <v>4</v>
      </c>
      <c r="HB27" s="427" t="str">
        <f t="shared" si="73"/>
        <v>B</v>
      </c>
      <c r="HC27" s="428">
        <f t="shared" si="74"/>
        <v>3</v>
      </c>
      <c r="HD27" s="427" t="str">
        <f t="shared" si="75"/>
        <v>B</v>
      </c>
      <c r="HE27" s="428">
        <f t="shared" si="76"/>
        <v>3</v>
      </c>
      <c r="HF27" s="427" t="str">
        <f t="shared" si="77"/>
        <v>B</v>
      </c>
      <c r="HG27" s="428">
        <f t="shared" si="78"/>
        <v>3</v>
      </c>
      <c r="HH27" s="427" t="str">
        <f t="shared" si="79"/>
        <v>B</v>
      </c>
      <c r="HI27" s="428">
        <f t="shared" si="80"/>
        <v>3</v>
      </c>
      <c r="HJ27" s="427" t="str">
        <f t="shared" si="81"/>
        <v>B</v>
      </c>
      <c r="HK27" s="428">
        <f t="shared" si="82"/>
        <v>3</v>
      </c>
      <c r="HL27" s="427" t="str">
        <f t="shared" si="83"/>
        <v>B</v>
      </c>
      <c r="HM27" s="516">
        <f t="shared" si="84"/>
        <v>3</v>
      </c>
      <c r="HN27" s="427" t="str">
        <f t="shared" si="85"/>
        <v>X</v>
      </c>
      <c r="HO27" s="516">
        <f t="shared" si="86"/>
        <v>0</v>
      </c>
      <c r="HP27" s="427" t="str">
        <f t="shared" si="87"/>
        <v>X</v>
      </c>
      <c r="HQ27" s="516">
        <f t="shared" si="88"/>
        <v>0</v>
      </c>
      <c r="HR27" s="427" t="str">
        <f t="shared" si="89"/>
        <v>B</v>
      </c>
      <c r="HS27" s="516">
        <f t="shared" si="90"/>
        <v>3</v>
      </c>
      <c r="HT27" s="82">
        <f>ROUND((SUMPRODUCT($EV$6:$FC$6,EV27:FC27)/(SUM($EV$6:$FC$6)-2)),2)</f>
        <v>3</v>
      </c>
      <c r="HU27" s="82">
        <f>ROUND((SUMPRODUCT($FD$6:$FQ$6,FD27:FQ27)/(SUM($FD$6:$FQ$6)-2)),2)</f>
        <v>3.29</v>
      </c>
      <c r="HV27" s="82">
        <f>ROUND((SUMPRODUCT($FR$6:$GG$6,FR27:GG27)/(SUM($FR$6:$GG$6)-6)),2)</f>
        <v>3.07</v>
      </c>
      <c r="HW27" s="82">
        <f t="shared" si="92"/>
        <v>3.41</v>
      </c>
      <c r="HX27" s="82">
        <f t="shared" si="93"/>
        <v>3.21</v>
      </c>
      <c r="HY27" s="82">
        <f t="shared" si="94"/>
        <v>3</v>
      </c>
      <c r="HZ27" s="83">
        <f>SUMIF(EV27:HS27,$ID$2,$EV$6:$HS$6)-10</f>
        <v>80</v>
      </c>
      <c r="IA27" s="82">
        <f t="shared" si="95"/>
        <v>3.21</v>
      </c>
      <c r="IB27" s="84" t="str">
        <f t="shared" si="42"/>
        <v>Giái</v>
      </c>
      <c r="IC27" s="86" t="s">
        <v>261</v>
      </c>
      <c r="IE27" s="93"/>
      <c r="IG27" s="3">
        <v>9</v>
      </c>
      <c r="IH27" s="3">
        <v>8</v>
      </c>
      <c r="IJ27" s="3">
        <v>8</v>
      </c>
      <c r="IK27" s="3">
        <v>6.5</v>
      </c>
      <c r="IM27" s="3">
        <v>8</v>
      </c>
      <c r="IN27" s="3">
        <v>7</v>
      </c>
    </row>
    <row r="28" spans="1:248" ht="21.75" customHeight="1" x14ac:dyDescent="0.25">
      <c r="A28" s="6">
        <v>22</v>
      </c>
      <c r="B28" s="31" t="s">
        <v>222</v>
      </c>
      <c r="C28" s="204" t="s">
        <v>10</v>
      </c>
      <c r="D28" s="27">
        <v>34517</v>
      </c>
      <c r="E28" s="23">
        <v>7</v>
      </c>
      <c r="F28" s="194">
        <v>7</v>
      </c>
      <c r="G28" s="25">
        <v>7</v>
      </c>
      <c r="H28" s="7">
        <f t="shared" ref="H28:H37" si="128">ROUND((E28*0.2+F28*0.1+G28*0.7),1)</f>
        <v>7</v>
      </c>
      <c r="I28" s="23">
        <v>8</v>
      </c>
      <c r="J28" s="194">
        <v>9</v>
      </c>
      <c r="K28" s="25">
        <v>9</v>
      </c>
      <c r="L28" s="63">
        <f t="shared" si="96"/>
        <v>8.8000000000000007</v>
      </c>
      <c r="M28" s="23">
        <v>8</v>
      </c>
      <c r="N28" s="194">
        <v>8</v>
      </c>
      <c r="O28" s="25">
        <v>7</v>
      </c>
      <c r="P28" s="7">
        <f t="shared" ref="P28:P37" si="129">ROUND((M28*0.2+N28*0.1+O28*0.7),1)</f>
        <v>7.3</v>
      </c>
      <c r="Q28" s="23">
        <v>8.5</v>
      </c>
      <c r="R28" s="194">
        <v>10</v>
      </c>
      <c r="S28" s="25">
        <v>9</v>
      </c>
      <c r="T28" s="7">
        <f t="shared" ref="T28:T37" si="130">ROUND((Q28*0.2+R28*0.1+S28*0.7),1)</f>
        <v>9</v>
      </c>
      <c r="U28" s="23">
        <v>7.5</v>
      </c>
      <c r="V28" s="194">
        <v>8</v>
      </c>
      <c r="W28" s="25">
        <v>7</v>
      </c>
      <c r="X28" s="7">
        <f t="shared" ref="X28:X34" si="131">ROUND((U28*0.2+V28*0.1+W28*0.7),1)</f>
        <v>7.2</v>
      </c>
      <c r="Y28" s="23">
        <v>8</v>
      </c>
      <c r="Z28" s="194">
        <v>9</v>
      </c>
      <c r="AA28" s="25">
        <v>8.5</v>
      </c>
      <c r="AB28" s="7">
        <f t="shared" si="1"/>
        <v>8.5</v>
      </c>
      <c r="AC28" s="23">
        <v>8</v>
      </c>
      <c r="AD28" s="194">
        <v>10</v>
      </c>
      <c r="AE28" s="25">
        <v>8.5</v>
      </c>
      <c r="AF28" s="7">
        <f t="shared" si="2"/>
        <v>8.6</v>
      </c>
      <c r="AG28" s="23">
        <v>8</v>
      </c>
      <c r="AH28" s="194">
        <v>9</v>
      </c>
      <c r="AI28" s="25">
        <v>9</v>
      </c>
      <c r="AJ28" s="7">
        <f t="shared" si="3"/>
        <v>8.8000000000000007</v>
      </c>
      <c r="AK28" s="23">
        <v>7</v>
      </c>
      <c r="AL28" s="194">
        <v>9</v>
      </c>
      <c r="AM28" s="25">
        <v>9</v>
      </c>
      <c r="AN28" s="7">
        <f t="shared" si="4"/>
        <v>8.6</v>
      </c>
      <c r="AO28" s="23">
        <v>8</v>
      </c>
      <c r="AP28" s="194">
        <v>8</v>
      </c>
      <c r="AQ28" s="25">
        <v>7</v>
      </c>
      <c r="AR28" s="7">
        <f t="shared" si="5"/>
        <v>7.3</v>
      </c>
      <c r="AS28" s="23">
        <v>8.5</v>
      </c>
      <c r="AT28" s="194">
        <v>7</v>
      </c>
      <c r="AU28" s="25">
        <v>8</v>
      </c>
      <c r="AV28" s="7">
        <f t="shared" si="6"/>
        <v>8</v>
      </c>
      <c r="AW28" s="23">
        <v>9</v>
      </c>
      <c r="AX28" s="194">
        <v>10</v>
      </c>
      <c r="AY28" s="25">
        <v>9</v>
      </c>
      <c r="AZ28" s="7">
        <f t="shared" si="98"/>
        <v>9.1</v>
      </c>
      <c r="BA28" s="23">
        <v>7.3</v>
      </c>
      <c r="BB28" s="194">
        <v>9</v>
      </c>
      <c r="BC28" s="25">
        <v>8</v>
      </c>
      <c r="BD28" s="7">
        <f t="shared" ref="BD28:BD37" si="132">ROUND((BA28*0.2+BB28*0.1+BC28*0.7),1)</f>
        <v>8</v>
      </c>
      <c r="BE28" s="23">
        <v>9</v>
      </c>
      <c r="BF28" s="194">
        <v>10</v>
      </c>
      <c r="BG28" s="25">
        <f t="shared" si="99"/>
        <v>8.5</v>
      </c>
      <c r="BH28" s="7">
        <f t="shared" si="100"/>
        <v>8.8000000000000007</v>
      </c>
      <c r="BI28" s="23">
        <v>7.3</v>
      </c>
      <c r="BJ28" s="194">
        <v>7</v>
      </c>
      <c r="BK28" s="25">
        <v>7</v>
      </c>
      <c r="BL28" s="7">
        <f t="shared" ref="BL28:BL37" si="133">ROUND((BI28*0.2+BJ28*0.1+BK28*0.7),1)</f>
        <v>7.1</v>
      </c>
      <c r="BM28" s="23">
        <v>8.5</v>
      </c>
      <c r="BN28" s="194">
        <v>9</v>
      </c>
      <c r="BO28" s="25">
        <f t="shared" si="102"/>
        <v>8.8000000000000007</v>
      </c>
      <c r="BP28" s="7">
        <f t="shared" si="103"/>
        <v>8.8000000000000007</v>
      </c>
      <c r="BQ28" s="23">
        <v>8.5</v>
      </c>
      <c r="BR28" s="194">
        <v>10</v>
      </c>
      <c r="BS28" s="25">
        <f t="shared" si="104"/>
        <v>9</v>
      </c>
      <c r="BT28" s="7">
        <f t="shared" si="105"/>
        <v>9</v>
      </c>
      <c r="BU28" s="23">
        <v>7</v>
      </c>
      <c r="BV28" s="194">
        <v>10</v>
      </c>
      <c r="BW28" s="25">
        <v>6</v>
      </c>
      <c r="BX28" s="7">
        <f t="shared" si="8"/>
        <v>6.6</v>
      </c>
      <c r="BY28" s="23">
        <v>9</v>
      </c>
      <c r="BZ28" s="194">
        <v>10</v>
      </c>
      <c r="CA28" s="25">
        <v>9</v>
      </c>
      <c r="CB28" s="7">
        <f t="shared" si="9"/>
        <v>9.1</v>
      </c>
      <c r="CC28" s="23">
        <v>8.6999999999999993</v>
      </c>
      <c r="CD28" s="194">
        <v>9</v>
      </c>
      <c r="CE28" s="25">
        <v>9</v>
      </c>
      <c r="CF28" s="7">
        <f t="shared" si="10"/>
        <v>8.9</v>
      </c>
      <c r="CG28" s="23">
        <v>8</v>
      </c>
      <c r="CH28" s="194">
        <v>10</v>
      </c>
      <c r="CI28" s="25">
        <v>8</v>
      </c>
      <c r="CJ28" s="7">
        <f t="shared" si="11"/>
        <v>8.1999999999999993</v>
      </c>
      <c r="CK28" s="23">
        <v>7.3</v>
      </c>
      <c r="CL28" s="194">
        <v>9</v>
      </c>
      <c r="CM28" s="25">
        <v>6</v>
      </c>
      <c r="CN28" s="7">
        <f t="shared" si="12"/>
        <v>6.6</v>
      </c>
      <c r="CO28" s="23">
        <v>8.5</v>
      </c>
      <c r="CP28" s="194">
        <v>8</v>
      </c>
      <c r="CQ28" s="25">
        <v>8</v>
      </c>
      <c r="CR28" s="7">
        <f t="shared" si="13"/>
        <v>8.1</v>
      </c>
      <c r="CS28" s="23">
        <v>7.3</v>
      </c>
      <c r="CT28" s="194">
        <v>9</v>
      </c>
      <c r="CU28" s="25">
        <v>9</v>
      </c>
      <c r="CV28" s="7">
        <f t="shared" si="14"/>
        <v>8.6999999999999993</v>
      </c>
      <c r="CW28" s="23">
        <v>8.3000000000000007</v>
      </c>
      <c r="CX28" s="194">
        <v>10</v>
      </c>
      <c r="CY28" s="25">
        <v>8</v>
      </c>
      <c r="CZ28" s="7">
        <f t="shared" si="15"/>
        <v>8.3000000000000007</v>
      </c>
      <c r="DA28" s="23">
        <v>6</v>
      </c>
      <c r="DB28" s="194">
        <v>7</v>
      </c>
      <c r="DC28" s="25">
        <v>6</v>
      </c>
      <c r="DD28" s="7">
        <f t="shared" si="16"/>
        <v>6.1</v>
      </c>
      <c r="DE28" s="23">
        <v>9</v>
      </c>
      <c r="DF28" s="194">
        <v>9</v>
      </c>
      <c r="DG28" s="25">
        <v>9</v>
      </c>
      <c r="DH28" s="7">
        <f t="shared" si="17"/>
        <v>9</v>
      </c>
      <c r="DI28" s="23">
        <v>9</v>
      </c>
      <c r="DJ28" s="194">
        <v>9</v>
      </c>
      <c r="DK28" s="25">
        <v>6</v>
      </c>
      <c r="DL28" s="7">
        <f t="shared" si="18"/>
        <v>6.9</v>
      </c>
      <c r="DM28" s="23">
        <v>7.3</v>
      </c>
      <c r="DN28" s="194">
        <v>8</v>
      </c>
      <c r="DO28" s="25">
        <v>8</v>
      </c>
      <c r="DP28" s="7">
        <f t="shared" si="19"/>
        <v>7.9</v>
      </c>
      <c r="DQ28" s="23">
        <v>6.5</v>
      </c>
      <c r="DR28" s="194">
        <v>7</v>
      </c>
      <c r="DS28" s="25">
        <v>8.5</v>
      </c>
      <c r="DT28" s="7">
        <f t="shared" si="20"/>
        <v>8</v>
      </c>
      <c r="DU28" s="23">
        <v>7.7</v>
      </c>
      <c r="DV28" s="194">
        <v>8</v>
      </c>
      <c r="DW28" s="25">
        <v>7</v>
      </c>
      <c r="DX28" s="7">
        <f t="shared" si="21"/>
        <v>7.2</v>
      </c>
      <c r="DY28" s="23">
        <v>6</v>
      </c>
      <c r="DZ28" s="194">
        <v>6</v>
      </c>
      <c r="EA28" s="25">
        <v>8</v>
      </c>
      <c r="EB28" s="7">
        <f t="shared" si="22"/>
        <v>7.4</v>
      </c>
      <c r="EC28" s="23">
        <v>8</v>
      </c>
      <c r="ED28" s="194">
        <v>8</v>
      </c>
      <c r="EE28" s="25">
        <v>6.5</v>
      </c>
      <c r="EF28" s="7">
        <f t="shared" si="23"/>
        <v>7</v>
      </c>
      <c r="EG28" s="23">
        <v>7</v>
      </c>
      <c r="EH28" s="194">
        <v>8</v>
      </c>
      <c r="EI28" s="25">
        <v>7</v>
      </c>
      <c r="EJ28" s="7">
        <f t="shared" si="24"/>
        <v>7.1</v>
      </c>
      <c r="EK28" s="23">
        <v>7</v>
      </c>
      <c r="EL28" s="194">
        <v>10</v>
      </c>
      <c r="EM28" s="25">
        <v>7</v>
      </c>
      <c r="EN28" s="7">
        <f t="shared" si="25"/>
        <v>7.3</v>
      </c>
      <c r="EO28" s="23"/>
      <c r="EP28" s="194"/>
      <c r="EQ28" s="25"/>
      <c r="ER28" s="7">
        <f t="shared" si="26"/>
        <v>0</v>
      </c>
      <c r="ES28" s="7"/>
      <c r="ET28" s="7">
        <v>9</v>
      </c>
      <c r="EU28" s="8">
        <f t="shared" si="27"/>
        <v>7.69</v>
      </c>
      <c r="EV28" s="80" t="str">
        <f t="shared" si="115"/>
        <v>B</v>
      </c>
      <c r="EW28" s="81">
        <f t="shared" ref="EW28:EW37" si="134">IF(AND(8.5&lt;=H28,H28&lt;=10),4,IF(AND(7&lt;=H28,H28&lt;=8.4),3,IF(AND(5.5&lt;=H28,H28&lt;=6.9),2,IF(AND(4&lt;=H28,H28&lt;=5.4),1,0))))</f>
        <v>3</v>
      </c>
      <c r="EX28" s="80" t="str">
        <f t="shared" si="43"/>
        <v>A</v>
      </c>
      <c r="EY28" s="81">
        <f t="shared" si="28"/>
        <v>4</v>
      </c>
      <c r="EZ28" s="80" t="str">
        <f t="shared" si="116"/>
        <v>B</v>
      </c>
      <c r="FA28" s="81">
        <f t="shared" si="107"/>
        <v>3</v>
      </c>
      <c r="FB28" s="80" t="str">
        <f t="shared" si="44"/>
        <v>A</v>
      </c>
      <c r="FC28" s="81">
        <f t="shared" si="29"/>
        <v>4</v>
      </c>
      <c r="FD28" s="219" t="str">
        <f>IF(AND(8.5&lt;=X28,X28&lt;=10),"A",IF(AND(7&lt;=X28,X28&lt;=8.4),"B",IF(AND(5.5&lt;=X28,X28&lt;=6.9),"C",IF(AND(4&lt;=X28,X28&lt;=5.4),"D",IF(X28=0,"X","F")))))</f>
        <v>B</v>
      </c>
      <c r="FE28" s="217">
        <f t="shared" ref="FE28:FE37" si="135">IF(AND(8.5&lt;=X28,X28&lt;=10),4,IF(AND(7&lt;=X28,X28&lt;=8.4),3,IF(AND(5.5&lt;=X28,X28&lt;=6.9),2,IF(AND(4&lt;=X28,X28&lt;=5.4),1,0))))</f>
        <v>3</v>
      </c>
      <c r="FF28" s="219" t="str">
        <f t="shared" si="45"/>
        <v>A</v>
      </c>
      <c r="FG28" s="217">
        <f t="shared" si="30"/>
        <v>4</v>
      </c>
      <c r="FH28" s="219" t="str">
        <f t="shared" si="46"/>
        <v>A</v>
      </c>
      <c r="FI28" s="217">
        <f t="shared" si="31"/>
        <v>4</v>
      </c>
      <c r="FJ28" s="219" t="str">
        <f t="shared" si="47"/>
        <v>A</v>
      </c>
      <c r="FK28" s="217">
        <f t="shared" si="32"/>
        <v>4</v>
      </c>
      <c r="FL28" s="219" t="str">
        <f t="shared" si="48"/>
        <v>A</v>
      </c>
      <c r="FM28" s="217">
        <f t="shared" si="33"/>
        <v>4</v>
      </c>
      <c r="FN28" s="219" t="str">
        <f t="shared" si="49"/>
        <v>B</v>
      </c>
      <c r="FO28" s="217">
        <f t="shared" si="34"/>
        <v>3</v>
      </c>
      <c r="FP28" s="219" t="str">
        <f t="shared" si="50"/>
        <v>B</v>
      </c>
      <c r="FQ28" s="217">
        <f t="shared" si="35"/>
        <v>3</v>
      </c>
      <c r="FR28" s="219" t="str">
        <f t="shared" si="118"/>
        <v>A</v>
      </c>
      <c r="FS28" s="81">
        <f t="shared" si="109"/>
        <v>4</v>
      </c>
      <c r="FT28" s="80" t="str">
        <f t="shared" si="51"/>
        <v>B</v>
      </c>
      <c r="FU28" s="81">
        <f t="shared" ref="FU28:FU37" si="136">IF(AND(8.5&lt;=BD28,BD28&lt;=10),4,IF(AND(7&lt;=BD28,BD28&lt;=8.4),3,IF(AND(5.5&lt;=BD28,BD28&lt;=6.9),2,IF(AND(4&lt;=BD28,BD28&lt;=5.4),1,0))))</f>
        <v>3</v>
      </c>
      <c r="FV28" s="80" t="str">
        <f t="shared" si="119"/>
        <v>A</v>
      </c>
      <c r="FW28" s="81">
        <f t="shared" si="110"/>
        <v>4</v>
      </c>
      <c r="FX28" s="80" t="str">
        <f>IF(AND(8.5&lt;=BL28,BL28&lt;=10),"A",IF(AND(7&lt;=BL28,BL28&lt;=8.4),"B",IF(AND(5.5&lt;=BL28,BL28&lt;=6.9),"C",IF(AND(4&lt;=BL28,BL28&lt;=5.4),"D",IF(BL28=0,"X","F")))))</f>
        <v>B</v>
      </c>
      <c r="FY28" s="81">
        <f t="shared" ref="FY28:FY37" si="137">IF(AND(8.5&lt;=BL28,BL28&lt;=10),4,IF(AND(7&lt;=BL28,BL28&lt;=8.4),3,IF(AND(5.5&lt;=BL28,BL28&lt;=6.9),2,IF(AND(4&lt;=BL28,BL28&lt;=5.4),1,0))))</f>
        <v>3</v>
      </c>
      <c r="FZ28" s="80" t="str">
        <f t="shared" si="121"/>
        <v>A</v>
      </c>
      <c r="GA28" s="81">
        <f t="shared" si="112"/>
        <v>4</v>
      </c>
      <c r="GB28" s="80" t="str">
        <f t="shared" si="122"/>
        <v>A</v>
      </c>
      <c r="GC28" s="81">
        <f t="shared" si="113"/>
        <v>4</v>
      </c>
      <c r="GD28" s="80" t="str">
        <f t="shared" si="52"/>
        <v>C</v>
      </c>
      <c r="GE28" s="81">
        <f t="shared" si="37"/>
        <v>2</v>
      </c>
      <c r="GF28" s="80" t="str">
        <f t="shared" si="123"/>
        <v>A</v>
      </c>
      <c r="GG28" s="81">
        <f t="shared" si="114"/>
        <v>4</v>
      </c>
      <c r="GH28" s="80" t="str">
        <f t="shared" si="53"/>
        <v>A</v>
      </c>
      <c r="GI28" s="81">
        <f t="shared" si="54"/>
        <v>4</v>
      </c>
      <c r="GJ28" s="80" t="str">
        <f t="shared" si="55"/>
        <v>B</v>
      </c>
      <c r="GK28" s="81">
        <f t="shared" si="56"/>
        <v>3</v>
      </c>
      <c r="GL28" s="80" t="str">
        <f t="shared" si="57"/>
        <v>C</v>
      </c>
      <c r="GM28" s="81">
        <f t="shared" si="58"/>
        <v>2</v>
      </c>
      <c r="GN28" s="80" t="str">
        <f t="shared" si="59"/>
        <v>B</v>
      </c>
      <c r="GO28" s="81">
        <f t="shared" si="60"/>
        <v>3</v>
      </c>
      <c r="GP28" s="80" t="str">
        <f t="shared" si="61"/>
        <v>A</v>
      </c>
      <c r="GQ28" s="81">
        <f t="shared" si="62"/>
        <v>4</v>
      </c>
      <c r="GR28" s="80" t="str">
        <f t="shared" si="63"/>
        <v>B</v>
      </c>
      <c r="GS28" s="81">
        <f t="shared" si="64"/>
        <v>3</v>
      </c>
      <c r="GT28" s="80" t="str">
        <f t="shared" si="65"/>
        <v>C</v>
      </c>
      <c r="GU28" s="81">
        <f t="shared" si="66"/>
        <v>2</v>
      </c>
      <c r="GV28" s="427" t="str">
        <f t="shared" si="67"/>
        <v>A</v>
      </c>
      <c r="GW28" s="428">
        <f t="shared" si="68"/>
        <v>4</v>
      </c>
      <c r="GX28" s="427" t="str">
        <f t="shared" si="69"/>
        <v>C</v>
      </c>
      <c r="GY28" s="428">
        <f t="shared" si="70"/>
        <v>2</v>
      </c>
      <c r="GZ28" s="427" t="str">
        <f t="shared" si="71"/>
        <v>B</v>
      </c>
      <c r="HA28" s="428">
        <f t="shared" si="72"/>
        <v>3</v>
      </c>
      <c r="HB28" s="427" t="str">
        <f t="shared" si="73"/>
        <v>B</v>
      </c>
      <c r="HC28" s="428">
        <f t="shared" si="74"/>
        <v>3</v>
      </c>
      <c r="HD28" s="427" t="str">
        <f t="shared" si="75"/>
        <v>B</v>
      </c>
      <c r="HE28" s="428">
        <f t="shared" si="76"/>
        <v>3</v>
      </c>
      <c r="HF28" s="427" t="str">
        <f t="shared" si="77"/>
        <v>B</v>
      </c>
      <c r="HG28" s="428">
        <f t="shared" si="78"/>
        <v>3</v>
      </c>
      <c r="HH28" s="427" t="str">
        <f t="shared" si="79"/>
        <v>B</v>
      </c>
      <c r="HI28" s="428">
        <f t="shared" si="80"/>
        <v>3</v>
      </c>
      <c r="HJ28" s="427" t="str">
        <f t="shared" si="81"/>
        <v>B</v>
      </c>
      <c r="HK28" s="428">
        <f t="shared" si="82"/>
        <v>3</v>
      </c>
      <c r="HL28" s="427" t="str">
        <f t="shared" si="83"/>
        <v>B</v>
      </c>
      <c r="HM28" s="516">
        <f t="shared" si="84"/>
        <v>3</v>
      </c>
      <c r="HN28" s="427" t="str">
        <f t="shared" si="85"/>
        <v>X</v>
      </c>
      <c r="HO28" s="516">
        <f t="shared" si="86"/>
        <v>0</v>
      </c>
      <c r="HP28" s="427" t="str">
        <f t="shared" si="87"/>
        <v>X</v>
      </c>
      <c r="HQ28" s="516">
        <f t="shared" si="88"/>
        <v>0</v>
      </c>
      <c r="HR28" s="427" t="str">
        <f t="shared" si="89"/>
        <v>A</v>
      </c>
      <c r="HS28" s="516">
        <f t="shared" si="90"/>
        <v>4</v>
      </c>
      <c r="HT28" s="82">
        <f t="shared" si="39"/>
        <v>3.5</v>
      </c>
      <c r="HU28" s="82">
        <f t="shared" si="91"/>
        <v>3.63</v>
      </c>
      <c r="HV28" s="82">
        <f t="shared" si="40"/>
        <v>3.5</v>
      </c>
      <c r="HW28" s="82">
        <f t="shared" si="92"/>
        <v>3.29</v>
      </c>
      <c r="HX28" s="82">
        <f t="shared" si="93"/>
        <v>2.96</v>
      </c>
      <c r="HY28" s="82">
        <f t="shared" si="94"/>
        <v>4</v>
      </c>
      <c r="HZ28" s="83">
        <f t="shared" si="41"/>
        <v>90</v>
      </c>
      <c r="IA28" s="82">
        <f t="shared" si="95"/>
        <v>3.37</v>
      </c>
      <c r="IB28" s="84" t="str">
        <f t="shared" si="42"/>
        <v>Giái</v>
      </c>
      <c r="IE28" s="93"/>
      <c r="IG28" s="3">
        <v>9</v>
      </c>
      <c r="IH28" s="3">
        <v>8</v>
      </c>
      <c r="IJ28" s="3">
        <v>9</v>
      </c>
      <c r="IK28" s="3">
        <v>8.5</v>
      </c>
      <c r="IM28" s="3">
        <v>9</v>
      </c>
      <c r="IN28" s="3">
        <v>9</v>
      </c>
    </row>
    <row r="29" spans="1:248" ht="21.75" customHeight="1" x14ac:dyDescent="0.25">
      <c r="A29" s="6">
        <v>23</v>
      </c>
      <c r="B29" s="31" t="s">
        <v>219</v>
      </c>
      <c r="C29" s="204" t="s">
        <v>135</v>
      </c>
      <c r="D29" s="27">
        <v>33839</v>
      </c>
      <c r="E29" s="23">
        <v>7</v>
      </c>
      <c r="F29" s="194">
        <v>7</v>
      </c>
      <c r="G29" s="25">
        <v>7</v>
      </c>
      <c r="H29" s="7">
        <f t="shared" si="128"/>
        <v>7</v>
      </c>
      <c r="I29" s="23">
        <v>8</v>
      </c>
      <c r="J29" s="194">
        <v>9</v>
      </c>
      <c r="K29" s="25">
        <v>7</v>
      </c>
      <c r="L29" s="63">
        <f t="shared" si="96"/>
        <v>7.4</v>
      </c>
      <c r="M29" s="23">
        <v>7</v>
      </c>
      <c r="N29" s="194">
        <v>8</v>
      </c>
      <c r="O29" s="25">
        <v>6</v>
      </c>
      <c r="P29" s="7">
        <f t="shared" si="129"/>
        <v>6.4</v>
      </c>
      <c r="Q29" s="23">
        <v>8</v>
      </c>
      <c r="R29" s="194">
        <v>9</v>
      </c>
      <c r="S29" s="25">
        <v>8</v>
      </c>
      <c r="T29" s="7">
        <f t="shared" si="130"/>
        <v>8.1</v>
      </c>
      <c r="U29" s="23">
        <v>6.5</v>
      </c>
      <c r="V29" s="194">
        <v>7</v>
      </c>
      <c r="W29" s="25">
        <v>8</v>
      </c>
      <c r="X29" s="7">
        <f t="shared" si="131"/>
        <v>7.6</v>
      </c>
      <c r="Y29" s="23">
        <v>8</v>
      </c>
      <c r="Z29" s="194">
        <v>8</v>
      </c>
      <c r="AA29" s="25">
        <v>5</v>
      </c>
      <c r="AB29" s="7">
        <f t="shared" si="1"/>
        <v>5.9</v>
      </c>
      <c r="AC29" s="23">
        <v>6</v>
      </c>
      <c r="AD29" s="194">
        <v>8</v>
      </c>
      <c r="AE29" s="25">
        <v>8</v>
      </c>
      <c r="AF29" s="7">
        <f t="shared" si="2"/>
        <v>7.6</v>
      </c>
      <c r="AG29" s="23">
        <v>5.3</v>
      </c>
      <c r="AH29" s="194">
        <v>6</v>
      </c>
      <c r="AI29" s="25">
        <v>7</v>
      </c>
      <c r="AJ29" s="7">
        <f t="shared" si="3"/>
        <v>6.6</v>
      </c>
      <c r="AK29" s="23">
        <v>5.5</v>
      </c>
      <c r="AL29" s="194">
        <v>6</v>
      </c>
      <c r="AM29" s="25">
        <v>8</v>
      </c>
      <c r="AN29" s="7">
        <f t="shared" si="4"/>
        <v>7.3</v>
      </c>
      <c r="AO29" s="23">
        <v>6.8</v>
      </c>
      <c r="AP29" s="194">
        <v>8</v>
      </c>
      <c r="AQ29" s="25">
        <v>7.5</v>
      </c>
      <c r="AR29" s="7">
        <f t="shared" si="5"/>
        <v>7.4</v>
      </c>
      <c r="AS29" s="23">
        <v>7.5</v>
      </c>
      <c r="AT29" s="194">
        <v>7</v>
      </c>
      <c r="AU29" s="25">
        <v>6</v>
      </c>
      <c r="AV29" s="7">
        <f t="shared" si="6"/>
        <v>6.4</v>
      </c>
      <c r="AW29" s="23">
        <v>7.3</v>
      </c>
      <c r="AX29" s="194">
        <v>8</v>
      </c>
      <c r="AY29" s="25">
        <v>6.5</v>
      </c>
      <c r="AZ29" s="7">
        <f t="shared" si="98"/>
        <v>6.8</v>
      </c>
      <c r="BA29" s="23">
        <v>7.3</v>
      </c>
      <c r="BB29" s="194">
        <v>7</v>
      </c>
      <c r="BC29" s="25">
        <v>7</v>
      </c>
      <c r="BD29" s="7">
        <f t="shared" si="132"/>
        <v>7.1</v>
      </c>
      <c r="BE29" s="23">
        <v>7.5</v>
      </c>
      <c r="BF29" s="194">
        <v>9</v>
      </c>
      <c r="BG29" s="25">
        <f t="shared" si="99"/>
        <v>7</v>
      </c>
      <c r="BH29" s="7">
        <f t="shared" si="100"/>
        <v>7.3</v>
      </c>
      <c r="BI29" s="23">
        <v>6.3</v>
      </c>
      <c r="BJ29" s="194">
        <v>7</v>
      </c>
      <c r="BK29" s="25">
        <v>8</v>
      </c>
      <c r="BL29" s="7">
        <f t="shared" si="133"/>
        <v>7.6</v>
      </c>
      <c r="BM29" s="23">
        <v>6.5</v>
      </c>
      <c r="BN29" s="194">
        <v>9</v>
      </c>
      <c r="BO29" s="25">
        <f t="shared" si="102"/>
        <v>5.8</v>
      </c>
      <c r="BP29" s="7">
        <f t="shared" si="103"/>
        <v>6.3</v>
      </c>
      <c r="BQ29" s="23">
        <v>7.5</v>
      </c>
      <c r="BR29" s="194">
        <v>9</v>
      </c>
      <c r="BS29" s="25">
        <f t="shared" si="104"/>
        <v>7</v>
      </c>
      <c r="BT29" s="7">
        <f t="shared" si="105"/>
        <v>7.3</v>
      </c>
      <c r="BU29" s="23">
        <v>6.7</v>
      </c>
      <c r="BV29" s="194">
        <v>10</v>
      </c>
      <c r="BW29" s="25">
        <v>5</v>
      </c>
      <c r="BX29" s="7">
        <f t="shared" si="8"/>
        <v>5.8</v>
      </c>
      <c r="BY29" s="23">
        <v>7</v>
      </c>
      <c r="BZ29" s="194">
        <v>9</v>
      </c>
      <c r="CA29" s="25">
        <v>7</v>
      </c>
      <c r="CB29" s="7">
        <f t="shared" si="9"/>
        <v>7.2</v>
      </c>
      <c r="CC29" s="23">
        <v>6</v>
      </c>
      <c r="CD29" s="194">
        <v>7</v>
      </c>
      <c r="CE29" s="25">
        <v>5.5</v>
      </c>
      <c r="CF29" s="7">
        <f t="shared" si="10"/>
        <v>5.8</v>
      </c>
      <c r="CG29" s="23">
        <v>7.3</v>
      </c>
      <c r="CH29" s="194">
        <v>8</v>
      </c>
      <c r="CI29" s="25">
        <v>8</v>
      </c>
      <c r="CJ29" s="7">
        <f t="shared" si="11"/>
        <v>7.9</v>
      </c>
      <c r="CK29" s="23">
        <v>7</v>
      </c>
      <c r="CL29" s="194">
        <v>9</v>
      </c>
      <c r="CM29" s="25">
        <v>5</v>
      </c>
      <c r="CN29" s="7">
        <f t="shared" si="12"/>
        <v>5.8</v>
      </c>
      <c r="CO29" s="23">
        <v>8</v>
      </c>
      <c r="CP29" s="194">
        <v>8</v>
      </c>
      <c r="CQ29" s="25">
        <v>6</v>
      </c>
      <c r="CR29" s="7">
        <f t="shared" si="13"/>
        <v>6.6</v>
      </c>
      <c r="CS29" s="23">
        <v>5.7</v>
      </c>
      <c r="CT29" s="194">
        <v>7</v>
      </c>
      <c r="CU29" s="25">
        <v>5</v>
      </c>
      <c r="CV29" s="7">
        <f t="shared" si="14"/>
        <v>5.3</v>
      </c>
      <c r="CW29" s="23">
        <v>5.7</v>
      </c>
      <c r="CX29" s="194">
        <v>6</v>
      </c>
      <c r="CY29" s="25">
        <v>8</v>
      </c>
      <c r="CZ29" s="7">
        <f t="shared" si="15"/>
        <v>7.3</v>
      </c>
      <c r="DA29" s="23">
        <v>6.7</v>
      </c>
      <c r="DB29" s="194">
        <v>7</v>
      </c>
      <c r="DC29" s="25">
        <v>7</v>
      </c>
      <c r="DD29" s="7">
        <f t="shared" si="16"/>
        <v>6.9</v>
      </c>
      <c r="DE29" s="23">
        <v>7.7</v>
      </c>
      <c r="DF29" s="194">
        <v>8</v>
      </c>
      <c r="DG29" s="25">
        <v>7</v>
      </c>
      <c r="DH29" s="7">
        <f t="shared" si="17"/>
        <v>7.2</v>
      </c>
      <c r="DI29" s="23">
        <v>6</v>
      </c>
      <c r="DJ29" s="194">
        <v>7</v>
      </c>
      <c r="DK29" s="25">
        <v>6.5</v>
      </c>
      <c r="DL29" s="7">
        <f t="shared" si="18"/>
        <v>6.5</v>
      </c>
      <c r="DM29" s="23">
        <v>7.3</v>
      </c>
      <c r="DN29" s="194">
        <v>8</v>
      </c>
      <c r="DO29" s="25">
        <v>8</v>
      </c>
      <c r="DP29" s="7">
        <f t="shared" si="19"/>
        <v>7.9</v>
      </c>
      <c r="DQ29" s="23">
        <v>6.5</v>
      </c>
      <c r="DR29" s="194">
        <v>7</v>
      </c>
      <c r="DS29" s="25">
        <v>7.5</v>
      </c>
      <c r="DT29" s="7">
        <f t="shared" si="20"/>
        <v>7.3</v>
      </c>
      <c r="DU29" s="23">
        <v>6.3</v>
      </c>
      <c r="DV29" s="194">
        <v>7</v>
      </c>
      <c r="DW29" s="25">
        <v>6.5</v>
      </c>
      <c r="DX29" s="7">
        <f t="shared" si="21"/>
        <v>6.5</v>
      </c>
      <c r="DY29" s="23">
        <v>6</v>
      </c>
      <c r="DZ29" s="194">
        <v>7</v>
      </c>
      <c r="EA29" s="25">
        <v>5.5</v>
      </c>
      <c r="EB29" s="7">
        <f t="shared" si="22"/>
        <v>5.8</v>
      </c>
      <c r="EC29" s="23">
        <v>5.7</v>
      </c>
      <c r="ED29" s="194">
        <v>6</v>
      </c>
      <c r="EE29" s="25">
        <v>8</v>
      </c>
      <c r="EF29" s="7">
        <f t="shared" si="23"/>
        <v>7.3</v>
      </c>
      <c r="EG29" s="23">
        <v>7.5</v>
      </c>
      <c r="EH29" s="194">
        <v>8</v>
      </c>
      <c r="EI29" s="25">
        <v>8</v>
      </c>
      <c r="EJ29" s="7">
        <f t="shared" si="24"/>
        <v>7.9</v>
      </c>
      <c r="EK29" s="23">
        <v>7</v>
      </c>
      <c r="EL29" s="194">
        <v>7</v>
      </c>
      <c r="EM29" s="25">
        <v>7</v>
      </c>
      <c r="EN29" s="7">
        <f t="shared" si="25"/>
        <v>7</v>
      </c>
      <c r="EO29" s="23"/>
      <c r="EP29" s="194"/>
      <c r="EQ29" s="25"/>
      <c r="ER29" s="7">
        <f t="shared" si="26"/>
        <v>0</v>
      </c>
      <c r="ES29" s="7"/>
      <c r="ET29" s="7">
        <v>8.5</v>
      </c>
      <c r="EU29" s="8">
        <f t="shared" si="27"/>
        <v>6.62</v>
      </c>
      <c r="EV29" s="80" t="str">
        <f t="shared" si="115"/>
        <v>B</v>
      </c>
      <c r="EW29" s="81">
        <f t="shared" si="134"/>
        <v>3</v>
      </c>
      <c r="EX29" s="80" t="str">
        <f t="shared" si="43"/>
        <v>B</v>
      </c>
      <c r="EY29" s="81">
        <f t="shared" si="28"/>
        <v>3</v>
      </c>
      <c r="EZ29" s="80" t="str">
        <f t="shared" si="116"/>
        <v>C</v>
      </c>
      <c r="FA29" s="81">
        <f t="shared" si="107"/>
        <v>2</v>
      </c>
      <c r="FB29" s="80" t="str">
        <f t="shared" si="44"/>
        <v>B</v>
      </c>
      <c r="FC29" s="81">
        <f t="shared" si="29"/>
        <v>3</v>
      </c>
      <c r="FD29" s="219" t="str">
        <f t="shared" ref="FD29:FD37" si="138">IF(AND(8.5&lt;=X29,X29&lt;=10),"A",IF(AND(7&lt;=X29,X29&lt;=8.4),"B",IF(AND(5.5&lt;=X29,X29&lt;=6.9),"C",IF(AND(4&lt;=X29,X29&lt;=5.4),"D",IF(X29=0,"X","F")))))</f>
        <v>B</v>
      </c>
      <c r="FE29" s="217">
        <f t="shared" si="135"/>
        <v>3</v>
      </c>
      <c r="FF29" s="219" t="str">
        <f t="shared" si="45"/>
        <v>C</v>
      </c>
      <c r="FG29" s="217">
        <f t="shared" si="30"/>
        <v>2</v>
      </c>
      <c r="FH29" s="219" t="str">
        <f t="shared" si="46"/>
        <v>B</v>
      </c>
      <c r="FI29" s="217">
        <f t="shared" si="31"/>
        <v>3</v>
      </c>
      <c r="FJ29" s="219" t="str">
        <f t="shared" si="47"/>
        <v>C</v>
      </c>
      <c r="FK29" s="217">
        <f t="shared" si="32"/>
        <v>2</v>
      </c>
      <c r="FL29" s="219" t="str">
        <f t="shared" si="48"/>
        <v>B</v>
      </c>
      <c r="FM29" s="217">
        <f t="shared" si="33"/>
        <v>3</v>
      </c>
      <c r="FN29" s="219" t="str">
        <f t="shared" si="49"/>
        <v>B</v>
      </c>
      <c r="FO29" s="217">
        <f t="shared" si="34"/>
        <v>3</v>
      </c>
      <c r="FP29" s="219" t="str">
        <f t="shared" si="50"/>
        <v>C</v>
      </c>
      <c r="FQ29" s="217">
        <f t="shared" si="35"/>
        <v>2</v>
      </c>
      <c r="FR29" s="219" t="str">
        <f t="shared" si="118"/>
        <v>C</v>
      </c>
      <c r="FS29" s="81">
        <f t="shared" si="109"/>
        <v>2</v>
      </c>
      <c r="FT29" s="80" t="str">
        <f t="shared" si="51"/>
        <v>B</v>
      </c>
      <c r="FU29" s="81">
        <f t="shared" si="136"/>
        <v>3</v>
      </c>
      <c r="FV29" s="80" t="str">
        <f t="shared" si="119"/>
        <v>B</v>
      </c>
      <c r="FW29" s="81">
        <f t="shared" si="110"/>
        <v>3</v>
      </c>
      <c r="FX29" s="80" t="str">
        <f t="shared" ref="FX29:FX37" si="139">IF(AND(8.5&lt;=BL29,BL29&lt;=10),"A",IF(AND(7&lt;=BL29,BL29&lt;=8.4),"B",IF(AND(5.5&lt;=BL29,BL29&lt;=6.9),"C",IF(AND(4&lt;=BL29,BL29&lt;=5.4),"D",IF(BL29=0,"X","F")))))</f>
        <v>B</v>
      </c>
      <c r="FY29" s="81">
        <f t="shared" si="137"/>
        <v>3</v>
      </c>
      <c r="FZ29" s="80" t="str">
        <f t="shared" si="121"/>
        <v>C</v>
      </c>
      <c r="GA29" s="81">
        <f t="shared" si="112"/>
        <v>2</v>
      </c>
      <c r="GB29" s="80" t="str">
        <f t="shared" si="122"/>
        <v>B</v>
      </c>
      <c r="GC29" s="81">
        <f t="shared" si="113"/>
        <v>3</v>
      </c>
      <c r="GD29" s="80" t="str">
        <f t="shared" si="52"/>
        <v>C</v>
      </c>
      <c r="GE29" s="81">
        <f t="shared" si="37"/>
        <v>2</v>
      </c>
      <c r="GF29" s="80" t="str">
        <f t="shared" si="123"/>
        <v>B</v>
      </c>
      <c r="GG29" s="81">
        <f t="shared" si="114"/>
        <v>3</v>
      </c>
      <c r="GH29" s="80" t="str">
        <f t="shared" si="53"/>
        <v>C</v>
      </c>
      <c r="GI29" s="81">
        <f t="shared" si="54"/>
        <v>2</v>
      </c>
      <c r="GJ29" s="80" t="str">
        <f t="shared" si="55"/>
        <v>B</v>
      </c>
      <c r="GK29" s="81">
        <f t="shared" si="56"/>
        <v>3</v>
      </c>
      <c r="GL29" s="80" t="str">
        <f t="shared" si="57"/>
        <v>C</v>
      </c>
      <c r="GM29" s="81">
        <f t="shared" si="58"/>
        <v>2</v>
      </c>
      <c r="GN29" s="80" t="str">
        <f t="shared" si="59"/>
        <v>C</v>
      </c>
      <c r="GO29" s="81">
        <f t="shared" si="60"/>
        <v>2</v>
      </c>
      <c r="GP29" s="80" t="str">
        <f t="shared" si="61"/>
        <v>D</v>
      </c>
      <c r="GQ29" s="81">
        <f t="shared" si="62"/>
        <v>1</v>
      </c>
      <c r="GR29" s="80" t="str">
        <f t="shared" si="63"/>
        <v>B</v>
      </c>
      <c r="GS29" s="81">
        <f t="shared" si="64"/>
        <v>3</v>
      </c>
      <c r="GT29" s="80" t="str">
        <f t="shared" si="65"/>
        <v>C</v>
      </c>
      <c r="GU29" s="81">
        <f t="shared" si="66"/>
        <v>2</v>
      </c>
      <c r="GV29" s="427" t="str">
        <f t="shared" si="67"/>
        <v>B</v>
      </c>
      <c r="GW29" s="428">
        <f t="shared" si="68"/>
        <v>3</v>
      </c>
      <c r="GX29" s="427" t="str">
        <f t="shared" si="69"/>
        <v>C</v>
      </c>
      <c r="GY29" s="428">
        <f t="shared" si="70"/>
        <v>2</v>
      </c>
      <c r="GZ29" s="427" t="str">
        <f t="shared" si="71"/>
        <v>B</v>
      </c>
      <c r="HA29" s="428">
        <f t="shared" si="72"/>
        <v>3</v>
      </c>
      <c r="HB29" s="427" t="str">
        <f t="shared" si="73"/>
        <v>B</v>
      </c>
      <c r="HC29" s="428">
        <f t="shared" si="74"/>
        <v>3</v>
      </c>
      <c r="HD29" s="427" t="str">
        <f t="shared" si="75"/>
        <v>C</v>
      </c>
      <c r="HE29" s="428">
        <f t="shared" si="76"/>
        <v>2</v>
      </c>
      <c r="HF29" s="427" t="str">
        <f t="shared" si="77"/>
        <v>C</v>
      </c>
      <c r="HG29" s="428">
        <f t="shared" si="78"/>
        <v>2</v>
      </c>
      <c r="HH29" s="427" t="str">
        <f t="shared" si="79"/>
        <v>B</v>
      </c>
      <c r="HI29" s="428">
        <f t="shared" si="80"/>
        <v>3</v>
      </c>
      <c r="HJ29" s="427" t="str">
        <f t="shared" si="81"/>
        <v>B</v>
      </c>
      <c r="HK29" s="428">
        <f t="shared" si="82"/>
        <v>3</v>
      </c>
      <c r="HL29" s="427" t="str">
        <f t="shared" si="83"/>
        <v>B</v>
      </c>
      <c r="HM29" s="516">
        <f t="shared" si="84"/>
        <v>3</v>
      </c>
      <c r="HN29" s="427" t="str">
        <f t="shared" si="85"/>
        <v>X</v>
      </c>
      <c r="HO29" s="516">
        <f t="shared" si="86"/>
        <v>0</v>
      </c>
      <c r="HP29" s="427" t="str">
        <f t="shared" si="87"/>
        <v>X</v>
      </c>
      <c r="HQ29" s="516">
        <f t="shared" si="88"/>
        <v>0</v>
      </c>
      <c r="HR29" s="427" t="str">
        <f t="shared" si="89"/>
        <v>A</v>
      </c>
      <c r="HS29" s="516">
        <f t="shared" si="90"/>
        <v>4</v>
      </c>
      <c r="HT29" s="82">
        <f t="shared" si="39"/>
        <v>2.75</v>
      </c>
      <c r="HU29" s="82">
        <f t="shared" si="91"/>
        <v>2.5</v>
      </c>
      <c r="HV29" s="82">
        <f t="shared" si="40"/>
        <v>2.6</v>
      </c>
      <c r="HW29" s="82">
        <f t="shared" si="92"/>
        <v>2.12</v>
      </c>
      <c r="HX29" s="82">
        <f t="shared" si="93"/>
        <v>2.63</v>
      </c>
      <c r="HY29" s="82">
        <f t="shared" si="94"/>
        <v>4</v>
      </c>
      <c r="HZ29" s="83">
        <f t="shared" si="41"/>
        <v>90</v>
      </c>
      <c r="IA29" s="82">
        <f t="shared" si="95"/>
        <v>2.59</v>
      </c>
      <c r="IB29" s="84" t="str">
        <f t="shared" si="42"/>
        <v>Kh¸</v>
      </c>
      <c r="IE29" s="93"/>
      <c r="IG29" s="3">
        <v>7</v>
      </c>
      <c r="IH29" s="3">
        <v>7</v>
      </c>
      <c r="IJ29" s="3">
        <v>6</v>
      </c>
      <c r="IK29" s="3">
        <v>5.5</v>
      </c>
      <c r="IM29" s="3">
        <v>7</v>
      </c>
      <c r="IN29" s="3">
        <v>7</v>
      </c>
    </row>
    <row r="30" spans="1:248" ht="21.75" customHeight="1" x14ac:dyDescent="0.25">
      <c r="A30" s="6">
        <v>24</v>
      </c>
      <c r="B30" s="36" t="s">
        <v>215</v>
      </c>
      <c r="C30" s="205" t="s">
        <v>76</v>
      </c>
      <c r="D30" s="22">
        <v>31333</v>
      </c>
      <c r="E30" s="23">
        <v>8</v>
      </c>
      <c r="F30" s="194">
        <v>9</v>
      </c>
      <c r="G30" s="25">
        <v>8</v>
      </c>
      <c r="H30" s="7">
        <f t="shared" si="128"/>
        <v>8.1</v>
      </c>
      <c r="I30" s="23">
        <v>7.5</v>
      </c>
      <c r="J30" s="194">
        <v>9</v>
      </c>
      <c r="K30" s="25">
        <v>8</v>
      </c>
      <c r="L30" s="63">
        <f t="shared" si="96"/>
        <v>8</v>
      </c>
      <c r="M30" s="23">
        <v>8</v>
      </c>
      <c r="N30" s="194">
        <v>8</v>
      </c>
      <c r="O30" s="25">
        <v>7</v>
      </c>
      <c r="P30" s="7">
        <f t="shared" si="129"/>
        <v>7.3</v>
      </c>
      <c r="Q30" s="23">
        <v>8.5</v>
      </c>
      <c r="R30" s="194">
        <v>10</v>
      </c>
      <c r="S30" s="25">
        <v>7</v>
      </c>
      <c r="T30" s="7">
        <f t="shared" si="130"/>
        <v>7.6</v>
      </c>
      <c r="U30" s="23">
        <v>8</v>
      </c>
      <c r="V30" s="194">
        <v>8</v>
      </c>
      <c r="W30" s="25">
        <v>8</v>
      </c>
      <c r="X30" s="7">
        <f t="shared" si="131"/>
        <v>8</v>
      </c>
      <c r="Y30" s="23">
        <v>7</v>
      </c>
      <c r="Z30" s="194">
        <v>7</v>
      </c>
      <c r="AA30" s="25">
        <v>7</v>
      </c>
      <c r="AB30" s="7">
        <f t="shared" si="1"/>
        <v>7</v>
      </c>
      <c r="AC30" s="23">
        <v>6.5</v>
      </c>
      <c r="AD30" s="194">
        <v>8</v>
      </c>
      <c r="AE30" s="25">
        <v>9</v>
      </c>
      <c r="AF30" s="7">
        <f t="shared" si="2"/>
        <v>8.4</v>
      </c>
      <c r="AG30" s="23">
        <v>8</v>
      </c>
      <c r="AH30" s="194">
        <v>9</v>
      </c>
      <c r="AI30" s="25">
        <v>8.5</v>
      </c>
      <c r="AJ30" s="7">
        <f t="shared" si="3"/>
        <v>8.5</v>
      </c>
      <c r="AK30" s="23">
        <v>8</v>
      </c>
      <c r="AL30" s="194">
        <v>9</v>
      </c>
      <c r="AM30" s="25">
        <v>9</v>
      </c>
      <c r="AN30" s="7">
        <f t="shared" si="4"/>
        <v>8.8000000000000007</v>
      </c>
      <c r="AO30" s="23">
        <v>7.8</v>
      </c>
      <c r="AP30" s="194">
        <v>9</v>
      </c>
      <c r="AQ30" s="25">
        <v>7.5</v>
      </c>
      <c r="AR30" s="7">
        <f t="shared" si="5"/>
        <v>7.7</v>
      </c>
      <c r="AS30" s="23">
        <v>8.5</v>
      </c>
      <c r="AT30" s="194">
        <v>10</v>
      </c>
      <c r="AU30" s="25">
        <v>8</v>
      </c>
      <c r="AV30" s="7">
        <f t="shared" si="6"/>
        <v>8.3000000000000007</v>
      </c>
      <c r="AW30" s="23">
        <v>8.3000000000000007</v>
      </c>
      <c r="AX30" s="194">
        <v>9</v>
      </c>
      <c r="AY30" s="25">
        <v>8.5</v>
      </c>
      <c r="AZ30" s="7">
        <f t="shared" si="98"/>
        <v>8.5</v>
      </c>
      <c r="BA30" s="23">
        <v>7.3</v>
      </c>
      <c r="BB30" s="194">
        <v>9</v>
      </c>
      <c r="BC30" s="25">
        <v>8</v>
      </c>
      <c r="BD30" s="7">
        <f t="shared" si="132"/>
        <v>8</v>
      </c>
      <c r="BE30" s="23">
        <v>9</v>
      </c>
      <c r="BF30" s="194">
        <v>10</v>
      </c>
      <c r="BG30" s="25">
        <f t="shared" si="99"/>
        <v>7</v>
      </c>
      <c r="BH30" s="7">
        <f t="shared" si="100"/>
        <v>7.7</v>
      </c>
      <c r="BI30" s="23">
        <v>7.7</v>
      </c>
      <c r="BJ30" s="194">
        <v>9</v>
      </c>
      <c r="BK30" s="25">
        <v>7</v>
      </c>
      <c r="BL30" s="7">
        <f t="shared" si="133"/>
        <v>7.3</v>
      </c>
      <c r="BM30" s="23">
        <v>8</v>
      </c>
      <c r="BN30" s="194">
        <v>9</v>
      </c>
      <c r="BO30" s="25">
        <f t="shared" si="102"/>
        <v>7.5</v>
      </c>
      <c r="BP30" s="7">
        <f t="shared" si="103"/>
        <v>7.8</v>
      </c>
      <c r="BQ30" s="23">
        <v>8</v>
      </c>
      <c r="BR30" s="194">
        <v>9</v>
      </c>
      <c r="BS30" s="25">
        <f t="shared" si="104"/>
        <v>7.3</v>
      </c>
      <c r="BT30" s="7">
        <f t="shared" si="105"/>
        <v>7.6</v>
      </c>
      <c r="BU30" s="23">
        <v>6.7</v>
      </c>
      <c r="BV30" s="194">
        <v>10</v>
      </c>
      <c r="BW30" s="25">
        <v>5</v>
      </c>
      <c r="BX30" s="7">
        <f t="shared" si="8"/>
        <v>5.8</v>
      </c>
      <c r="BY30" s="23">
        <v>8</v>
      </c>
      <c r="BZ30" s="194">
        <v>10</v>
      </c>
      <c r="CA30" s="25">
        <v>8</v>
      </c>
      <c r="CB30" s="7">
        <f t="shared" si="9"/>
        <v>8.1999999999999993</v>
      </c>
      <c r="CC30" s="23">
        <v>8.3000000000000007</v>
      </c>
      <c r="CD30" s="194">
        <v>9</v>
      </c>
      <c r="CE30" s="25">
        <v>6</v>
      </c>
      <c r="CF30" s="7">
        <f t="shared" si="10"/>
        <v>6.8</v>
      </c>
      <c r="CG30" s="23">
        <v>8</v>
      </c>
      <c r="CH30" s="194">
        <v>9</v>
      </c>
      <c r="CI30" s="25">
        <v>8</v>
      </c>
      <c r="CJ30" s="7">
        <f t="shared" si="11"/>
        <v>8.1</v>
      </c>
      <c r="CK30" s="23">
        <v>7.7</v>
      </c>
      <c r="CL30" s="194">
        <v>9</v>
      </c>
      <c r="CM30" s="25">
        <v>5</v>
      </c>
      <c r="CN30" s="7">
        <f t="shared" si="12"/>
        <v>5.9</v>
      </c>
      <c r="CO30" s="23">
        <v>8</v>
      </c>
      <c r="CP30" s="194">
        <v>8</v>
      </c>
      <c r="CQ30" s="25">
        <v>8</v>
      </c>
      <c r="CR30" s="7">
        <f t="shared" si="13"/>
        <v>8</v>
      </c>
      <c r="CS30" s="23">
        <v>6.7</v>
      </c>
      <c r="CT30" s="194">
        <v>8</v>
      </c>
      <c r="CU30" s="25">
        <v>7</v>
      </c>
      <c r="CV30" s="7">
        <f t="shared" si="14"/>
        <v>7</v>
      </c>
      <c r="CW30" s="23">
        <v>9</v>
      </c>
      <c r="CX30" s="194">
        <v>10</v>
      </c>
      <c r="CY30" s="25">
        <v>8</v>
      </c>
      <c r="CZ30" s="7">
        <f t="shared" si="15"/>
        <v>8.4</v>
      </c>
      <c r="DA30" s="23">
        <v>7</v>
      </c>
      <c r="DB30" s="194">
        <v>7</v>
      </c>
      <c r="DC30" s="25">
        <v>7</v>
      </c>
      <c r="DD30" s="7">
        <f t="shared" si="16"/>
        <v>7</v>
      </c>
      <c r="DE30" s="23">
        <v>8.8000000000000007</v>
      </c>
      <c r="DF30" s="194">
        <v>9</v>
      </c>
      <c r="DG30" s="25">
        <v>9</v>
      </c>
      <c r="DH30" s="7">
        <f t="shared" si="17"/>
        <v>9</v>
      </c>
      <c r="DI30" s="23">
        <v>7.3</v>
      </c>
      <c r="DJ30" s="194">
        <v>8</v>
      </c>
      <c r="DK30" s="25">
        <v>5</v>
      </c>
      <c r="DL30" s="7">
        <f t="shared" si="18"/>
        <v>5.8</v>
      </c>
      <c r="DM30" s="23">
        <v>7.7</v>
      </c>
      <c r="DN30" s="194">
        <v>9</v>
      </c>
      <c r="DO30" s="25">
        <v>8</v>
      </c>
      <c r="DP30" s="7">
        <f t="shared" si="19"/>
        <v>8</v>
      </c>
      <c r="DQ30" s="23">
        <v>8</v>
      </c>
      <c r="DR30" s="194">
        <v>9</v>
      </c>
      <c r="DS30" s="25">
        <v>8.5</v>
      </c>
      <c r="DT30" s="7">
        <f t="shared" si="20"/>
        <v>8.5</v>
      </c>
      <c r="DU30" s="23">
        <v>7.3</v>
      </c>
      <c r="DV30" s="194">
        <v>8</v>
      </c>
      <c r="DW30" s="25">
        <v>6</v>
      </c>
      <c r="DX30" s="7">
        <f t="shared" si="21"/>
        <v>6.5</v>
      </c>
      <c r="DY30" s="23">
        <v>7.3</v>
      </c>
      <c r="DZ30" s="194">
        <v>8</v>
      </c>
      <c r="EA30" s="25">
        <v>8</v>
      </c>
      <c r="EB30" s="7">
        <f t="shared" si="22"/>
        <v>7.9</v>
      </c>
      <c r="EC30" s="23">
        <v>7.7</v>
      </c>
      <c r="ED30" s="194">
        <v>9</v>
      </c>
      <c r="EE30" s="25">
        <v>5</v>
      </c>
      <c r="EF30" s="7">
        <f t="shared" si="23"/>
        <v>5.9</v>
      </c>
      <c r="EG30" s="23">
        <v>6</v>
      </c>
      <c r="EH30" s="194">
        <v>7</v>
      </c>
      <c r="EI30" s="25">
        <v>7</v>
      </c>
      <c r="EJ30" s="7">
        <f t="shared" si="24"/>
        <v>6.8</v>
      </c>
      <c r="EK30" s="23">
        <v>7</v>
      </c>
      <c r="EL30" s="194">
        <v>10</v>
      </c>
      <c r="EM30" s="25">
        <v>7</v>
      </c>
      <c r="EN30" s="7">
        <f t="shared" si="25"/>
        <v>7.3</v>
      </c>
      <c r="EO30" s="23"/>
      <c r="EP30" s="194"/>
      <c r="EQ30" s="25"/>
      <c r="ER30" s="7">
        <f t="shared" si="26"/>
        <v>0</v>
      </c>
      <c r="ES30" s="7"/>
      <c r="ET30" s="7">
        <v>8.5</v>
      </c>
      <c r="EU30" s="8">
        <f t="shared" si="27"/>
        <v>7.24</v>
      </c>
      <c r="EV30" s="80" t="str">
        <f t="shared" si="115"/>
        <v>B</v>
      </c>
      <c r="EW30" s="81">
        <f t="shared" si="134"/>
        <v>3</v>
      </c>
      <c r="EX30" s="80" t="str">
        <f t="shared" si="43"/>
        <v>B</v>
      </c>
      <c r="EY30" s="81">
        <f t="shared" si="28"/>
        <v>3</v>
      </c>
      <c r="EZ30" s="80" t="str">
        <f t="shared" si="116"/>
        <v>B</v>
      </c>
      <c r="FA30" s="81">
        <f t="shared" si="107"/>
        <v>3</v>
      </c>
      <c r="FB30" s="80" t="str">
        <f t="shared" si="44"/>
        <v>B</v>
      </c>
      <c r="FC30" s="81">
        <f t="shared" si="29"/>
        <v>3</v>
      </c>
      <c r="FD30" s="219" t="str">
        <f t="shared" si="138"/>
        <v>B</v>
      </c>
      <c r="FE30" s="217">
        <f t="shared" si="135"/>
        <v>3</v>
      </c>
      <c r="FF30" s="219" t="str">
        <f t="shared" si="45"/>
        <v>B</v>
      </c>
      <c r="FG30" s="217">
        <f t="shared" si="30"/>
        <v>3</v>
      </c>
      <c r="FH30" s="219" t="str">
        <f t="shared" si="46"/>
        <v>B</v>
      </c>
      <c r="FI30" s="217">
        <f t="shared" si="31"/>
        <v>3</v>
      </c>
      <c r="FJ30" s="219" t="str">
        <f t="shared" si="47"/>
        <v>A</v>
      </c>
      <c r="FK30" s="217">
        <f t="shared" si="32"/>
        <v>4</v>
      </c>
      <c r="FL30" s="219" t="str">
        <f t="shared" si="48"/>
        <v>A</v>
      </c>
      <c r="FM30" s="217">
        <f t="shared" si="33"/>
        <v>4</v>
      </c>
      <c r="FN30" s="219" t="str">
        <f t="shared" si="49"/>
        <v>B</v>
      </c>
      <c r="FO30" s="217">
        <f t="shared" si="34"/>
        <v>3</v>
      </c>
      <c r="FP30" s="219" t="str">
        <f t="shared" si="50"/>
        <v>B</v>
      </c>
      <c r="FQ30" s="217">
        <f t="shared" si="35"/>
        <v>3</v>
      </c>
      <c r="FR30" s="219" t="str">
        <f t="shared" si="118"/>
        <v>A</v>
      </c>
      <c r="FS30" s="81">
        <f t="shared" si="109"/>
        <v>4</v>
      </c>
      <c r="FT30" s="80" t="str">
        <f t="shared" si="51"/>
        <v>B</v>
      </c>
      <c r="FU30" s="81">
        <f t="shared" si="136"/>
        <v>3</v>
      </c>
      <c r="FV30" s="80" t="str">
        <f t="shared" si="119"/>
        <v>B</v>
      </c>
      <c r="FW30" s="81">
        <f t="shared" si="110"/>
        <v>3</v>
      </c>
      <c r="FX30" s="80" t="str">
        <f t="shared" si="139"/>
        <v>B</v>
      </c>
      <c r="FY30" s="81">
        <f t="shared" si="137"/>
        <v>3</v>
      </c>
      <c r="FZ30" s="80" t="str">
        <f t="shared" si="121"/>
        <v>B</v>
      </c>
      <c r="GA30" s="81">
        <f t="shared" si="112"/>
        <v>3</v>
      </c>
      <c r="GB30" s="80" t="str">
        <f t="shared" si="122"/>
        <v>B</v>
      </c>
      <c r="GC30" s="81">
        <f t="shared" si="113"/>
        <v>3</v>
      </c>
      <c r="GD30" s="80" t="str">
        <f t="shared" si="52"/>
        <v>C</v>
      </c>
      <c r="GE30" s="81">
        <f t="shared" si="37"/>
        <v>2</v>
      </c>
      <c r="GF30" s="80" t="str">
        <f t="shared" si="123"/>
        <v>B</v>
      </c>
      <c r="GG30" s="81">
        <f t="shared" si="114"/>
        <v>3</v>
      </c>
      <c r="GH30" s="80" t="str">
        <f t="shared" si="53"/>
        <v>C</v>
      </c>
      <c r="GI30" s="81">
        <f t="shared" si="54"/>
        <v>2</v>
      </c>
      <c r="GJ30" s="80" t="str">
        <f t="shared" si="55"/>
        <v>B</v>
      </c>
      <c r="GK30" s="81">
        <f t="shared" si="56"/>
        <v>3</v>
      </c>
      <c r="GL30" s="80" t="str">
        <f t="shared" si="57"/>
        <v>C</v>
      </c>
      <c r="GM30" s="81">
        <f t="shared" si="58"/>
        <v>2</v>
      </c>
      <c r="GN30" s="80" t="str">
        <f t="shared" si="59"/>
        <v>B</v>
      </c>
      <c r="GO30" s="81">
        <f t="shared" si="60"/>
        <v>3</v>
      </c>
      <c r="GP30" s="80" t="str">
        <f t="shared" si="61"/>
        <v>B</v>
      </c>
      <c r="GQ30" s="81">
        <f t="shared" si="62"/>
        <v>3</v>
      </c>
      <c r="GR30" s="80" t="str">
        <f t="shared" si="63"/>
        <v>B</v>
      </c>
      <c r="GS30" s="81">
        <f t="shared" si="64"/>
        <v>3</v>
      </c>
      <c r="GT30" s="80" t="str">
        <f t="shared" si="65"/>
        <v>B</v>
      </c>
      <c r="GU30" s="81">
        <f t="shared" si="66"/>
        <v>3</v>
      </c>
      <c r="GV30" s="427" t="str">
        <f t="shared" si="67"/>
        <v>A</v>
      </c>
      <c r="GW30" s="428">
        <f t="shared" si="68"/>
        <v>4</v>
      </c>
      <c r="GX30" s="427" t="str">
        <f t="shared" si="69"/>
        <v>C</v>
      </c>
      <c r="GY30" s="428">
        <f t="shared" si="70"/>
        <v>2</v>
      </c>
      <c r="GZ30" s="427" t="str">
        <f t="shared" si="71"/>
        <v>B</v>
      </c>
      <c r="HA30" s="428">
        <f t="shared" si="72"/>
        <v>3</v>
      </c>
      <c r="HB30" s="427" t="str">
        <f t="shared" si="73"/>
        <v>A</v>
      </c>
      <c r="HC30" s="428">
        <f t="shared" si="74"/>
        <v>4</v>
      </c>
      <c r="HD30" s="427" t="str">
        <f t="shared" si="75"/>
        <v>C</v>
      </c>
      <c r="HE30" s="428">
        <f t="shared" si="76"/>
        <v>2</v>
      </c>
      <c r="HF30" s="427" t="str">
        <f t="shared" si="77"/>
        <v>B</v>
      </c>
      <c r="HG30" s="428">
        <f t="shared" si="78"/>
        <v>3</v>
      </c>
      <c r="HH30" s="427" t="str">
        <f t="shared" si="79"/>
        <v>C</v>
      </c>
      <c r="HI30" s="428">
        <f t="shared" si="80"/>
        <v>2</v>
      </c>
      <c r="HJ30" s="427" t="str">
        <f t="shared" si="81"/>
        <v>C</v>
      </c>
      <c r="HK30" s="428">
        <f t="shared" si="82"/>
        <v>2</v>
      </c>
      <c r="HL30" s="427" t="str">
        <f t="shared" si="83"/>
        <v>B</v>
      </c>
      <c r="HM30" s="516">
        <f t="shared" si="84"/>
        <v>3</v>
      </c>
      <c r="HN30" s="427" t="str">
        <f t="shared" si="85"/>
        <v>X</v>
      </c>
      <c r="HO30" s="516">
        <f t="shared" si="86"/>
        <v>0</v>
      </c>
      <c r="HP30" s="427" t="str">
        <f t="shared" si="87"/>
        <v>X</v>
      </c>
      <c r="HQ30" s="516">
        <f t="shared" si="88"/>
        <v>0</v>
      </c>
      <c r="HR30" s="427" t="str">
        <f t="shared" si="89"/>
        <v>A</v>
      </c>
      <c r="HS30" s="516">
        <f t="shared" si="90"/>
        <v>4</v>
      </c>
      <c r="HT30" s="82">
        <f t="shared" si="39"/>
        <v>3</v>
      </c>
      <c r="HU30" s="82">
        <f t="shared" si="91"/>
        <v>3.38</v>
      </c>
      <c r="HV30" s="82">
        <f t="shared" si="40"/>
        <v>3.05</v>
      </c>
      <c r="HW30" s="82">
        <f t="shared" si="92"/>
        <v>2.71</v>
      </c>
      <c r="HX30" s="82">
        <f t="shared" si="93"/>
        <v>2.71</v>
      </c>
      <c r="HY30" s="82">
        <f t="shared" si="94"/>
        <v>4</v>
      </c>
      <c r="HZ30" s="83">
        <f t="shared" si="41"/>
        <v>90</v>
      </c>
      <c r="IA30" s="82">
        <f t="shared" si="95"/>
        <v>3</v>
      </c>
      <c r="IB30" s="84" t="str">
        <f t="shared" si="42"/>
        <v>Kh¸</v>
      </c>
      <c r="IE30" s="93"/>
      <c r="IG30" s="3">
        <v>8</v>
      </c>
      <c r="IH30" s="3">
        <v>6</v>
      </c>
      <c r="IJ30" s="3">
        <v>8</v>
      </c>
      <c r="IK30" s="3">
        <v>7</v>
      </c>
      <c r="IM30" s="3">
        <v>8</v>
      </c>
      <c r="IN30" s="3">
        <v>6.5</v>
      </c>
    </row>
    <row r="31" spans="1:248" ht="21.75" customHeight="1" x14ac:dyDescent="0.25">
      <c r="A31" s="6">
        <v>25</v>
      </c>
      <c r="B31" s="54" t="s">
        <v>224</v>
      </c>
      <c r="C31" s="203" t="s">
        <v>225</v>
      </c>
      <c r="D31" s="18">
        <v>34985</v>
      </c>
      <c r="E31" s="23">
        <v>5</v>
      </c>
      <c r="F31" s="194">
        <v>5</v>
      </c>
      <c r="G31" s="25">
        <v>8</v>
      </c>
      <c r="H31" s="7">
        <f t="shared" si="128"/>
        <v>7.1</v>
      </c>
      <c r="I31" s="23">
        <v>7</v>
      </c>
      <c r="J31" s="194">
        <v>7</v>
      </c>
      <c r="K31" s="25">
        <v>7.5</v>
      </c>
      <c r="L31" s="63">
        <f t="shared" si="96"/>
        <v>7.4</v>
      </c>
      <c r="M31" s="23">
        <v>7</v>
      </c>
      <c r="N31" s="194">
        <v>7</v>
      </c>
      <c r="O31" s="25">
        <v>7</v>
      </c>
      <c r="P31" s="7">
        <f t="shared" si="129"/>
        <v>7</v>
      </c>
      <c r="Q31" s="23">
        <v>7.5</v>
      </c>
      <c r="R31" s="194">
        <v>7</v>
      </c>
      <c r="S31" s="25">
        <v>6</v>
      </c>
      <c r="T31" s="7">
        <f t="shared" si="130"/>
        <v>6.4</v>
      </c>
      <c r="U31" s="23">
        <v>8</v>
      </c>
      <c r="V31" s="194">
        <v>8</v>
      </c>
      <c r="W31" s="25">
        <v>8</v>
      </c>
      <c r="X31" s="7">
        <f t="shared" si="131"/>
        <v>8</v>
      </c>
      <c r="Y31" s="23">
        <v>7.5</v>
      </c>
      <c r="Z31" s="194">
        <v>7</v>
      </c>
      <c r="AA31" s="25">
        <v>8</v>
      </c>
      <c r="AB31" s="7">
        <f t="shared" si="1"/>
        <v>7.8</v>
      </c>
      <c r="AC31" s="23">
        <v>7.5</v>
      </c>
      <c r="AD31" s="194">
        <v>9</v>
      </c>
      <c r="AE31" s="25">
        <v>7</v>
      </c>
      <c r="AF31" s="7">
        <f t="shared" si="2"/>
        <v>7.3</v>
      </c>
      <c r="AG31" s="23">
        <v>7.7</v>
      </c>
      <c r="AH31" s="194">
        <v>9</v>
      </c>
      <c r="AI31" s="25">
        <v>8</v>
      </c>
      <c r="AJ31" s="7">
        <f t="shared" si="3"/>
        <v>8</v>
      </c>
      <c r="AK31" s="23">
        <v>7</v>
      </c>
      <c r="AL31" s="194">
        <v>8</v>
      </c>
      <c r="AM31" s="25">
        <v>7.5</v>
      </c>
      <c r="AN31" s="7">
        <f t="shared" si="4"/>
        <v>7.5</v>
      </c>
      <c r="AO31" s="23">
        <v>7.3</v>
      </c>
      <c r="AP31" s="194">
        <v>9</v>
      </c>
      <c r="AQ31" s="25">
        <v>6.5</v>
      </c>
      <c r="AR31" s="7">
        <f t="shared" si="5"/>
        <v>6.9</v>
      </c>
      <c r="AS31" s="23">
        <v>7.5</v>
      </c>
      <c r="AT31" s="194">
        <v>7</v>
      </c>
      <c r="AU31" s="25">
        <v>7</v>
      </c>
      <c r="AV31" s="7">
        <f t="shared" si="6"/>
        <v>7.1</v>
      </c>
      <c r="AW31" s="23">
        <v>7</v>
      </c>
      <c r="AX31" s="194">
        <v>8</v>
      </c>
      <c r="AY31" s="25">
        <v>8.5</v>
      </c>
      <c r="AZ31" s="7">
        <f t="shared" si="98"/>
        <v>8.1999999999999993</v>
      </c>
      <c r="BA31" s="23">
        <v>6.3</v>
      </c>
      <c r="BB31" s="194">
        <v>7</v>
      </c>
      <c r="BC31" s="25">
        <v>5</v>
      </c>
      <c r="BD31" s="7">
        <f t="shared" si="132"/>
        <v>5.5</v>
      </c>
      <c r="BE31" s="23">
        <v>8.5</v>
      </c>
      <c r="BF31" s="194">
        <v>10</v>
      </c>
      <c r="BG31" s="25">
        <f t="shared" si="99"/>
        <v>7.5</v>
      </c>
      <c r="BH31" s="7">
        <f t="shared" si="100"/>
        <v>8</v>
      </c>
      <c r="BI31" s="23">
        <v>7</v>
      </c>
      <c r="BJ31" s="194">
        <v>7</v>
      </c>
      <c r="BK31" s="25">
        <v>7</v>
      </c>
      <c r="BL31" s="7">
        <f t="shared" si="133"/>
        <v>7</v>
      </c>
      <c r="BM31" s="23">
        <v>7</v>
      </c>
      <c r="BN31" s="194">
        <v>8</v>
      </c>
      <c r="BO31" s="25">
        <f t="shared" si="102"/>
        <v>7</v>
      </c>
      <c r="BP31" s="7">
        <f t="shared" si="103"/>
        <v>7.1</v>
      </c>
      <c r="BQ31" s="23">
        <v>8</v>
      </c>
      <c r="BR31" s="194">
        <v>7</v>
      </c>
      <c r="BS31" s="25">
        <f t="shared" si="104"/>
        <v>8</v>
      </c>
      <c r="BT31" s="7">
        <f t="shared" si="105"/>
        <v>7.9</v>
      </c>
      <c r="BU31" s="23">
        <v>7</v>
      </c>
      <c r="BV31" s="194">
        <v>10</v>
      </c>
      <c r="BW31" s="25">
        <v>6.5</v>
      </c>
      <c r="BX31" s="7">
        <f t="shared" si="8"/>
        <v>7</v>
      </c>
      <c r="BY31" s="23">
        <v>8</v>
      </c>
      <c r="BZ31" s="194">
        <v>9</v>
      </c>
      <c r="CA31" s="25">
        <v>8</v>
      </c>
      <c r="CB31" s="7">
        <f t="shared" si="9"/>
        <v>8.1</v>
      </c>
      <c r="CC31" s="23">
        <v>7.7</v>
      </c>
      <c r="CD31" s="194">
        <v>8</v>
      </c>
      <c r="CE31" s="25">
        <v>8.5</v>
      </c>
      <c r="CF31" s="7">
        <f t="shared" si="10"/>
        <v>8.3000000000000007</v>
      </c>
      <c r="CG31" s="23">
        <v>8</v>
      </c>
      <c r="CH31" s="194">
        <v>9</v>
      </c>
      <c r="CI31" s="25">
        <v>8</v>
      </c>
      <c r="CJ31" s="7">
        <f t="shared" si="11"/>
        <v>8.1</v>
      </c>
      <c r="CK31" s="23">
        <v>6.7</v>
      </c>
      <c r="CL31" s="194">
        <v>8</v>
      </c>
      <c r="CM31" s="25">
        <v>5</v>
      </c>
      <c r="CN31" s="7">
        <f t="shared" si="12"/>
        <v>5.6</v>
      </c>
      <c r="CO31" s="23">
        <v>8</v>
      </c>
      <c r="CP31" s="194">
        <v>8</v>
      </c>
      <c r="CQ31" s="25">
        <v>8</v>
      </c>
      <c r="CR31" s="7">
        <f t="shared" si="13"/>
        <v>8</v>
      </c>
      <c r="CS31" s="23">
        <v>6.3</v>
      </c>
      <c r="CT31" s="194">
        <v>8</v>
      </c>
      <c r="CU31" s="25">
        <v>6</v>
      </c>
      <c r="CV31" s="7">
        <f t="shared" si="14"/>
        <v>6.3</v>
      </c>
      <c r="CW31" s="23">
        <v>8</v>
      </c>
      <c r="CX31" s="194">
        <v>9</v>
      </c>
      <c r="CY31" s="25">
        <v>7</v>
      </c>
      <c r="CZ31" s="7">
        <f t="shared" si="15"/>
        <v>7.4</v>
      </c>
      <c r="DA31" s="23">
        <v>7</v>
      </c>
      <c r="DB31" s="194">
        <v>6</v>
      </c>
      <c r="DC31" s="25">
        <v>7</v>
      </c>
      <c r="DD31" s="7">
        <f t="shared" si="16"/>
        <v>6.9</v>
      </c>
      <c r="DE31" s="23">
        <v>8.8000000000000007</v>
      </c>
      <c r="DF31" s="194">
        <v>9</v>
      </c>
      <c r="DG31" s="25">
        <v>8.5</v>
      </c>
      <c r="DH31" s="7">
        <f t="shared" si="17"/>
        <v>8.6</v>
      </c>
      <c r="DI31" s="23">
        <v>8.3000000000000007</v>
      </c>
      <c r="DJ31" s="194">
        <v>9</v>
      </c>
      <c r="DK31" s="25">
        <v>7</v>
      </c>
      <c r="DL31" s="7">
        <f t="shared" si="18"/>
        <v>7.5</v>
      </c>
      <c r="DM31" s="23">
        <v>7.7</v>
      </c>
      <c r="DN31" s="194">
        <v>8</v>
      </c>
      <c r="DO31" s="25">
        <v>8</v>
      </c>
      <c r="DP31" s="7">
        <f t="shared" si="19"/>
        <v>7.9</v>
      </c>
      <c r="DQ31" s="23">
        <v>6.5</v>
      </c>
      <c r="DR31" s="194">
        <v>7</v>
      </c>
      <c r="DS31" s="25">
        <v>7</v>
      </c>
      <c r="DT31" s="7">
        <f t="shared" si="20"/>
        <v>6.9</v>
      </c>
      <c r="DU31" s="23">
        <v>7.3</v>
      </c>
      <c r="DV31" s="194">
        <v>8</v>
      </c>
      <c r="DW31" s="25">
        <v>7.5</v>
      </c>
      <c r="DX31" s="7">
        <f t="shared" si="21"/>
        <v>7.5</v>
      </c>
      <c r="DY31" s="23">
        <v>7</v>
      </c>
      <c r="DZ31" s="194">
        <v>8</v>
      </c>
      <c r="EA31" s="25">
        <v>7.5</v>
      </c>
      <c r="EB31" s="7">
        <f t="shared" si="22"/>
        <v>7.5</v>
      </c>
      <c r="EC31" s="23">
        <v>7.3</v>
      </c>
      <c r="ED31" s="194">
        <v>8</v>
      </c>
      <c r="EE31" s="25">
        <v>5.5</v>
      </c>
      <c r="EF31" s="7">
        <f t="shared" si="23"/>
        <v>6.1</v>
      </c>
      <c r="EG31" s="23">
        <v>6.5</v>
      </c>
      <c r="EH31" s="194">
        <v>7</v>
      </c>
      <c r="EI31" s="25">
        <v>8</v>
      </c>
      <c r="EJ31" s="7">
        <f t="shared" si="24"/>
        <v>7.6</v>
      </c>
      <c r="EK31" s="23">
        <v>7</v>
      </c>
      <c r="EL31" s="194">
        <v>10</v>
      </c>
      <c r="EM31" s="25">
        <v>7</v>
      </c>
      <c r="EN31" s="7">
        <f t="shared" si="25"/>
        <v>7.3</v>
      </c>
      <c r="EO31" s="23"/>
      <c r="EP31" s="194"/>
      <c r="EQ31" s="25"/>
      <c r="ER31" s="7">
        <f t="shared" si="26"/>
        <v>0</v>
      </c>
      <c r="ES31" s="7"/>
      <c r="ET31" s="7">
        <v>8</v>
      </c>
      <c r="EU31" s="8">
        <f t="shared" si="27"/>
        <v>7.03</v>
      </c>
      <c r="EV31" s="80" t="str">
        <f t="shared" si="115"/>
        <v>B</v>
      </c>
      <c r="EW31" s="81">
        <f t="shared" si="134"/>
        <v>3</v>
      </c>
      <c r="EX31" s="80" t="str">
        <f t="shared" si="43"/>
        <v>B</v>
      </c>
      <c r="EY31" s="81">
        <f t="shared" si="28"/>
        <v>3</v>
      </c>
      <c r="EZ31" s="80" t="str">
        <f t="shared" si="116"/>
        <v>B</v>
      </c>
      <c r="FA31" s="81">
        <f t="shared" si="107"/>
        <v>3</v>
      </c>
      <c r="FB31" s="80" t="str">
        <f t="shared" si="44"/>
        <v>C</v>
      </c>
      <c r="FC31" s="81">
        <f t="shared" si="29"/>
        <v>2</v>
      </c>
      <c r="FD31" s="219" t="str">
        <f t="shared" si="138"/>
        <v>B</v>
      </c>
      <c r="FE31" s="217">
        <f t="shared" si="135"/>
        <v>3</v>
      </c>
      <c r="FF31" s="219" t="str">
        <f t="shared" si="45"/>
        <v>B</v>
      </c>
      <c r="FG31" s="217">
        <f t="shared" si="30"/>
        <v>3</v>
      </c>
      <c r="FH31" s="219" t="str">
        <f t="shared" si="46"/>
        <v>B</v>
      </c>
      <c r="FI31" s="217">
        <f t="shared" si="31"/>
        <v>3</v>
      </c>
      <c r="FJ31" s="219" t="str">
        <f t="shared" si="47"/>
        <v>B</v>
      </c>
      <c r="FK31" s="217">
        <f t="shared" si="32"/>
        <v>3</v>
      </c>
      <c r="FL31" s="219" t="str">
        <f t="shared" si="48"/>
        <v>B</v>
      </c>
      <c r="FM31" s="217">
        <f t="shared" si="33"/>
        <v>3</v>
      </c>
      <c r="FN31" s="219" t="str">
        <f t="shared" si="49"/>
        <v>C</v>
      </c>
      <c r="FO31" s="217">
        <f t="shared" si="34"/>
        <v>2</v>
      </c>
      <c r="FP31" s="219" t="str">
        <f t="shared" si="50"/>
        <v>B</v>
      </c>
      <c r="FQ31" s="217">
        <f t="shared" si="35"/>
        <v>3</v>
      </c>
      <c r="FR31" s="219" t="str">
        <f t="shared" si="118"/>
        <v>B</v>
      </c>
      <c r="FS31" s="81">
        <f t="shared" si="109"/>
        <v>3</v>
      </c>
      <c r="FT31" s="80" t="str">
        <f t="shared" si="51"/>
        <v>C</v>
      </c>
      <c r="FU31" s="81">
        <f t="shared" si="136"/>
        <v>2</v>
      </c>
      <c r="FV31" s="80" t="str">
        <f t="shared" si="119"/>
        <v>B</v>
      </c>
      <c r="FW31" s="81">
        <f t="shared" si="110"/>
        <v>3</v>
      </c>
      <c r="FX31" s="80" t="str">
        <f t="shared" si="139"/>
        <v>B</v>
      </c>
      <c r="FY31" s="81">
        <f t="shared" si="137"/>
        <v>3</v>
      </c>
      <c r="FZ31" s="80" t="str">
        <f t="shared" si="121"/>
        <v>B</v>
      </c>
      <c r="GA31" s="81">
        <f t="shared" si="112"/>
        <v>3</v>
      </c>
      <c r="GB31" s="80" t="str">
        <f t="shared" si="122"/>
        <v>B</v>
      </c>
      <c r="GC31" s="81">
        <f t="shared" si="113"/>
        <v>3</v>
      </c>
      <c r="GD31" s="80" t="str">
        <f t="shared" si="52"/>
        <v>B</v>
      </c>
      <c r="GE31" s="81">
        <f t="shared" si="37"/>
        <v>3</v>
      </c>
      <c r="GF31" s="80" t="str">
        <f t="shared" si="123"/>
        <v>B</v>
      </c>
      <c r="GG31" s="81">
        <f t="shared" si="114"/>
        <v>3</v>
      </c>
      <c r="GH31" s="80" t="str">
        <f t="shared" si="53"/>
        <v>B</v>
      </c>
      <c r="GI31" s="81">
        <f t="shared" si="54"/>
        <v>3</v>
      </c>
      <c r="GJ31" s="80" t="str">
        <f t="shared" si="55"/>
        <v>B</v>
      </c>
      <c r="GK31" s="81">
        <f t="shared" si="56"/>
        <v>3</v>
      </c>
      <c r="GL31" s="80" t="str">
        <f t="shared" si="57"/>
        <v>C</v>
      </c>
      <c r="GM31" s="81">
        <f t="shared" si="58"/>
        <v>2</v>
      </c>
      <c r="GN31" s="80" t="str">
        <f t="shared" si="59"/>
        <v>B</v>
      </c>
      <c r="GO31" s="81">
        <f t="shared" si="60"/>
        <v>3</v>
      </c>
      <c r="GP31" s="80" t="str">
        <f t="shared" si="61"/>
        <v>C</v>
      </c>
      <c r="GQ31" s="81">
        <f t="shared" si="62"/>
        <v>2</v>
      </c>
      <c r="GR31" s="80" t="str">
        <f t="shared" si="63"/>
        <v>B</v>
      </c>
      <c r="GS31" s="81">
        <f t="shared" si="64"/>
        <v>3</v>
      </c>
      <c r="GT31" s="80" t="str">
        <f t="shared" si="65"/>
        <v>C</v>
      </c>
      <c r="GU31" s="81">
        <f t="shared" si="66"/>
        <v>2</v>
      </c>
      <c r="GV31" s="427" t="str">
        <f t="shared" si="67"/>
        <v>A</v>
      </c>
      <c r="GW31" s="428">
        <f t="shared" si="68"/>
        <v>4</v>
      </c>
      <c r="GX31" s="427" t="str">
        <f t="shared" si="69"/>
        <v>B</v>
      </c>
      <c r="GY31" s="428">
        <f t="shared" si="70"/>
        <v>3</v>
      </c>
      <c r="GZ31" s="427" t="str">
        <f t="shared" si="71"/>
        <v>B</v>
      </c>
      <c r="HA31" s="428">
        <f t="shared" si="72"/>
        <v>3</v>
      </c>
      <c r="HB31" s="427" t="str">
        <f t="shared" si="73"/>
        <v>C</v>
      </c>
      <c r="HC31" s="428">
        <f t="shared" si="74"/>
        <v>2</v>
      </c>
      <c r="HD31" s="427" t="str">
        <f t="shared" si="75"/>
        <v>B</v>
      </c>
      <c r="HE31" s="428">
        <f t="shared" si="76"/>
        <v>3</v>
      </c>
      <c r="HF31" s="427" t="str">
        <f t="shared" si="77"/>
        <v>B</v>
      </c>
      <c r="HG31" s="428">
        <f t="shared" si="78"/>
        <v>3</v>
      </c>
      <c r="HH31" s="427" t="str">
        <f t="shared" si="79"/>
        <v>C</v>
      </c>
      <c r="HI31" s="428">
        <f t="shared" si="80"/>
        <v>2</v>
      </c>
      <c r="HJ31" s="427" t="str">
        <f t="shared" si="81"/>
        <v>B</v>
      </c>
      <c r="HK31" s="428">
        <f t="shared" si="82"/>
        <v>3</v>
      </c>
      <c r="HL31" s="427" t="str">
        <f t="shared" si="83"/>
        <v>B</v>
      </c>
      <c r="HM31" s="516">
        <f t="shared" si="84"/>
        <v>3</v>
      </c>
      <c r="HN31" s="427" t="str">
        <f t="shared" si="85"/>
        <v>X</v>
      </c>
      <c r="HO31" s="516">
        <f t="shared" si="86"/>
        <v>0</v>
      </c>
      <c r="HP31" s="427" t="str">
        <f t="shared" si="87"/>
        <v>X</v>
      </c>
      <c r="HQ31" s="516">
        <f t="shared" si="88"/>
        <v>0</v>
      </c>
      <c r="HR31" s="427" t="str">
        <f t="shared" si="89"/>
        <v>B</v>
      </c>
      <c r="HS31" s="516">
        <f t="shared" si="90"/>
        <v>3</v>
      </c>
      <c r="HT31" s="82">
        <f t="shared" si="39"/>
        <v>2.75</v>
      </c>
      <c r="HU31" s="82">
        <f t="shared" si="91"/>
        <v>2.88</v>
      </c>
      <c r="HV31" s="82">
        <f t="shared" si="40"/>
        <v>2.85</v>
      </c>
      <c r="HW31" s="82">
        <f t="shared" si="92"/>
        <v>2.65</v>
      </c>
      <c r="HX31" s="82">
        <f t="shared" si="93"/>
        <v>2.88</v>
      </c>
      <c r="HY31" s="82">
        <f t="shared" si="94"/>
        <v>3</v>
      </c>
      <c r="HZ31" s="83">
        <f t="shared" si="41"/>
        <v>90</v>
      </c>
      <c r="IA31" s="82">
        <f t="shared" si="95"/>
        <v>2.82</v>
      </c>
      <c r="IB31" s="84" t="str">
        <f t="shared" si="42"/>
        <v>Kh¸</v>
      </c>
      <c r="IE31" s="93"/>
      <c r="IG31" s="3">
        <v>7</v>
      </c>
      <c r="IH31" s="3">
        <v>8</v>
      </c>
      <c r="IJ31" s="3">
        <v>7</v>
      </c>
      <c r="IK31" s="3">
        <v>7</v>
      </c>
      <c r="IM31" s="3">
        <v>8</v>
      </c>
      <c r="IN31" s="3">
        <v>8</v>
      </c>
    </row>
    <row r="32" spans="1:248" ht="21.75" customHeight="1" x14ac:dyDescent="0.25">
      <c r="A32" s="6">
        <v>26</v>
      </c>
      <c r="B32" s="15" t="s">
        <v>138</v>
      </c>
      <c r="C32" s="60" t="s">
        <v>137</v>
      </c>
      <c r="D32" s="16">
        <v>34541</v>
      </c>
      <c r="E32" s="64">
        <v>6</v>
      </c>
      <c r="F32" s="277">
        <v>6</v>
      </c>
      <c r="G32" s="65">
        <v>6</v>
      </c>
      <c r="H32" s="7">
        <f t="shared" si="128"/>
        <v>6</v>
      </c>
      <c r="I32" s="23">
        <v>4.5</v>
      </c>
      <c r="J32" s="194">
        <v>4</v>
      </c>
      <c r="K32" s="25">
        <v>5.5</v>
      </c>
      <c r="L32" s="63">
        <f t="shared" si="96"/>
        <v>5.2</v>
      </c>
      <c r="M32" s="23">
        <v>6.5</v>
      </c>
      <c r="N32" s="194">
        <v>6</v>
      </c>
      <c r="O32" s="25">
        <v>5</v>
      </c>
      <c r="P32" s="7">
        <f t="shared" si="129"/>
        <v>5.4</v>
      </c>
      <c r="Q32" s="23">
        <v>6</v>
      </c>
      <c r="R32" s="194">
        <v>7</v>
      </c>
      <c r="S32" s="25">
        <v>4</v>
      </c>
      <c r="T32" s="7">
        <f t="shared" si="130"/>
        <v>4.7</v>
      </c>
      <c r="U32" s="505">
        <v>5</v>
      </c>
      <c r="V32" s="506">
        <v>5</v>
      </c>
      <c r="W32" s="507">
        <v>6</v>
      </c>
      <c r="X32" s="7">
        <f t="shared" si="131"/>
        <v>5.7</v>
      </c>
      <c r="Y32" s="505">
        <v>7.3</v>
      </c>
      <c r="Z32" s="506">
        <v>6</v>
      </c>
      <c r="AA32" s="507">
        <v>7.5</v>
      </c>
      <c r="AB32" s="7">
        <f t="shared" si="1"/>
        <v>7.3</v>
      </c>
      <c r="AC32" s="104">
        <v>6</v>
      </c>
      <c r="AD32" s="273">
        <v>6</v>
      </c>
      <c r="AE32" s="74">
        <v>6</v>
      </c>
      <c r="AF32" s="7">
        <f t="shared" si="2"/>
        <v>6</v>
      </c>
      <c r="AG32" s="23">
        <v>4.5</v>
      </c>
      <c r="AH32" s="194">
        <v>5</v>
      </c>
      <c r="AI32" s="25">
        <v>7</v>
      </c>
      <c r="AJ32" s="7">
        <f t="shared" si="3"/>
        <v>6.3</v>
      </c>
      <c r="AK32" s="104">
        <v>6.5</v>
      </c>
      <c r="AL32" s="273">
        <v>6</v>
      </c>
      <c r="AM32" s="74">
        <v>7</v>
      </c>
      <c r="AN32" s="7">
        <f t="shared" si="4"/>
        <v>6.8</v>
      </c>
      <c r="AO32" s="23">
        <v>5</v>
      </c>
      <c r="AP32" s="194">
        <v>4</v>
      </c>
      <c r="AQ32" s="25">
        <v>7</v>
      </c>
      <c r="AR32" s="7">
        <f t="shared" si="5"/>
        <v>6.3</v>
      </c>
      <c r="AS32" s="104">
        <v>5</v>
      </c>
      <c r="AT32" s="273">
        <v>5</v>
      </c>
      <c r="AU32" s="74">
        <v>4</v>
      </c>
      <c r="AV32" s="7">
        <f t="shared" si="6"/>
        <v>4.3</v>
      </c>
      <c r="AW32" s="23">
        <v>7.7</v>
      </c>
      <c r="AX32" s="194">
        <v>6</v>
      </c>
      <c r="AY32" s="25">
        <v>7</v>
      </c>
      <c r="AZ32" s="7">
        <f t="shared" si="98"/>
        <v>7</v>
      </c>
      <c r="BA32" s="23">
        <v>7</v>
      </c>
      <c r="BB32" s="194">
        <v>7</v>
      </c>
      <c r="BC32" s="25">
        <v>8</v>
      </c>
      <c r="BD32" s="7">
        <f t="shared" si="132"/>
        <v>7.7</v>
      </c>
      <c r="BE32" s="23">
        <v>6</v>
      </c>
      <c r="BF32" s="194">
        <v>7</v>
      </c>
      <c r="BG32" s="25">
        <f t="shared" si="99"/>
        <v>5.8</v>
      </c>
      <c r="BH32" s="7">
        <f t="shared" si="100"/>
        <v>6</v>
      </c>
      <c r="BI32" s="23">
        <v>7</v>
      </c>
      <c r="BJ32" s="194">
        <v>7</v>
      </c>
      <c r="BK32" s="25">
        <v>7</v>
      </c>
      <c r="BL32" s="7">
        <f t="shared" si="133"/>
        <v>7</v>
      </c>
      <c r="BM32" s="56"/>
      <c r="BN32" s="271"/>
      <c r="BO32" s="25"/>
      <c r="BP32" s="7">
        <f t="shared" si="103"/>
        <v>0</v>
      </c>
      <c r="BQ32" s="23">
        <v>6</v>
      </c>
      <c r="BR32" s="194">
        <v>6</v>
      </c>
      <c r="BS32" s="25">
        <f t="shared" si="104"/>
        <v>6.8</v>
      </c>
      <c r="BT32" s="7">
        <f t="shared" si="105"/>
        <v>6.6</v>
      </c>
      <c r="BU32" s="23">
        <v>8.5</v>
      </c>
      <c r="BV32" s="194">
        <v>8</v>
      </c>
      <c r="BW32" s="25">
        <v>5.5</v>
      </c>
      <c r="BX32" s="7">
        <f t="shared" si="8"/>
        <v>6.4</v>
      </c>
      <c r="BY32" s="23">
        <v>5</v>
      </c>
      <c r="BZ32" s="194">
        <v>7</v>
      </c>
      <c r="CA32" s="25">
        <v>6</v>
      </c>
      <c r="CB32" s="7">
        <f t="shared" si="9"/>
        <v>5.9</v>
      </c>
      <c r="CC32" s="23">
        <v>6</v>
      </c>
      <c r="CD32" s="194">
        <v>7</v>
      </c>
      <c r="CE32" s="25">
        <v>8</v>
      </c>
      <c r="CF32" s="7">
        <f t="shared" si="10"/>
        <v>7.5</v>
      </c>
      <c r="CG32" s="23">
        <v>6</v>
      </c>
      <c r="CH32" s="194">
        <v>7</v>
      </c>
      <c r="CI32" s="25">
        <v>6</v>
      </c>
      <c r="CJ32" s="7">
        <f t="shared" si="11"/>
        <v>6.1</v>
      </c>
      <c r="CK32" s="23">
        <v>5.3</v>
      </c>
      <c r="CL32" s="194">
        <v>7</v>
      </c>
      <c r="CM32" s="25">
        <v>5</v>
      </c>
      <c r="CN32" s="7">
        <f t="shared" si="12"/>
        <v>5.3</v>
      </c>
      <c r="CO32" s="23">
        <v>7</v>
      </c>
      <c r="CP32" s="194">
        <v>7</v>
      </c>
      <c r="CQ32" s="25">
        <v>8</v>
      </c>
      <c r="CR32" s="7">
        <f t="shared" si="13"/>
        <v>7.7</v>
      </c>
      <c r="CS32" s="23">
        <v>4.7</v>
      </c>
      <c r="CT32" s="194">
        <v>4</v>
      </c>
      <c r="CU32" s="25">
        <v>4.5</v>
      </c>
      <c r="CV32" s="7">
        <f t="shared" si="14"/>
        <v>4.5</v>
      </c>
      <c r="CW32" s="23">
        <v>6</v>
      </c>
      <c r="CX32" s="194">
        <v>6</v>
      </c>
      <c r="CY32" s="25">
        <v>5</v>
      </c>
      <c r="CZ32" s="7">
        <f t="shared" si="15"/>
        <v>5.3</v>
      </c>
      <c r="DA32" s="505">
        <v>6.5</v>
      </c>
      <c r="DB32" s="506">
        <v>7</v>
      </c>
      <c r="DC32" s="507">
        <v>6</v>
      </c>
      <c r="DD32" s="7">
        <f t="shared" si="16"/>
        <v>6.2</v>
      </c>
      <c r="DE32" s="23">
        <v>4.3</v>
      </c>
      <c r="DF32" s="194">
        <v>6</v>
      </c>
      <c r="DG32" s="25">
        <v>8.5</v>
      </c>
      <c r="DH32" s="7">
        <f t="shared" si="17"/>
        <v>7.4</v>
      </c>
      <c r="DI32" s="23">
        <v>4.7</v>
      </c>
      <c r="DJ32" s="194">
        <v>5</v>
      </c>
      <c r="DK32" s="445">
        <v>5.5</v>
      </c>
      <c r="DL32" s="7">
        <f t="shared" si="18"/>
        <v>5.3</v>
      </c>
      <c r="DM32" s="23">
        <v>6.3</v>
      </c>
      <c r="DN32" s="194">
        <v>6</v>
      </c>
      <c r="DO32" s="25">
        <v>8</v>
      </c>
      <c r="DP32" s="7">
        <f t="shared" si="19"/>
        <v>7.5</v>
      </c>
      <c r="DQ32" s="23">
        <v>6</v>
      </c>
      <c r="DR32" s="194">
        <v>6</v>
      </c>
      <c r="DS32" s="25">
        <v>8</v>
      </c>
      <c r="DT32" s="7">
        <f t="shared" si="20"/>
        <v>7.4</v>
      </c>
      <c r="DU32" s="23">
        <v>5.3</v>
      </c>
      <c r="DV32" s="194">
        <v>6</v>
      </c>
      <c r="DW32" s="25">
        <v>6</v>
      </c>
      <c r="DX32" s="7">
        <f t="shared" si="21"/>
        <v>5.9</v>
      </c>
      <c r="DY32" s="23">
        <v>5.7</v>
      </c>
      <c r="DZ32" s="194">
        <v>6</v>
      </c>
      <c r="EA32" s="25">
        <v>6.5</v>
      </c>
      <c r="EB32" s="7">
        <f t="shared" si="22"/>
        <v>6.3</v>
      </c>
      <c r="EC32" s="23">
        <v>4.3</v>
      </c>
      <c r="ED32" s="194">
        <v>5</v>
      </c>
      <c r="EE32" s="445">
        <v>4.5</v>
      </c>
      <c r="EF32" s="7">
        <f t="shared" si="23"/>
        <v>4.5</v>
      </c>
      <c r="EG32" s="23">
        <v>5</v>
      </c>
      <c r="EH32" s="194">
        <v>5</v>
      </c>
      <c r="EI32" s="25">
        <v>7</v>
      </c>
      <c r="EJ32" s="7">
        <f t="shared" si="24"/>
        <v>6.4</v>
      </c>
      <c r="EK32" s="23">
        <v>6</v>
      </c>
      <c r="EL32" s="194">
        <v>6</v>
      </c>
      <c r="EM32" s="25">
        <v>6</v>
      </c>
      <c r="EN32" s="7">
        <f t="shared" si="25"/>
        <v>6</v>
      </c>
      <c r="EO32" s="23">
        <v>7</v>
      </c>
      <c r="EP32" s="194">
        <v>7</v>
      </c>
      <c r="EQ32" s="25">
        <v>7</v>
      </c>
      <c r="ER32" s="7">
        <f t="shared" si="26"/>
        <v>7</v>
      </c>
      <c r="ES32" s="7">
        <v>7</v>
      </c>
      <c r="ET32" s="7"/>
      <c r="EU32" s="8">
        <f t="shared" si="27"/>
        <v>5.71</v>
      </c>
      <c r="EV32" s="80" t="str">
        <f t="shared" si="115"/>
        <v>C</v>
      </c>
      <c r="EW32" s="81">
        <f t="shared" si="134"/>
        <v>2</v>
      </c>
      <c r="EX32" s="80" t="str">
        <f t="shared" si="43"/>
        <v>D</v>
      </c>
      <c r="EY32" s="81">
        <f t="shared" si="28"/>
        <v>1</v>
      </c>
      <c r="EZ32" s="80" t="str">
        <f t="shared" si="116"/>
        <v>D</v>
      </c>
      <c r="FA32" s="81">
        <f t="shared" si="107"/>
        <v>1</v>
      </c>
      <c r="FB32" s="80" t="str">
        <f t="shared" si="44"/>
        <v>D</v>
      </c>
      <c r="FC32" s="81">
        <f t="shared" si="29"/>
        <v>1</v>
      </c>
      <c r="FD32" s="219" t="str">
        <f t="shared" si="138"/>
        <v>C</v>
      </c>
      <c r="FE32" s="217">
        <f t="shared" si="135"/>
        <v>2</v>
      </c>
      <c r="FF32" s="219" t="str">
        <f t="shared" si="45"/>
        <v>B</v>
      </c>
      <c r="FG32" s="217">
        <f t="shared" si="30"/>
        <v>3</v>
      </c>
      <c r="FH32" s="219" t="str">
        <f t="shared" si="46"/>
        <v>C</v>
      </c>
      <c r="FI32" s="217">
        <f t="shared" si="31"/>
        <v>2</v>
      </c>
      <c r="FJ32" s="219" t="str">
        <f t="shared" si="47"/>
        <v>C</v>
      </c>
      <c r="FK32" s="217">
        <f t="shared" si="32"/>
        <v>2</v>
      </c>
      <c r="FL32" s="219" t="str">
        <f t="shared" si="48"/>
        <v>C</v>
      </c>
      <c r="FM32" s="217">
        <f t="shared" si="33"/>
        <v>2</v>
      </c>
      <c r="FN32" s="219" t="str">
        <f t="shared" si="49"/>
        <v>C</v>
      </c>
      <c r="FO32" s="217">
        <f t="shared" si="34"/>
        <v>2</v>
      </c>
      <c r="FP32" s="219" t="str">
        <f t="shared" si="50"/>
        <v>D</v>
      </c>
      <c r="FQ32" s="217">
        <f t="shared" si="35"/>
        <v>1</v>
      </c>
      <c r="FR32" s="219" t="str">
        <f t="shared" si="118"/>
        <v>B</v>
      </c>
      <c r="FS32" s="81">
        <f t="shared" si="109"/>
        <v>3</v>
      </c>
      <c r="FT32" s="80" t="str">
        <f t="shared" si="51"/>
        <v>B</v>
      </c>
      <c r="FU32" s="81">
        <f t="shared" si="136"/>
        <v>3</v>
      </c>
      <c r="FV32" s="80" t="str">
        <f t="shared" si="119"/>
        <v>C</v>
      </c>
      <c r="FW32" s="81">
        <f t="shared" si="110"/>
        <v>2</v>
      </c>
      <c r="FX32" s="80" t="str">
        <f t="shared" si="139"/>
        <v>B</v>
      </c>
      <c r="FY32" s="81">
        <f t="shared" si="137"/>
        <v>3</v>
      </c>
      <c r="FZ32" s="80" t="str">
        <f t="shared" si="121"/>
        <v>X</v>
      </c>
      <c r="GA32" s="81">
        <f t="shared" si="112"/>
        <v>0</v>
      </c>
      <c r="GB32" s="80" t="str">
        <f t="shared" si="122"/>
        <v>C</v>
      </c>
      <c r="GC32" s="81">
        <f t="shared" si="113"/>
        <v>2</v>
      </c>
      <c r="GD32" s="80" t="str">
        <f t="shared" si="52"/>
        <v>C</v>
      </c>
      <c r="GE32" s="81">
        <f t="shared" si="37"/>
        <v>2</v>
      </c>
      <c r="GF32" s="80" t="str">
        <f t="shared" si="123"/>
        <v>C</v>
      </c>
      <c r="GG32" s="81">
        <f t="shared" si="114"/>
        <v>2</v>
      </c>
      <c r="GH32" s="80" t="str">
        <f t="shared" si="53"/>
        <v>B</v>
      </c>
      <c r="GI32" s="81">
        <f t="shared" si="54"/>
        <v>3</v>
      </c>
      <c r="GJ32" s="80" t="str">
        <f t="shared" si="55"/>
        <v>C</v>
      </c>
      <c r="GK32" s="81">
        <f t="shared" si="56"/>
        <v>2</v>
      </c>
      <c r="GL32" s="80" t="str">
        <f t="shared" si="57"/>
        <v>D</v>
      </c>
      <c r="GM32" s="81">
        <f t="shared" si="58"/>
        <v>1</v>
      </c>
      <c r="GN32" s="80" t="str">
        <f t="shared" si="59"/>
        <v>B</v>
      </c>
      <c r="GO32" s="81">
        <f t="shared" si="60"/>
        <v>3</v>
      </c>
      <c r="GP32" s="80" t="str">
        <f t="shared" si="61"/>
        <v>D</v>
      </c>
      <c r="GQ32" s="81">
        <f t="shared" si="62"/>
        <v>1</v>
      </c>
      <c r="GR32" s="80" t="str">
        <f t="shared" si="63"/>
        <v>D</v>
      </c>
      <c r="GS32" s="81">
        <f t="shared" si="64"/>
        <v>1</v>
      </c>
      <c r="GT32" s="80" t="str">
        <f t="shared" si="65"/>
        <v>C</v>
      </c>
      <c r="GU32" s="81">
        <f t="shared" si="66"/>
        <v>2</v>
      </c>
      <c r="GV32" s="427" t="str">
        <f t="shared" si="67"/>
        <v>B</v>
      </c>
      <c r="GW32" s="428">
        <f t="shared" si="68"/>
        <v>3</v>
      </c>
      <c r="GX32" s="427" t="str">
        <f t="shared" si="69"/>
        <v>D</v>
      </c>
      <c r="GY32" s="428">
        <f t="shared" si="70"/>
        <v>1</v>
      </c>
      <c r="GZ32" s="427" t="str">
        <f t="shared" si="71"/>
        <v>B</v>
      </c>
      <c r="HA32" s="428">
        <f t="shared" si="72"/>
        <v>3</v>
      </c>
      <c r="HB32" s="427" t="str">
        <f t="shared" si="73"/>
        <v>B</v>
      </c>
      <c r="HC32" s="428">
        <f t="shared" si="74"/>
        <v>3</v>
      </c>
      <c r="HD32" s="427" t="str">
        <f t="shared" si="75"/>
        <v>C</v>
      </c>
      <c r="HE32" s="428">
        <f t="shared" si="76"/>
        <v>2</v>
      </c>
      <c r="HF32" s="427" t="str">
        <f t="shared" si="77"/>
        <v>C</v>
      </c>
      <c r="HG32" s="428">
        <f t="shared" si="78"/>
        <v>2</v>
      </c>
      <c r="HH32" s="427" t="str">
        <f t="shared" si="79"/>
        <v>D</v>
      </c>
      <c r="HI32" s="428">
        <f t="shared" si="80"/>
        <v>1</v>
      </c>
      <c r="HJ32" s="427" t="str">
        <f t="shared" si="81"/>
        <v>C</v>
      </c>
      <c r="HK32" s="428">
        <f t="shared" si="82"/>
        <v>2</v>
      </c>
      <c r="HL32" s="427" t="str">
        <f t="shared" si="83"/>
        <v>C</v>
      </c>
      <c r="HM32" s="516">
        <f t="shared" si="84"/>
        <v>2</v>
      </c>
      <c r="HN32" s="427" t="str">
        <f t="shared" si="85"/>
        <v>B</v>
      </c>
      <c r="HO32" s="516">
        <f t="shared" si="86"/>
        <v>3</v>
      </c>
      <c r="HP32" s="427" t="str">
        <f t="shared" si="87"/>
        <v>B</v>
      </c>
      <c r="HQ32" s="516">
        <f t="shared" si="88"/>
        <v>3</v>
      </c>
      <c r="HR32" s="427" t="str">
        <f t="shared" si="89"/>
        <v>X</v>
      </c>
      <c r="HS32" s="516">
        <f t="shared" si="90"/>
        <v>0</v>
      </c>
      <c r="HT32" s="82">
        <f t="shared" si="39"/>
        <v>1.25</v>
      </c>
      <c r="HU32" s="82">
        <f t="shared" si="91"/>
        <v>2</v>
      </c>
      <c r="HV32" s="82">
        <f t="shared" si="40"/>
        <v>2.15</v>
      </c>
      <c r="HW32" s="82">
        <f t="shared" si="92"/>
        <v>1.82</v>
      </c>
      <c r="HX32" s="82">
        <f t="shared" si="93"/>
        <v>2.04</v>
      </c>
      <c r="HY32" s="82">
        <f t="shared" si="94"/>
        <v>3</v>
      </c>
      <c r="HZ32" s="83">
        <f t="shared" si="41"/>
        <v>87</v>
      </c>
      <c r="IA32" s="82">
        <f t="shared" si="95"/>
        <v>2.0699999999999998</v>
      </c>
      <c r="IB32" s="84" t="str">
        <f t="shared" si="42"/>
        <v>Trung b×nh</v>
      </c>
      <c r="IC32" s="86" t="s">
        <v>297</v>
      </c>
      <c r="IE32" s="93"/>
      <c r="IG32" s="66">
        <v>6</v>
      </c>
      <c r="IH32" s="66">
        <v>5.5</v>
      </c>
      <c r="IJ32" s="94"/>
      <c r="IK32" s="94"/>
      <c r="IM32" s="3">
        <v>7</v>
      </c>
      <c r="IN32" s="3">
        <v>6.5</v>
      </c>
    </row>
    <row r="33" spans="1:249" ht="21.75" customHeight="1" x14ac:dyDescent="0.25">
      <c r="A33" s="6">
        <v>27</v>
      </c>
      <c r="B33" s="31" t="s">
        <v>216</v>
      </c>
      <c r="C33" s="204" t="s">
        <v>192</v>
      </c>
      <c r="D33" s="27">
        <v>31219</v>
      </c>
      <c r="E33" s="23">
        <v>7.5</v>
      </c>
      <c r="F33" s="194">
        <v>8</v>
      </c>
      <c r="G33" s="25">
        <v>7</v>
      </c>
      <c r="H33" s="7">
        <f>ROUND((E33*0.2+F33*0.1+G33*0.7),1)</f>
        <v>7.2</v>
      </c>
      <c r="I33" s="23">
        <v>5.5</v>
      </c>
      <c r="J33" s="194">
        <v>7</v>
      </c>
      <c r="K33" s="25">
        <v>9</v>
      </c>
      <c r="L33" s="7">
        <f>ROUND((I33*0.2+J33*0.1+K33*0.7),1)</f>
        <v>8.1</v>
      </c>
      <c r="M33" s="23">
        <v>7.5</v>
      </c>
      <c r="N33" s="194">
        <v>8</v>
      </c>
      <c r="O33" s="25">
        <v>7</v>
      </c>
      <c r="P33" s="7">
        <f>ROUND((M33*0.2+N33*0.1+O33*0.7),1)</f>
        <v>7.2</v>
      </c>
      <c r="Q33" s="23">
        <v>7</v>
      </c>
      <c r="R33" s="194">
        <v>7</v>
      </c>
      <c r="S33" s="25">
        <v>8</v>
      </c>
      <c r="T33" s="7">
        <f>ROUND((Q33*0.2+R33*0.1+S33*0.7),1)</f>
        <v>7.7</v>
      </c>
      <c r="U33" s="23">
        <v>6.5</v>
      </c>
      <c r="V33" s="194">
        <v>6</v>
      </c>
      <c r="W33" s="25">
        <v>8</v>
      </c>
      <c r="X33" s="7">
        <f t="shared" si="131"/>
        <v>7.5</v>
      </c>
      <c r="Y33" s="23">
        <v>6.5</v>
      </c>
      <c r="Z33" s="194">
        <v>5</v>
      </c>
      <c r="AA33" s="25">
        <v>7</v>
      </c>
      <c r="AB33" s="7">
        <f>ROUND((Y33*0.2+Z33*0.1+AA33*0.7),1)</f>
        <v>6.7</v>
      </c>
      <c r="AC33" s="23">
        <v>6</v>
      </c>
      <c r="AD33" s="194">
        <v>3</v>
      </c>
      <c r="AE33" s="25">
        <v>9</v>
      </c>
      <c r="AF33" s="7">
        <f>ROUND((AC33*0.2+AD33*0.1+AE33*0.7),1)</f>
        <v>7.8</v>
      </c>
      <c r="AG33" s="23">
        <v>5.7</v>
      </c>
      <c r="AH33" s="194">
        <v>5</v>
      </c>
      <c r="AI33" s="25">
        <v>8.5</v>
      </c>
      <c r="AJ33" s="7">
        <f>ROUND((AG33*0.2+AH33*0.1+AI33*0.7),1)</f>
        <v>7.6</v>
      </c>
      <c r="AK33" s="23">
        <v>5</v>
      </c>
      <c r="AL33" s="194">
        <v>3</v>
      </c>
      <c r="AM33" s="25">
        <v>9</v>
      </c>
      <c r="AN33" s="7">
        <f>ROUND((AK33*0.2+AL33*0.1+AM33*0.7),1)</f>
        <v>7.6</v>
      </c>
      <c r="AO33" s="23">
        <v>7</v>
      </c>
      <c r="AP33" s="194">
        <v>7</v>
      </c>
      <c r="AQ33" s="25">
        <v>7.5</v>
      </c>
      <c r="AR33" s="7">
        <f>ROUND((AO33*0.2+AP33*0.1+AQ33*0.7),1)</f>
        <v>7.4</v>
      </c>
      <c r="AS33" s="23">
        <v>7.5</v>
      </c>
      <c r="AT33" s="194">
        <v>7</v>
      </c>
      <c r="AU33" s="25">
        <v>8</v>
      </c>
      <c r="AV33" s="7">
        <f>ROUND((AS33*0.2+AT33*0.1+AU33*0.7),1)</f>
        <v>7.8</v>
      </c>
      <c r="AW33" s="23">
        <v>7.7</v>
      </c>
      <c r="AX33" s="194">
        <v>7</v>
      </c>
      <c r="AY33" s="25">
        <v>9</v>
      </c>
      <c r="AZ33" s="7">
        <f>ROUND((AW33*0.2+AX33*0.1+AY33*0.7),1)</f>
        <v>8.5</v>
      </c>
      <c r="BA33" s="23">
        <v>6</v>
      </c>
      <c r="BB33" s="194">
        <v>5</v>
      </c>
      <c r="BC33" s="25">
        <v>5</v>
      </c>
      <c r="BD33" s="7">
        <f>ROUND((BA33*0.2+BB33*0.1+BC33*0.7),1)</f>
        <v>5.2</v>
      </c>
      <c r="BE33" s="23">
        <v>7</v>
      </c>
      <c r="BF33" s="194">
        <v>7</v>
      </c>
      <c r="BG33" s="25">
        <f>ROUND((IG33+IH33)/2,1)</f>
        <v>6.3</v>
      </c>
      <c r="BH33" s="7">
        <f>ROUND((BE33*0.2+BF33*0.1+BG33*0.7),1)</f>
        <v>6.5</v>
      </c>
      <c r="BI33" s="23">
        <v>6</v>
      </c>
      <c r="BJ33" s="194">
        <v>5</v>
      </c>
      <c r="BK33" s="25">
        <v>7</v>
      </c>
      <c r="BL33" s="7">
        <f>ROUND((BI33*0.2+BJ33*0.1+BK33*0.7),1)</f>
        <v>6.6</v>
      </c>
      <c r="BM33" s="23">
        <v>5.5</v>
      </c>
      <c r="BN33" s="194">
        <v>7</v>
      </c>
      <c r="BO33" s="25">
        <f>ROUND((IJ33+IK33)/2,1)</f>
        <v>6.3</v>
      </c>
      <c r="BP33" s="7">
        <f>ROUND((BM33*0.2+BN33*0.1+BO33*0.7),1)</f>
        <v>6.2</v>
      </c>
      <c r="BQ33" s="23">
        <v>7</v>
      </c>
      <c r="BR33" s="194">
        <v>8</v>
      </c>
      <c r="BS33" s="25">
        <f>ROUND((IM33+IN33)/2,1)</f>
        <v>7</v>
      </c>
      <c r="BT33" s="7">
        <f>ROUND((BQ33*0.2+BR33*0.1+BS33*0.7),1)</f>
        <v>7.1</v>
      </c>
      <c r="BU33" s="23">
        <v>6</v>
      </c>
      <c r="BV33" s="194">
        <v>9</v>
      </c>
      <c r="BW33" s="25">
        <v>6</v>
      </c>
      <c r="BX33" s="7">
        <f>ROUND((BU33*0.2+BV33*0.1+BW33*0.7),1)</f>
        <v>6.3</v>
      </c>
      <c r="BY33" s="23">
        <v>5</v>
      </c>
      <c r="BZ33" s="194">
        <v>7</v>
      </c>
      <c r="CA33" s="25">
        <v>6</v>
      </c>
      <c r="CB33" s="7">
        <f>ROUND((BY33*0.2+BZ33*0.1+CA33*0.7),1)</f>
        <v>5.9</v>
      </c>
      <c r="CC33" s="23">
        <v>6</v>
      </c>
      <c r="CD33" s="194">
        <v>7</v>
      </c>
      <c r="CE33" s="25">
        <v>7.5</v>
      </c>
      <c r="CF33" s="7">
        <f t="shared" si="10"/>
        <v>7.2</v>
      </c>
      <c r="CG33" s="23">
        <v>5</v>
      </c>
      <c r="CH33" s="194">
        <v>6</v>
      </c>
      <c r="CI33" s="25">
        <v>6.5</v>
      </c>
      <c r="CJ33" s="7">
        <f t="shared" si="11"/>
        <v>6.2</v>
      </c>
      <c r="CK33" s="23">
        <v>6</v>
      </c>
      <c r="CL33" s="194">
        <v>6</v>
      </c>
      <c r="CM33" s="25">
        <v>5</v>
      </c>
      <c r="CN33" s="7">
        <f t="shared" si="12"/>
        <v>5.3</v>
      </c>
      <c r="CO33" s="23">
        <v>7.5</v>
      </c>
      <c r="CP33" s="194">
        <v>7</v>
      </c>
      <c r="CQ33" s="25">
        <v>7</v>
      </c>
      <c r="CR33" s="7">
        <f t="shared" si="13"/>
        <v>7.1</v>
      </c>
      <c r="CS33" s="23">
        <v>5.3</v>
      </c>
      <c r="CT33" s="194">
        <v>4</v>
      </c>
      <c r="CU33" s="25">
        <v>6</v>
      </c>
      <c r="CV33" s="7">
        <f t="shared" si="14"/>
        <v>5.7</v>
      </c>
      <c r="CW33" s="104">
        <v>6.3</v>
      </c>
      <c r="CX33" s="273">
        <v>6</v>
      </c>
      <c r="CY33" s="74">
        <v>8</v>
      </c>
      <c r="CZ33" s="7">
        <f t="shared" si="15"/>
        <v>7.5</v>
      </c>
      <c r="DA33" s="23">
        <v>8</v>
      </c>
      <c r="DB33" s="194">
        <v>7</v>
      </c>
      <c r="DC33" s="25">
        <v>8</v>
      </c>
      <c r="DD33" s="7">
        <f t="shared" si="16"/>
        <v>7.9</v>
      </c>
      <c r="DE33" s="23">
        <v>5.5</v>
      </c>
      <c r="DF33" s="194">
        <v>6</v>
      </c>
      <c r="DG33" s="25">
        <v>7.5</v>
      </c>
      <c r="DH33" s="7">
        <f>ROUND((DE33*0.2+DF33*0.1+DG33*0.7),1)</f>
        <v>7</v>
      </c>
      <c r="DI33" s="23">
        <v>6</v>
      </c>
      <c r="DJ33" s="194">
        <v>6</v>
      </c>
      <c r="DK33" s="25">
        <v>6.5</v>
      </c>
      <c r="DL33" s="7">
        <f>ROUND((DI33*0.2+DJ33*0.1+DK33*0.7),1)</f>
        <v>6.4</v>
      </c>
      <c r="DM33" s="23">
        <v>6</v>
      </c>
      <c r="DN33" s="194">
        <v>6</v>
      </c>
      <c r="DO33" s="25">
        <v>8</v>
      </c>
      <c r="DP33" s="7">
        <f>ROUND((DM33*0.2+DN33*0.1+DO33*0.7),1)</f>
        <v>7.4</v>
      </c>
      <c r="DQ33" s="23">
        <v>6</v>
      </c>
      <c r="DR33" s="194">
        <v>6</v>
      </c>
      <c r="DS33" s="25">
        <v>7</v>
      </c>
      <c r="DT33" s="7">
        <f>ROUND((DQ33*0.2+DR33*0.1+DS33*0.7),1)</f>
        <v>6.7</v>
      </c>
      <c r="DU33" s="23">
        <v>5</v>
      </c>
      <c r="DV33" s="194">
        <v>5</v>
      </c>
      <c r="DW33" s="25">
        <v>6</v>
      </c>
      <c r="DX33" s="7">
        <f>ROUND((DU33*0.2+DV33*0.1+DW33*0.7),1)</f>
        <v>5.7</v>
      </c>
      <c r="DY33" s="234"/>
      <c r="DZ33" s="282"/>
      <c r="EA33" s="236"/>
      <c r="EB33" s="7">
        <f>ROUND((DY33*0.2+DZ33*0.1+EA33*0.7),1)</f>
        <v>0</v>
      </c>
      <c r="EC33" s="234"/>
      <c r="ED33" s="282"/>
      <c r="EE33" s="236"/>
      <c r="EF33" s="7">
        <f>ROUND((EC33*0.2+ED33*0.1+EE33*0.7),1)</f>
        <v>0</v>
      </c>
      <c r="EG33" s="23">
        <v>5</v>
      </c>
      <c r="EH33" s="194">
        <v>6</v>
      </c>
      <c r="EI33" s="25">
        <v>7.5</v>
      </c>
      <c r="EJ33" s="7">
        <f>ROUND((EG33*0.2+EH33*0.1+EI33*0.7),1)</f>
        <v>6.9</v>
      </c>
      <c r="EK33" s="23">
        <v>6</v>
      </c>
      <c r="EL33" s="194">
        <v>6</v>
      </c>
      <c r="EM33" s="25">
        <v>6</v>
      </c>
      <c r="EN33" s="7">
        <f>ROUND((EK33*0.2+EL33*0.1+EM33*0.7),1)</f>
        <v>6</v>
      </c>
      <c r="EO33" s="419"/>
      <c r="EP33" s="420"/>
      <c r="EQ33" s="421"/>
      <c r="ER33" s="7">
        <f t="shared" si="26"/>
        <v>0</v>
      </c>
      <c r="ES33" s="7"/>
      <c r="ET33" s="7"/>
      <c r="EU33" s="8">
        <f t="shared" si="27"/>
        <v>5.69</v>
      </c>
      <c r="EV33" s="80" t="str">
        <f>IF(AND(8.5&lt;=H33,H33&lt;=10),"A",IF(AND(7&lt;=H33,H33&lt;=8.4),"B",IF(AND(5.5&lt;=H33,H33&lt;=6.9),"C",IF(AND(4&lt;=H33,H33&lt;=5.4),"D",IF(H33=0,"X","F")))))</f>
        <v>B</v>
      </c>
      <c r="EW33" s="81">
        <f>IF(AND(8.5&lt;=H33,H33&lt;=10),4,IF(AND(7&lt;=H33,H33&lt;=8.4),3,IF(AND(5.5&lt;=H33,H33&lt;=6.9),2,IF(AND(4&lt;=H33,H33&lt;=5.4),1,0))))</f>
        <v>3</v>
      </c>
      <c r="EX33" s="80" t="str">
        <f>IF(AND(8.5&lt;=L33,L33&lt;=10),"A",IF(AND(7&lt;=L33,L33&lt;=8.4),"B",IF(AND(5.5&lt;=L33,L33&lt;=6.9),"C",IF(AND(4&lt;=L33,L33&lt;=5.4),"D",IF(L33=0,"X","F")))))</f>
        <v>B</v>
      </c>
      <c r="EY33" s="81">
        <f>IF(AND(8.5&lt;=L33,L33&lt;=10),4,IF(AND(7&lt;=L33,L33&lt;=8.4),3,IF(AND(5.5&lt;=L33,L33&lt;=6.9),2,IF(AND(4&lt;=L33,L33&lt;=5.4),1,0))))</f>
        <v>3</v>
      </c>
      <c r="EZ33" s="80" t="str">
        <f>IF(AND(8.5&lt;=P33,P33&lt;=10),"A",IF(AND(7&lt;=P33,P33&lt;=8.4),"B",IF(AND(5.5&lt;=P33,P33&lt;=6.9),"C",IF(AND(4&lt;=P33,P33&lt;=5.4),"D",IF(P33=0,"X","F")))))</f>
        <v>B</v>
      </c>
      <c r="FA33" s="81">
        <f>IF(AND(8.5&lt;=P33,P33&lt;=10),4,IF(AND(7&lt;=P33,P33&lt;=8.4),3,IF(AND(5.5&lt;=P33,P33&lt;=6.9),2,IF(AND(4&lt;=P33,P33&lt;=5.4),1,0))))</f>
        <v>3</v>
      </c>
      <c r="FB33" s="80" t="str">
        <f>IF(AND(8.5&lt;=T33,T33&lt;=10),"A",IF(AND(7&lt;=T33,T33&lt;=8.4),"B",IF(AND(5.5&lt;=T33,T33&lt;=6.9),"C",IF(AND(4&lt;=T33,T33&lt;=5.4),"D",IF(T33=0,"X","F")))))</f>
        <v>B</v>
      </c>
      <c r="FC33" s="81">
        <f>IF(AND(8.5&lt;=T33,T33&lt;=10),4,IF(AND(7&lt;=T33,T33&lt;=8.4),3,IF(AND(5.5&lt;=T33,T33&lt;=6.9),2,IF(AND(4&lt;=T33,T33&lt;=5.4),1,0))))</f>
        <v>3</v>
      </c>
      <c r="FD33" s="219" t="str">
        <f>IF(AND(8.5&lt;=X33,X33&lt;=10),"A",IF(AND(7&lt;=X33,X33&lt;=8.4),"B",IF(AND(5.5&lt;=X33,X33&lt;=6.9),"C",IF(AND(4&lt;=X33,X33&lt;=5.4),"D",IF(X33=0,"X","F")))))</f>
        <v>B</v>
      </c>
      <c r="FE33" s="217">
        <f>IF(AND(8.5&lt;=X33,X33&lt;=10),4,IF(AND(7&lt;=X33,X33&lt;=8.4),3,IF(AND(5.5&lt;=X33,X33&lt;=6.9),2,IF(AND(4&lt;=X33,X33&lt;=5.4),1,0))))</f>
        <v>3</v>
      </c>
      <c r="FF33" s="219" t="str">
        <f>IF(AND(8.5&lt;=AB33,AB33&lt;=10),"A",IF(AND(7&lt;=AB33,AB33&lt;=8.4),"B",IF(AND(5.5&lt;=AB33,AB33&lt;=6.9),"C",IF(AND(4&lt;=AB33,AB33&lt;=5.4),"D",IF(AB33=0,"X","F")))))</f>
        <v>C</v>
      </c>
      <c r="FG33" s="217">
        <f>IF(AND(8.5&lt;=AB33,AB33&lt;=10),4,IF(AND(7&lt;=AB33,AB33&lt;=8.4),3,IF(AND(5.5&lt;=AB33,AB33&lt;=6.9),2,IF(AND(4&lt;=AB33,AB33&lt;=5.4),1,0))))</f>
        <v>2</v>
      </c>
      <c r="FH33" s="219" t="str">
        <f>IF(AND(8.5&lt;=AF33,AF33&lt;=10),"A",IF(AND(7&lt;=AF33,AF33&lt;=8.4),"B",IF(AND(5.5&lt;=AF33,AF33&lt;=6.9),"C",IF(AND(4&lt;=AF33,AF33&lt;=5.4),"D",IF(AF33=0,"X","F")))))</f>
        <v>B</v>
      </c>
      <c r="FI33" s="217">
        <f>IF(AND(8.5&lt;=AF33,AF33&lt;=10),4,IF(AND(7&lt;=AF33,AF33&lt;=8.4),3,IF(AND(5.5&lt;=AF33,AF33&lt;=6.9),2,IF(AND(4&lt;=AF33,AF33&lt;=5.4),1,0))))</f>
        <v>3</v>
      </c>
      <c r="FJ33" s="219" t="str">
        <f>IF(AND(8.5&lt;=AJ33,AJ33&lt;=10),"A",IF(AND(7&lt;=AJ33,AJ33&lt;=8.4),"B",IF(AND(5.5&lt;=AJ33,AJ33&lt;=6.9),"C",IF(AND(4&lt;=AJ33,AJ33&lt;=5.4),"D",IF(AJ33=0,"X","F")))))</f>
        <v>B</v>
      </c>
      <c r="FK33" s="217">
        <f>IF(AND(8.5&lt;=AJ33,AJ33&lt;=10),4,IF(AND(7&lt;=AJ33,AJ33&lt;=8.4),3,IF(AND(5.5&lt;=AJ33,AJ33&lt;=6.9),2,IF(AND(4&lt;=AJ33,AJ33&lt;=5.4),1,0))))</f>
        <v>3</v>
      </c>
      <c r="FL33" s="219" t="str">
        <f>IF(AND(8.5&lt;=AN33,AN33&lt;=10),"A",IF(AND(7&lt;=AN33,AN33&lt;=8.4),"B",IF(AND(5.5&lt;=AN33,AN33&lt;=6.9),"C",IF(AND(4&lt;=AN33,AN33&lt;=5.4),"D",IF(AN33=0,"X","F")))))</f>
        <v>B</v>
      </c>
      <c r="FM33" s="217">
        <f>IF(AND(8.5&lt;=AN33,AN33&lt;=10),4,IF(AND(7&lt;=AN33,AN33&lt;=8.4),3,IF(AND(5.5&lt;=AN33,AN33&lt;=6.9),2,IF(AND(4&lt;=AN33,AN33&lt;=5.4),1,0))))</f>
        <v>3</v>
      </c>
      <c r="FN33" s="219" t="str">
        <f>IF(AND(8.5&lt;=AR33,AR33&lt;=10),"A",IF(AND(7&lt;=AR33,AR33&lt;=8.4),"B",IF(AND(5.5&lt;=AR33,AR33&lt;=6.9),"C",IF(AND(4&lt;=AR33,AR33&lt;=5.4),"D",IF(AR33=0,"X","F")))))</f>
        <v>B</v>
      </c>
      <c r="FO33" s="217">
        <f>IF(AND(8.5&lt;=AR33,AR33&lt;=10),4,IF(AND(7&lt;=AR33,AR33&lt;=8.4),3,IF(AND(5.5&lt;=AR33,AR33&lt;=6.9),2,IF(AND(4&lt;=AR33,AR33&lt;=5.4),1,0))))</f>
        <v>3</v>
      </c>
      <c r="FP33" s="219" t="str">
        <f>IF(AND(8.5&lt;=AV33,AV33&lt;=10),"A",IF(AND(7&lt;=AV33,AV33&lt;=8.4),"B",IF(AND(5.5&lt;=AV33,AV33&lt;=6.9),"C",IF(AND(4&lt;=AV33,AV33&lt;=5.4),"D",IF(AV33=0,"X","F")))))</f>
        <v>B</v>
      </c>
      <c r="FQ33" s="217">
        <f>IF(AND(8.5&lt;=AV33,AV33&lt;=10),4,IF(AND(7&lt;=AV33,AV33&lt;=8.4),3,IF(AND(5.5&lt;=AV33,AV33&lt;=6.9),2,IF(AND(4&lt;=AV33,AV33&lt;=5.4),1,0))))</f>
        <v>3</v>
      </c>
      <c r="FR33" s="219" t="str">
        <f>IF(AND(8.5&lt;=AZ33,AZ33&lt;=10),"A",IF(AND(7&lt;=AZ33,AZ33&lt;=8.4),"B",IF(AND(5.5&lt;=AZ33,AZ33&lt;=6.9),"C",IF(AND(4&lt;=AZ33,AZ33&lt;=5.4),"D",IF(AZ33=0,"X","F")))))</f>
        <v>A</v>
      </c>
      <c r="FS33" s="81">
        <f>IF(AND(8.5&lt;=AZ33,AZ33&lt;=10),4,IF(AND(7&lt;=AZ33,AZ33&lt;=8.4),3,IF(AND(5.5&lt;=AZ33,AZ33&lt;=6.9),2,IF(AND(4&lt;=AZ33,AZ33&lt;=5.4),1,0))))</f>
        <v>4</v>
      </c>
      <c r="FT33" s="80" t="str">
        <f>IF(AND(8.5&lt;=BD33,BD33&lt;=10),"A",IF(AND(7&lt;=BD33,BD33&lt;=8.4),"B",IF(AND(5.5&lt;=BD33,BD33&lt;=6.9),"C",IF(AND(4&lt;=BD33,BD33&lt;=5.4),"D",IF(BD33=0,"X","F")))))</f>
        <v>D</v>
      </c>
      <c r="FU33" s="81">
        <f>IF(AND(8.5&lt;=BD33,BD33&lt;=10),4,IF(AND(7&lt;=BD33,BD33&lt;=8.4),3,IF(AND(5.5&lt;=BD33,BD33&lt;=6.9),2,IF(AND(4&lt;=BD33,BD33&lt;=5.4),1,0))))</f>
        <v>1</v>
      </c>
      <c r="FV33" s="80" t="str">
        <f>IF(AND(8.5&lt;=BH33,BH33&lt;=10),"A",IF(AND(7&lt;=BH33,BH33&lt;=8.4),"B",IF(AND(5.5&lt;=BH33,BH33&lt;=6.9),"C",IF(AND(4&lt;=BH33,BH33&lt;=5.4),"D",IF(BH33=0,"X","F")))))</f>
        <v>C</v>
      </c>
      <c r="FW33" s="81">
        <f>IF(AND(8.5&lt;=BH33,BH33&lt;=10),4,IF(AND(7&lt;=BH33,BH33&lt;=8.4),3,IF(AND(5.5&lt;=BH33,BH33&lt;=6.9),2,IF(AND(4&lt;=BH33,BH33&lt;=5.4),1,0))))</f>
        <v>2</v>
      </c>
      <c r="FX33" s="80" t="str">
        <f>IF(AND(8.5&lt;=BL33,BL33&lt;=10),"A",IF(AND(7&lt;=BL33,BL33&lt;=8.4),"B",IF(AND(5.5&lt;=BL33,BL33&lt;=6.9),"C",IF(AND(4&lt;=BL33,BL33&lt;=5.4),"D",IF(BL33=0,"X","F")))))</f>
        <v>C</v>
      </c>
      <c r="FY33" s="81">
        <f>IF(AND(8.5&lt;=BL33,BL33&lt;=10),4,IF(AND(7&lt;=BL33,BL33&lt;=8.4),3,IF(AND(5.5&lt;=BL33,BL33&lt;=6.9),2,IF(AND(4&lt;=BL33,BL33&lt;=5.4),1,0))))</f>
        <v>2</v>
      </c>
      <c r="FZ33" s="80" t="str">
        <f>IF(AND(8.5&lt;=BP33,BP33&lt;=10),"A",IF(AND(7&lt;=BP33,BP33&lt;=8.4),"B",IF(AND(5.5&lt;=BP33,BP33&lt;=6.9),"C",IF(AND(4&lt;=BP33,BP33&lt;=5.4),"D",IF(BP33=0,"X","F")))))</f>
        <v>C</v>
      </c>
      <c r="GA33" s="81">
        <f>IF(AND(8.5&lt;=BP33,BP33&lt;=10),4,IF(AND(7&lt;=BP33,BP33&lt;=8.4),3,IF(AND(5.5&lt;=BP33,BP33&lt;=6.9),2,IF(AND(4&lt;=BP33,BP33&lt;=5.4),1,0))))</f>
        <v>2</v>
      </c>
      <c r="GB33" s="80" t="str">
        <f>IF(AND(8.5&lt;=BT33,BT33&lt;=10),"A",IF(AND(7&lt;=BT33,BT33&lt;=8.4),"B",IF(AND(5.5&lt;=BT33,BT33&lt;=6.9),"C",IF(AND(4&lt;=BT33,BT33&lt;=5.4),"D",IF(BT33=0,"X","F")))))</f>
        <v>B</v>
      </c>
      <c r="GC33" s="81">
        <f>IF(AND(8.5&lt;=BT33,BT33&lt;=10),4,IF(AND(7&lt;=BT33,BT33&lt;=8.4),3,IF(AND(5.5&lt;=BT33,BT33&lt;=6.9),2,IF(AND(4&lt;=BT33,BT33&lt;=5.4),1,0))))</f>
        <v>3</v>
      </c>
      <c r="GD33" s="80" t="str">
        <f>IF(AND(8.5&lt;=BX33,BX33&lt;=10),"A",IF(AND(7&lt;=BX33,BX33&lt;=8.4),"B",IF(AND(5.5&lt;=BX33,BX33&lt;=6.9),"C",IF(AND(4&lt;=BX33,BX33&lt;=5.4),"D",IF(BX33=0,"X","F")))))</f>
        <v>C</v>
      </c>
      <c r="GE33" s="81">
        <f>IF(AND(8.5&lt;=BX33,BX33&lt;=10),4,IF(AND(7&lt;=BX33,BX33&lt;=8.4),3,IF(AND(5.5&lt;=BX33,BX33&lt;=6.9),2,IF(AND(4&lt;=BX33,BX33&lt;=5.4),1,0))))</f>
        <v>2</v>
      </c>
      <c r="GF33" s="80" t="str">
        <f>IF(AND(8.5&lt;=CB33,CB33&lt;=10),"A",IF(AND(7&lt;=CB33,CB33&lt;=8.4),"B",IF(AND(5.5&lt;=CB33,CB33&lt;=6.9),"C",IF(AND(4&lt;=CB33,CB33&lt;=5.4),"D",IF(CB33=0,"X","F")))))</f>
        <v>C</v>
      </c>
      <c r="GG33" s="81">
        <f>IF(AND(8.5&lt;=CB33,CB33&lt;=10),4,IF(AND(7&lt;=CB33,CB33&lt;=8.4),3,IF(AND(5.5&lt;=CB33,CB33&lt;=6.9),2,IF(AND(4&lt;=CB33,CB33&lt;=5.4),1,0))))</f>
        <v>2</v>
      </c>
      <c r="GH33" s="80" t="str">
        <f>IF(AND(8.5&lt;=CF33,CF33&lt;=10),"A",IF(AND(7&lt;=CF33,CF33&lt;=8.4),"B",IF(AND(5.5&lt;=CF33,CF33&lt;=6.9),"C",IF(AND(4&lt;=CF33,CF33&lt;=5.4),"D",IF(CF33=0,"X","F")))))</f>
        <v>B</v>
      </c>
      <c r="GI33" s="81">
        <f>IF(AND(8.5&lt;=CF33,CF33&lt;=10),4,IF(AND(7&lt;=CF33,CF33&lt;=8.4),3,IF(AND(5.5&lt;=CF33,CF33&lt;=6.9),2,IF(AND(4&lt;=CF33,CF33&lt;=5.4),1,0))))</f>
        <v>3</v>
      </c>
      <c r="GJ33" s="80" t="str">
        <f>IF(AND(8.5&lt;=CJ33,CJ33&lt;=10),"A",IF(AND(7&lt;=CJ33,CJ33&lt;=8.4),"B",IF(AND(5.5&lt;=CJ33,CJ33&lt;=6.9),"C",IF(AND(4&lt;=CJ33,CJ33&lt;=5.4),"D",IF(CJ33=0,"X","F")))))</f>
        <v>C</v>
      </c>
      <c r="GK33" s="81">
        <f>IF(AND(8.5&lt;=CJ33,CJ33&lt;=10),4,IF(AND(7&lt;=CJ33,CJ33&lt;=8.4),3,IF(AND(5.5&lt;=CJ33,CJ33&lt;=6.9),2,IF(AND(4&lt;=CJ33,CJ33&lt;=5.4),1,0))))</f>
        <v>2</v>
      </c>
      <c r="GL33" s="80" t="str">
        <f>IF(AND(8.5&lt;=CN33,CN33&lt;=10),"A",IF(AND(7&lt;=CN33,CN33&lt;=8.4),"B",IF(AND(5.5&lt;=CN33,CN33&lt;=6.9),"C",IF(AND(4&lt;=CN33,CN33&lt;=5.4),"D",IF(CN33=0,"X","F")))))</f>
        <v>D</v>
      </c>
      <c r="GM33" s="81">
        <f>IF(AND(8.5&lt;=CN33,CN33&lt;=10),4,IF(AND(7&lt;=CN33,CN33&lt;=8.4),3,IF(AND(5.5&lt;=CN33,CN33&lt;=6.9),2,IF(AND(4&lt;=CN33,CN33&lt;=5.4),1,0))))</f>
        <v>1</v>
      </c>
      <c r="GN33" s="80" t="str">
        <f>IF(AND(8.5&lt;=CR33,CR33&lt;=10),"A",IF(AND(7&lt;=CR33,CR33&lt;=8.4),"B",IF(AND(5.5&lt;=CR33,CR33&lt;=6.9),"C",IF(AND(4&lt;=CR33,CR33&lt;=5.4),"D",IF(CR33=0,"X","F")))))</f>
        <v>B</v>
      </c>
      <c r="GO33" s="81">
        <f>IF(AND(8.5&lt;=CR33,CR33&lt;=10),4,IF(AND(7&lt;=CR33,CR33&lt;=8.4),3,IF(AND(5.5&lt;=CR33,CR33&lt;=6.9),2,IF(AND(4&lt;=CR33,CR33&lt;=5.4),1,0))))</f>
        <v>3</v>
      </c>
      <c r="GP33" s="80" t="str">
        <f>IF(AND(8.5&lt;=CV33,CV33&lt;=10),"A",IF(AND(7&lt;=CV33,CV33&lt;=8.4),"B",IF(AND(5.5&lt;=CV33,CV33&lt;=6.9),"C",IF(AND(4&lt;=CV33,CV33&lt;=5.4),"D",IF(CV33=0,"X","F")))))</f>
        <v>C</v>
      </c>
      <c r="GQ33" s="81">
        <f>IF(AND(8.5&lt;=CV33,CV33&lt;=10),4,IF(AND(7&lt;=CV33,CV33&lt;=8.4),3,IF(AND(5.5&lt;=CV33,CV33&lt;=6.9),2,IF(AND(4&lt;=CV33,CV33&lt;=5.4),1,0))))</f>
        <v>2</v>
      </c>
      <c r="GR33" s="80" t="str">
        <f>IF(AND(8.5&lt;=CZ33,CZ33&lt;=10),"A",IF(AND(7&lt;=CZ33,CZ33&lt;=8.4),"B",IF(AND(5.5&lt;=CZ33,CZ33&lt;=6.9),"C",IF(AND(4&lt;=CZ33,CZ33&lt;=5.4),"D",IF(CZ33=0,"X","F")))))</f>
        <v>B</v>
      </c>
      <c r="GS33" s="81">
        <f>IF(AND(8.5&lt;=CZ33,CZ33&lt;=10),4,IF(AND(7&lt;=CZ33,CZ33&lt;=8.4),3,IF(AND(5.5&lt;=CZ33,CZ33&lt;=6.9),2,IF(AND(4&lt;=CZ33,CZ33&lt;=5.4),1,0))))</f>
        <v>3</v>
      </c>
      <c r="GT33" s="80" t="str">
        <f>IF(AND(8.5&lt;=DD33,DD33&lt;=10),"A",IF(AND(7&lt;=DD33,DD33&lt;=8.4),"B",IF(AND(5.5&lt;=DD33,DD33&lt;=6.9),"C",IF(AND(4&lt;=DD33,DD33&lt;=5.4),"D",IF(DD33=0,"X","F")))))</f>
        <v>B</v>
      </c>
      <c r="GU33" s="81">
        <f>IF(AND(8.5&lt;=DD33,DD33&lt;=10),4,IF(AND(7&lt;=DD33,DD33&lt;=8.4),3,IF(AND(5.5&lt;=DD33,DD33&lt;=6.9),2,IF(AND(4&lt;=DD33,DD33&lt;=5.4),1,0))))</f>
        <v>3</v>
      </c>
      <c r="GV33" s="427" t="str">
        <f>IF(AND(8.5&lt;=DH33,DH33&lt;=10),"A",IF(AND(7&lt;=DH33,DH33&lt;=8.4),"B",IF(AND(5.5&lt;=DH33,DH33&lt;=6.9),"C",IF(AND(4&lt;=DH33,DH33&lt;=5.4),"D",IF(DH33=0,"X","F")))))</f>
        <v>B</v>
      </c>
      <c r="GW33" s="428">
        <f>IF(AND(8.5&lt;=DH33,DH33&lt;=10),4,IF(AND(7&lt;=DH33,DH33&lt;=8.4),3,IF(AND(5.5&lt;=DH33,DH33&lt;=6.9),2,IF(AND(4&lt;=DH33,DH33&lt;=5.4),1,0))))</f>
        <v>3</v>
      </c>
      <c r="GX33" s="427" t="str">
        <f>IF(AND(8.5&lt;=DL33,DL33&lt;=10),"A",IF(AND(7&lt;=DL33,DL33&lt;=8.4),"B",IF(AND(5.5&lt;=DL33,DL33&lt;=6.9),"C",IF(AND(4&lt;=DL33,DL33&lt;=5.4),"D",IF(DL33=0,"X","F")))))</f>
        <v>C</v>
      </c>
      <c r="GY33" s="428">
        <f>IF(AND(8.5&lt;=DL33,DL33&lt;=10),4,IF(AND(7&lt;=DL33,DL33&lt;=8.4),3,IF(AND(5.5&lt;=DL33,DL33&lt;=6.9),2,IF(AND(4&lt;=DL33,DL33&lt;=5.4),1,0))))</f>
        <v>2</v>
      </c>
      <c r="GZ33" s="427" t="str">
        <f>IF(AND(8.5&lt;=DP33,DP33&lt;=10),"A",IF(AND(7&lt;=DP33,DP33&lt;=8.4),"B",IF(AND(5.5&lt;=DP33,DP33&lt;=6.9),"C",IF(AND(4&lt;=DP33,DP33&lt;=5.4),"D",IF(DP33=0,"X","F")))))</f>
        <v>B</v>
      </c>
      <c r="HA33" s="428">
        <f>IF(AND(8.5&lt;=DP33,DP33&lt;=10),4,IF(AND(7&lt;=DP33,DP33&lt;=8.4),3,IF(AND(5.5&lt;=DP33,DP33&lt;=6.9),2,IF(AND(4&lt;=DP33,DP33&lt;=5.4),1,0))))</f>
        <v>3</v>
      </c>
      <c r="HB33" s="427" t="str">
        <f>IF(AND(8.5&lt;=DT33,DT33&lt;=10),"A",IF(AND(7&lt;=DT33,DT33&lt;=8.4),"B",IF(AND(5.5&lt;=DT33,DT33&lt;=6.9),"C",IF(AND(4&lt;=DT33,DT33&lt;=5.4),"D",IF(DT33=0,"X","F")))))</f>
        <v>C</v>
      </c>
      <c r="HC33" s="428">
        <f>IF(AND(8.5&lt;=DT33,DT33&lt;=10),4,IF(AND(7&lt;=DT33,DT33&lt;=8.4),3,IF(AND(5.5&lt;=DT33,DT33&lt;=6.9),2,IF(AND(4&lt;=DT33,DT33&lt;=5.4),1,0))))</f>
        <v>2</v>
      </c>
      <c r="HD33" s="427" t="str">
        <f>IF(AND(8.5&lt;=DX33,DX33&lt;=10),"A",IF(AND(7&lt;=DX33,DX33&lt;=8.4),"B",IF(AND(5.5&lt;=DX33,DX33&lt;=6.9),"C",IF(AND(4&lt;=DX33,DX33&lt;=5.4),"D",IF(DX33=0,"X","F")))))</f>
        <v>C</v>
      </c>
      <c r="HE33" s="428">
        <f>IF(AND(8.5&lt;=DX33,DX33&lt;=10),4,IF(AND(7&lt;=DX33,DX33&lt;=8.4),3,IF(AND(5.5&lt;=DX33,DX33&lt;=6.9),2,IF(AND(4&lt;=DX33,DX33&lt;=5.4),1,0))))</f>
        <v>2</v>
      </c>
      <c r="HF33" s="427" t="str">
        <f>IF(AND(8.5&lt;=EB33,EB33&lt;=10),"A",IF(AND(7&lt;=EB33,EB33&lt;=8.4),"B",IF(AND(5.5&lt;=EB33,EB33&lt;=6.9),"C",IF(AND(4&lt;=EB33,EB33&lt;=5.4),"D",IF(EB33=0,"X","F")))))</f>
        <v>X</v>
      </c>
      <c r="HG33" s="428">
        <f>IF(AND(8.5&lt;=EB33,EB33&lt;=10),4,IF(AND(7&lt;=EB33,EB33&lt;=8.4),3,IF(AND(5.5&lt;=EB33,EB33&lt;=6.9),2,IF(AND(4&lt;=EB33,EB33&lt;=5.4),1,0))))</f>
        <v>0</v>
      </c>
      <c r="HH33" s="427" t="str">
        <f>IF(AND(8.5&lt;=EF33,EF33&lt;=10),"A",IF(AND(7&lt;=EF33,EF33&lt;=8.4),"B",IF(AND(5.5&lt;=EF33,EF33&lt;=6.9),"C",IF(AND(4&lt;=EF33,EF33&lt;=5.4),"D",IF(EF33=0,"X","F")))))</f>
        <v>X</v>
      </c>
      <c r="HI33" s="428">
        <f>IF(AND(8.5&lt;=EF33,EF33&lt;=10),4,IF(AND(7&lt;=EF33,EF33&lt;=8.4),3,IF(AND(5.5&lt;=EF33,EF33&lt;=6.9),2,IF(AND(4&lt;=EF33,EF33&lt;=5.4),1,0))))</f>
        <v>0</v>
      </c>
      <c r="HJ33" s="427" t="str">
        <f>IF(AND(8.5&lt;=EJ33,EJ33&lt;=10),"A",IF(AND(7&lt;=EJ33,EJ33&lt;=8.4),"B",IF(AND(5.5&lt;=EJ33,EJ33&lt;=6.9),"C",IF(AND(4&lt;=EJ33,EJ33&lt;=5.4),"D",IF(EJ33=0,"X","F")))))</f>
        <v>C</v>
      </c>
      <c r="HK33" s="428">
        <f>IF(AND(8.5&lt;=EJ33,EJ33&lt;=10),4,IF(AND(7&lt;=EJ33,EJ33&lt;=8.4),3,IF(AND(5.5&lt;=EJ33,EJ33&lt;=6.9),2,IF(AND(4&lt;=EJ33,EJ33&lt;=5.4),1,0))))</f>
        <v>2</v>
      </c>
      <c r="HL33" s="427" t="str">
        <f>IF(AND(8.5&lt;=EN33,EN33&lt;=10),"A",IF(AND(7&lt;=EN33,EN33&lt;=8.4),"B",IF(AND(5.5&lt;=EN33,EN33&lt;=6.9),"C",IF(AND(4&lt;=EN33,EN33&lt;=5.4),"D",IF(EN33=0,"X","F")))))</f>
        <v>C</v>
      </c>
      <c r="HM33" s="516">
        <f>IF(AND(8.5&lt;=EN33,EN33&lt;=10),4,IF(AND(7&lt;=EN33,EN33&lt;=8.4),3,IF(AND(5.5&lt;=EN33,EN33&lt;=6.9),2,IF(AND(4&lt;=EN33,EN33&lt;=5.4),1,0))))</f>
        <v>2</v>
      </c>
      <c r="HN33" s="427" t="str">
        <f t="shared" si="85"/>
        <v>X</v>
      </c>
      <c r="HO33" s="516">
        <f t="shared" si="86"/>
        <v>0</v>
      </c>
      <c r="HP33" s="427" t="str">
        <f t="shared" si="87"/>
        <v>X</v>
      </c>
      <c r="HQ33" s="516">
        <f t="shared" si="88"/>
        <v>0</v>
      </c>
      <c r="HR33" s="427" t="str">
        <f t="shared" si="89"/>
        <v>X</v>
      </c>
      <c r="HS33" s="516">
        <f t="shared" si="90"/>
        <v>0</v>
      </c>
      <c r="HT33" s="82">
        <f t="shared" si="39"/>
        <v>3</v>
      </c>
      <c r="HU33" s="82">
        <f t="shared" si="91"/>
        <v>2.88</v>
      </c>
      <c r="HV33" s="82">
        <f t="shared" si="40"/>
        <v>2.2999999999999998</v>
      </c>
      <c r="HW33" s="82">
        <f t="shared" si="92"/>
        <v>2.29</v>
      </c>
      <c r="HX33" s="82">
        <f t="shared" si="93"/>
        <v>1.71</v>
      </c>
      <c r="HY33" s="82">
        <f t="shared" si="94"/>
        <v>0</v>
      </c>
      <c r="HZ33" s="83">
        <f t="shared" si="41"/>
        <v>79</v>
      </c>
      <c r="IA33" s="82">
        <f t="shared" si="95"/>
        <v>2.48</v>
      </c>
      <c r="IB33" s="84" t="str">
        <f t="shared" si="42"/>
        <v>Trung b×nh</v>
      </c>
      <c r="IE33" s="93"/>
      <c r="IG33" s="3">
        <v>5</v>
      </c>
      <c r="IH33" s="3">
        <v>7.5</v>
      </c>
      <c r="IJ33" s="3">
        <v>5</v>
      </c>
      <c r="IK33" s="3">
        <v>7.5</v>
      </c>
      <c r="IM33" s="3">
        <v>7</v>
      </c>
      <c r="IN33" s="3">
        <v>7</v>
      </c>
    </row>
    <row r="34" spans="1:249" ht="21.75" customHeight="1" x14ac:dyDescent="0.25">
      <c r="A34" s="6">
        <v>28</v>
      </c>
      <c r="B34" s="54" t="s">
        <v>211</v>
      </c>
      <c r="C34" s="203" t="s">
        <v>214</v>
      </c>
      <c r="D34" s="18">
        <v>31260</v>
      </c>
      <c r="E34" s="23">
        <v>7.5</v>
      </c>
      <c r="F34" s="194">
        <v>8</v>
      </c>
      <c r="G34" s="25">
        <v>7</v>
      </c>
      <c r="H34" s="7">
        <f>ROUND((E34*0.2+F34*0.1+G34*0.7),1)</f>
        <v>7.2</v>
      </c>
      <c r="I34" s="23">
        <v>7.5</v>
      </c>
      <c r="J34" s="194">
        <v>8</v>
      </c>
      <c r="K34" s="25">
        <v>7</v>
      </c>
      <c r="L34" s="7">
        <f>ROUND((I34*0.2+J34*0.1+K34*0.7),1)</f>
        <v>7.2</v>
      </c>
      <c r="M34" s="23">
        <v>6.5</v>
      </c>
      <c r="N34" s="194">
        <v>7</v>
      </c>
      <c r="O34" s="25">
        <v>7</v>
      </c>
      <c r="P34" s="7">
        <f>ROUND((M34*0.2+N34*0.1+O34*0.7),1)</f>
        <v>6.9</v>
      </c>
      <c r="Q34" s="23">
        <v>7.5</v>
      </c>
      <c r="R34" s="194">
        <v>9</v>
      </c>
      <c r="S34" s="25">
        <v>7</v>
      </c>
      <c r="T34" s="7">
        <f>ROUND((Q34*0.2+R34*0.1+S34*0.7),1)</f>
        <v>7.3</v>
      </c>
      <c r="U34" s="23">
        <v>6.5</v>
      </c>
      <c r="V34" s="194">
        <v>7</v>
      </c>
      <c r="W34" s="25">
        <v>7</v>
      </c>
      <c r="X34" s="7">
        <f t="shared" si="131"/>
        <v>6.9</v>
      </c>
      <c r="Y34" s="23">
        <v>5.5</v>
      </c>
      <c r="Z34" s="194">
        <v>6</v>
      </c>
      <c r="AA34" s="25">
        <v>5.5</v>
      </c>
      <c r="AB34" s="7">
        <f>ROUND((Y34*0.2+Z34*0.1+AA34*0.7),1)</f>
        <v>5.6</v>
      </c>
      <c r="AC34" s="23">
        <v>5.5</v>
      </c>
      <c r="AD34" s="194">
        <v>6</v>
      </c>
      <c r="AE34" s="25">
        <v>8</v>
      </c>
      <c r="AF34" s="7">
        <f>ROUND((AC34*0.2+AD34*0.1+AE34*0.7),1)</f>
        <v>7.3</v>
      </c>
      <c r="AG34" s="23">
        <v>5.7</v>
      </c>
      <c r="AH34" s="194">
        <v>6</v>
      </c>
      <c r="AI34" s="25">
        <v>7.5</v>
      </c>
      <c r="AJ34" s="7">
        <f>ROUND((AG34*0.2+AH34*0.1+AI34*0.7),1)</f>
        <v>7</v>
      </c>
      <c r="AK34" s="23">
        <v>6.5</v>
      </c>
      <c r="AL34" s="194">
        <v>7</v>
      </c>
      <c r="AM34" s="25">
        <v>9</v>
      </c>
      <c r="AN34" s="7">
        <f>ROUND((AK34*0.2+AL34*0.1+AM34*0.7),1)</f>
        <v>8.3000000000000007</v>
      </c>
      <c r="AO34" s="23">
        <v>7.3</v>
      </c>
      <c r="AP34" s="194">
        <v>7</v>
      </c>
      <c r="AQ34" s="25">
        <v>7.5</v>
      </c>
      <c r="AR34" s="7">
        <f>ROUND((AO34*0.2+AP34*0.1+AQ34*0.7),1)</f>
        <v>7.4</v>
      </c>
      <c r="AS34" s="23">
        <v>7.5</v>
      </c>
      <c r="AT34" s="194">
        <v>7</v>
      </c>
      <c r="AU34" s="25">
        <v>7</v>
      </c>
      <c r="AV34" s="7">
        <f>ROUND((AS34*0.2+AT34*0.1+AU34*0.7),1)</f>
        <v>7.1</v>
      </c>
      <c r="AW34" s="23">
        <v>7.7</v>
      </c>
      <c r="AX34" s="194">
        <v>7</v>
      </c>
      <c r="AY34" s="25">
        <v>5.5</v>
      </c>
      <c r="AZ34" s="7">
        <f>ROUND((AW34*0.2+AX34*0.1+AY34*0.7),1)</f>
        <v>6.1</v>
      </c>
      <c r="BA34" s="23">
        <v>6.7</v>
      </c>
      <c r="BB34" s="194">
        <v>7</v>
      </c>
      <c r="BC34" s="25">
        <v>6</v>
      </c>
      <c r="BD34" s="7">
        <f>ROUND((BA34*0.2+BB34*0.1+BC34*0.7),1)</f>
        <v>6.2</v>
      </c>
      <c r="BE34" s="23">
        <v>7</v>
      </c>
      <c r="BF34" s="194">
        <v>9</v>
      </c>
      <c r="BG34" s="25">
        <f>ROUND((IG34+IH34)/2,1)</f>
        <v>0</v>
      </c>
      <c r="BH34" s="7">
        <f>ROUND((BE34*0.2+BF34*0.1+BG34*0.7),1)</f>
        <v>2.2999999999999998</v>
      </c>
      <c r="BI34" s="23">
        <v>7</v>
      </c>
      <c r="BJ34" s="194">
        <v>7</v>
      </c>
      <c r="BK34" s="25">
        <v>3</v>
      </c>
      <c r="BL34" s="7">
        <f>ROUND((BI34*0.2+BJ34*0.1+BK34*0.7),1)</f>
        <v>4.2</v>
      </c>
      <c r="BM34" s="23">
        <v>6</v>
      </c>
      <c r="BN34" s="194">
        <v>7</v>
      </c>
      <c r="BO34" s="25">
        <f>ROUND((IJ34+IK34)/2,1)</f>
        <v>0</v>
      </c>
      <c r="BP34" s="7">
        <f>ROUND((BM34*0.2+BN34*0.1+BO34*0.7),1)</f>
        <v>1.9</v>
      </c>
      <c r="BQ34" s="23">
        <v>6.5</v>
      </c>
      <c r="BR34" s="194">
        <v>8</v>
      </c>
      <c r="BS34" s="25">
        <f>ROUND((IM34+IN34)/2,1)</f>
        <v>0</v>
      </c>
      <c r="BT34" s="7">
        <f>ROUND((BQ34*0.2+BR34*0.1+BS34*0.7),1)</f>
        <v>2.1</v>
      </c>
      <c r="BU34" s="23">
        <v>6.7</v>
      </c>
      <c r="BV34" s="194">
        <v>9</v>
      </c>
      <c r="BW34" s="25">
        <v>5</v>
      </c>
      <c r="BX34" s="7">
        <f>ROUND((BU34*0.2+BV34*0.1+BW34*0.7),1)</f>
        <v>5.7</v>
      </c>
      <c r="BY34" s="23">
        <v>5</v>
      </c>
      <c r="BZ34" s="194">
        <v>7</v>
      </c>
      <c r="CA34" s="25">
        <v>5</v>
      </c>
      <c r="CB34" s="7">
        <f>ROUND((BY34*0.2+BZ34*0.1+CA34*0.7),1)</f>
        <v>5.2</v>
      </c>
      <c r="CC34" s="23"/>
      <c r="CD34" s="24"/>
      <c r="CE34" s="25"/>
      <c r="CF34" s="7"/>
      <c r="CG34" s="23"/>
      <c r="CH34" s="24"/>
      <c r="CI34" s="25"/>
      <c r="CJ34" s="7"/>
      <c r="CK34" s="23"/>
      <c r="CL34" s="24"/>
      <c r="CM34" s="25"/>
      <c r="CN34" s="7"/>
      <c r="CO34" s="23"/>
      <c r="CP34" s="24"/>
      <c r="CQ34" s="25"/>
      <c r="CR34" s="7"/>
      <c r="CS34" s="23"/>
      <c r="CT34" s="24"/>
      <c r="CU34" s="25"/>
      <c r="CV34" s="7"/>
      <c r="CW34" s="104"/>
      <c r="CX34" s="105"/>
      <c r="CY34" s="74"/>
      <c r="CZ34" s="7"/>
      <c r="DA34" s="23">
        <v>7</v>
      </c>
      <c r="DB34" s="194">
        <v>7</v>
      </c>
      <c r="DC34" s="25">
        <v>7</v>
      </c>
      <c r="DD34" s="7">
        <f>ROUND((DA34*0.2+DB34*0.1+DC34*0.7),1)</f>
        <v>7</v>
      </c>
      <c r="DE34" s="419"/>
      <c r="DF34" s="420"/>
      <c r="DG34" s="421"/>
      <c r="DH34" s="7"/>
      <c r="DI34" s="419"/>
      <c r="DJ34" s="420"/>
      <c r="DK34" s="421"/>
      <c r="DL34" s="7"/>
      <c r="DM34" s="23"/>
      <c r="DN34" s="194"/>
      <c r="DO34" s="25"/>
      <c r="DP34" s="7"/>
      <c r="DQ34" s="419"/>
      <c r="DR34" s="420"/>
      <c r="DS34" s="421"/>
      <c r="DT34" s="7"/>
      <c r="DU34" s="419"/>
      <c r="DV34" s="420"/>
      <c r="DW34" s="421"/>
      <c r="DX34" s="7"/>
      <c r="DY34" s="419"/>
      <c r="DZ34" s="420"/>
      <c r="EA34" s="421"/>
      <c r="EB34" s="7"/>
      <c r="EC34" s="419"/>
      <c r="ED34" s="420"/>
      <c r="EE34" s="421"/>
      <c r="EF34" s="7"/>
      <c r="EG34" s="419"/>
      <c r="EH34" s="420"/>
      <c r="EI34" s="421"/>
      <c r="EJ34" s="7"/>
      <c r="EK34" s="416"/>
      <c r="EL34" s="417"/>
      <c r="EM34" s="418"/>
      <c r="EN34" s="7"/>
      <c r="EO34" s="23"/>
      <c r="EP34" s="194"/>
      <c r="EQ34" s="25"/>
      <c r="ER34" s="7">
        <f t="shared" si="26"/>
        <v>0</v>
      </c>
      <c r="ES34" s="7"/>
      <c r="ET34" s="7"/>
      <c r="EU34" s="8">
        <f t="shared" si="27"/>
        <v>2.71</v>
      </c>
      <c r="EV34" s="80" t="str">
        <f>IF(AND(8.5&lt;=H34,H34&lt;=10),"A",IF(AND(7&lt;=H34,H34&lt;=8.4),"B",IF(AND(5.5&lt;=H34,H34&lt;=6.9),"C",IF(AND(4&lt;=H34,H34&lt;=5.4),"D",IF(H34=0,"X","F")))))</f>
        <v>B</v>
      </c>
      <c r="EW34" s="81">
        <f>IF(AND(8.5&lt;=H34,H34&lt;=10),4,IF(AND(7&lt;=H34,H34&lt;=8.4),3,IF(AND(5.5&lt;=H34,H34&lt;=6.9),2,IF(AND(4&lt;=H34,H34&lt;=5.4),1,0))))</f>
        <v>3</v>
      </c>
      <c r="EX34" s="80" t="str">
        <f>IF(AND(8.5&lt;=L34,L34&lt;=10),"A",IF(AND(7&lt;=L34,L34&lt;=8.4),"B",IF(AND(5.5&lt;=L34,L34&lt;=6.9),"C",IF(AND(4&lt;=L34,L34&lt;=5.4),"D",IF(L34=0,"X","F")))))</f>
        <v>B</v>
      </c>
      <c r="EY34" s="81">
        <f>IF(AND(8.5&lt;=L34,L34&lt;=10),4,IF(AND(7&lt;=L34,L34&lt;=8.4),3,IF(AND(5.5&lt;=L34,L34&lt;=6.9),2,IF(AND(4&lt;=L34,L34&lt;=5.4),1,0))))</f>
        <v>3</v>
      </c>
      <c r="EZ34" s="80" t="str">
        <f>IF(AND(8.5&lt;=P34,P34&lt;=10),"A",IF(AND(7&lt;=P34,P34&lt;=8.4),"B",IF(AND(5.5&lt;=P34,P34&lt;=6.9),"C",IF(AND(4&lt;=P34,P34&lt;=5.4),"D",IF(P34=0,"X","F")))))</f>
        <v>C</v>
      </c>
      <c r="FA34" s="81">
        <f>IF(AND(8.5&lt;=P34,P34&lt;=10),4,IF(AND(7&lt;=P34,P34&lt;=8.4),3,IF(AND(5.5&lt;=P34,P34&lt;=6.9),2,IF(AND(4&lt;=P34,P34&lt;=5.4),1,0))))</f>
        <v>2</v>
      </c>
      <c r="FB34" s="80" t="str">
        <f>IF(AND(8.5&lt;=T34,T34&lt;=10),"A",IF(AND(7&lt;=T34,T34&lt;=8.4),"B",IF(AND(5.5&lt;=T34,T34&lt;=6.9),"C",IF(AND(4&lt;=T34,T34&lt;=5.4),"D",IF(T34=0,"X","F")))))</f>
        <v>B</v>
      </c>
      <c r="FC34" s="81">
        <f>IF(AND(8.5&lt;=T34,T34&lt;=10),4,IF(AND(7&lt;=T34,T34&lt;=8.4),3,IF(AND(5.5&lt;=T34,T34&lt;=6.9),2,IF(AND(4&lt;=T34,T34&lt;=5.4),1,0))))</f>
        <v>3</v>
      </c>
      <c r="FD34" s="219" t="str">
        <f>IF(AND(8.5&lt;=X34,X34&lt;=10),"A",IF(AND(7&lt;=X34,X34&lt;=8.4),"B",IF(AND(5.5&lt;=X34,X34&lt;=6.9),"C",IF(AND(4&lt;=X34,X34&lt;=5.4),"D",IF(X34=0,"X","F")))))</f>
        <v>C</v>
      </c>
      <c r="FE34" s="217">
        <f>IF(AND(8.5&lt;=X34,X34&lt;=10),4,IF(AND(7&lt;=X34,X34&lt;=8.4),3,IF(AND(5.5&lt;=X34,X34&lt;=6.9),2,IF(AND(4&lt;=X34,X34&lt;=5.4),1,0))))</f>
        <v>2</v>
      </c>
      <c r="FF34" s="219" t="str">
        <f>IF(AND(8.5&lt;=AB34,AB34&lt;=10),"A",IF(AND(7&lt;=AB34,AB34&lt;=8.4),"B",IF(AND(5.5&lt;=AB34,AB34&lt;=6.9),"C",IF(AND(4&lt;=AB34,AB34&lt;=5.4),"D",IF(AB34=0,"X","F")))))</f>
        <v>C</v>
      </c>
      <c r="FG34" s="217">
        <f>IF(AND(8.5&lt;=AB34,AB34&lt;=10),4,IF(AND(7&lt;=AB34,AB34&lt;=8.4),3,IF(AND(5.5&lt;=AB34,AB34&lt;=6.9),2,IF(AND(4&lt;=AB34,AB34&lt;=5.4),1,0))))</f>
        <v>2</v>
      </c>
      <c r="FH34" s="219" t="str">
        <f>IF(AND(8.5&lt;=AF34,AF34&lt;=10),"A",IF(AND(7&lt;=AF34,AF34&lt;=8.4),"B",IF(AND(5.5&lt;=AF34,AF34&lt;=6.9),"C",IF(AND(4&lt;=AF34,AF34&lt;=5.4),"D",IF(AF34=0,"X","F")))))</f>
        <v>B</v>
      </c>
      <c r="FI34" s="217">
        <f>IF(AND(8.5&lt;=AF34,AF34&lt;=10),4,IF(AND(7&lt;=AF34,AF34&lt;=8.4),3,IF(AND(5.5&lt;=AF34,AF34&lt;=6.9),2,IF(AND(4&lt;=AF34,AF34&lt;=5.4),1,0))))</f>
        <v>3</v>
      </c>
      <c r="FJ34" s="219" t="str">
        <f>IF(AND(8.5&lt;=AJ34,AJ34&lt;=10),"A",IF(AND(7&lt;=AJ34,AJ34&lt;=8.4),"B",IF(AND(5.5&lt;=AJ34,AJ34&lt;=6.9),"C",IF(AND(4&lt;=AJ34,AJ34&lt;=5.4),"D",IF(AJ34=0,"X","F")))))</f>
        <v>B</v>
      </c>
      <c r="FK34" s="217">
        <f>IF(AND(8.5&lt;=AJ34,AJ34&lt;=10),4,IF(AND(7&lt;=AJ34,AJ34&lt;=8.4),3,IF(AND(5.5&lt;=AJ34,AJ34&lt;=6.9),2,IF(AND(4&lt;=AJ34,AJ34&lt;=5.4),1,0))))</f>
        <v>3</v>
      </c>
      <c r="FL34" s="219" t="str">
        <f>IF(AND(8.5&lt;=AN34,AN34&lt;=10),"A",IF(AND(7&lt;=AN34,AN34&lt;=8.4),"B",IF(AND(5.5&lt;=AN34,AN34&lt;=6.9),"C",IF(AND(4&lt;=AN34,AN34&lt;=5.4),"D",IF(AN34=0,"X","F")))))</f>
        <v>B</v>
      </c>
      <c r="FM34" s="217">
        <f>IF(AND(8.5&lt;=AN34,AN34&lt;=10),4,IF(AND(7&lt;=AN34,AN34&lt;=8.4),3,IF(AND(5.5&lt;=AN34,AN34&lt;=6.9),2,IF(AND(4&lt;=AN34,AN34&lt;=5.4),1,0))))</f>
        <v>3</v>
      </c>
      <c r="FN34" s="219" t="str">
        <f>IF(AND(8.5&lt;=AR34,AR34&lt;=10),"A",IF(AND(7&lt;=AR34,AR34&lt;=8.4),"B",IF(AND(5.5&lt;=AR34,AR34&lt;=6.9),"C",IF(AND(4&lt;=AR34,AR34&lt;=5.4),"D",IF(AR34=0,"X","F")))))</f>
        <v>B</v>
      </c>
      <c r="FO34" s="217">
        <f>IF(AND(8.5&lt;=AR34,AR34&lt;=10),4,IF(AND(7&lt;=AR34,AR34&lt;=8.4),3,IF(AND(5.5&lt;=AR34,AR34&lt;=6.9),2,IF(AND(4&lt;=AR34,AR34&lt;=5.4),1,0))))</f>
        <v>3</v>
      </c>
      <c r="FP34" s="219" t="str">
        <f>IF(AND(8.5&lt;=AV34,AV34&lt;=10),"A",IF(AND(7&lt;=AV34,AV34&lt;=8.4),"B",IF(AND(5.5&lt;=AV34,AV34&lt;=6.9),"C",IF(AND(4&lt;=AV34,AV34&lt;=5.4),"D",IF(AV34=0,"X","F")))))</f>
        <v>B</v>
      </c>
      <c r="FQ34" s="217">
        <f>IF(AND(8.5&lt;=AV34,AV34&lt;=10),4,IF(AND(7&lt;=AV34,AV34&lt;=8.4),3,IF(AND(5.5&lt;=AV34,AV34&lt;=6.9),2,IF(AND(4&lt;=AV34,AV34&lt;=5.4),1,0))))</f>
        <v>3</v>
      </c>
      <c r="FR34" s="219" t="str">
        <f>IF(AND(8.5&lt;=AZ34,AZ34&lt;=10),"A",IF(AND(7&lt;=AZ34,AZ34&lt;=8.4),"B",IF(AND(5.5&lt;=AZ34,AZ34&lt;=6.9),"C",IF(AND(4&lt;=AZ34,AZ34&lt;=5.4),"D",IF(AZ34=0,"X","F")))))</f>
        <v>C</v>
      </c>
      <c r="FS34" s="81">
        <f>IF(AND(8.5&lt;=AZ34,AZ34&lt;=10),4,IF(AND(7&lt;=AZ34,AZ34&lt;=8.4),3,IF(AND(5.5&lt;=AZ34,AZ34&lt;=6.9),2,IF(AND(4&lt;=AZ34,AZ34&lt;=5.4),1,0))))</f>
        <v>2</v>
      </c>
      <c r="FT34" s="80" t="str">
        <f>IF(AND(8.5&lt;=BD34,BD34&lt;=10),"A",IF(AND(7&lt;=BD34,BD34&lt;=8.4),"B",IF(AND(5.5&lt;=BD34,BD34&lt;=6.9),"C",IF(AND(4&lt;=BD34,BD34&lt;=5.4),"D",IF(BD34=0,"X","F")))))</f>
        <v>C</v>
      </c>
      <c r="FU34" s="81">
        <f>IF(AND(8.5&lt;=BD34,BD34&lt;=10),4,IF(AND(7&lt;=BD34,BD34&lt;=8.4),3,IF(AND(5.5&lt;=BD34,BD34&lt;=6.9),2,IF(AND(4&lt;=BD34,BD34&lt;=5.4),1,0))))</f>
        <v>2</v>
      </c>
      <c r="FV34" s="80" t="str">
        <f>IF(AND(8.5&lt;=BH34,BH34&lt;=10),"A",IF(AND(7&lt;=BH34,BH34&lt;=8.4),"B",IF(AND(5.5&lt;=BH34,BH34&lt;=6.9),"C",IF(AND(4&lt;=BH34,BH34&lt;=5.4),"D",IF(BH34=0,"X","F")))))</f>
        <v>F</v>
      </c>
      <c r="FW34" s="81">
        <f>IF(AND(8.5&lt;=BH34,BH34&lt;=10),4,IF(AND(7&lt;=BH34,BH34&lt;=8.4),3,IF(AND(5.5&lt;=BH34,BH34&lt;=6.9),2,IF(AND(4&lt;=BH34,BH34&lt;=5.4),1,0))))</f>
        <v>0</v>
      </c>
      <c r="FX34" s="80" t="str">
        <f>IF(AND(8.5&lt;=BL34,BL34&lt;=10),"A",IF(AND(7&lt;=BL34,BL34&lt;=8.4),"B",IF(AND(5.5&lt;=BL34,BL34&lt;=6.9),"C",IF(AND(4&lt;=BL34,BL34&lt;=5.4),"D",IF(BL34=0,"X","F")))))</f>
        <v>D</v>
      </c>
      <c r="FY34" s="81">
        <f>IF(AND(8.5&lt;=BL34,BL34&lt;=10),4,IF(AND(7&lt;=BL34,BL34&lt;=8.4),3,IF(AND(5.5&lt;=BL34,BL34&lt;=6.9),2,IF(AND(4&lt;=BL34,BL34&lt;=5.4),1,0))))</f>
        <v>1</v>
      </c>
      <c r="FZ34" s="80" t="str">
        <f>IF(AND(8.5&lt;=BP34,BP34&lt;=10),"A",IF(AND(7&lt;=BP34,BP34&lt;=8.4),"B",IF(AND(5.5&lt;=BP34,BP34&lt;=6.9),"C",IF(AND(4&lt;=BP34,BP34&lt;=5.4),"D",IF(BP34=0,"X","F")))))</f>
        <v>F</v>
      </c>
      <c r="GA34" s="81">
        <f>IF(AND(8.5&lt;=BP34,BP34&lt;=10),4,IF(AND(7&lt;=BP34,BP34&lt;=8.4),3,IF(AND(5.5&lt;=BP34,BP34&lt;=6.9),2,IF(AND(4&lt;=BP34,BP34&lt;=5.4),1,0))))</f>
        <v>0</v>
      </c>
      <c r="GB34" s="80" t="str">
        <f>IF(AND(8.5&lt;=BT34,BT34&lt;=10),"A",IF(AND(7&lt;=BT34,BT34&lt;=8.4),"B",IF(AND(5.5&lt;=BT34,BT34&lt;=6.9),"C",IF(AND(4&lt;=BT34,BT34&lt;=5.4),"D",IF(BT34=0,"X","F")))))</f>
        <v>F</v>
      </c>
      <c r="GC34" s="81">
        <f>IF(AND(8.5&lt;=BT34,BT34&lt;=10),4,IF(AND(7&lt;=BT34,BT34&lt;=8.4),3,IF(AND(5.5&lt;=BT34,BT34&lt;=6.9),2,IF(AND(4&lt;=BT34,BT34&lt;=5.4),1,0))))</f>
        <v>0</v>
      </c>
      <c r="GD34" s="80" t="str">
        <f>IF(AND(8.5&lt;=BX34,BX34&lt;=10),"A",IF(AND(7&lt;=BX34,BX34&lt;=8.4),"B",IF(AND(5.5&lt;=BX34,BX34&lt;=6.9),"C",IF(AND(4&lt;=BX34,BX34&lt;=5.4),"D",IF(BX34=0,"X","F")))))</f>
        <v>C</v>
      </c>
      <c r="GE34" s="81">
        <f>IF(AND(8.5&lt;=BX34,BX34&lt;=10),4,IF(AND(7&lt;=BX34,BX34&lt;=8.4),3,IF(AND(5.5&lt;=BX34,BX34&lt;=6.9),2,IF(AND(4&lt;=BX34,BX34&lt;=5.4),1,0))))</f>
        <v>2</v>
      </c>
      <c r="GF34" s="80" t="str">
        <f>IF(AND(8.5&lt;=CB34,CB34&lt;=10),"A",IF(AND(7&lt;=CB34,CB34&lt;=8.4),"B",IF(AND(5.5&lt;=CB34,CB34&lt;=6.9),"C",IF(AND(4&lt;=CB34,CB34&lt;=5.4),"D",IF(CB34=0,"X","F")))))</f>
        <v>D</v>
      </c>
      <c r="GG34" s="81">
        <f>IF(AND(8.5&lt;=CB34,CB34&lt;=10),4,IF(AND(7&lt;=CB34,CB34&lt;=8.4),3,IF(AND(5.5&lt;=CB34,CB34&lt;=6.9),2,IF(AND(4&lt;=CB34,CB34&lt;=5.4),1,0))))</f>
        <v>1</v>
      </c>
      <c r="GH34" s="80" t="str">
        <f>IF(AND(8.5&lt;=CF34,CF34&lt;=10),"A",IF(AND(7&lt;=CF34,CF34&lt;=8.4),"B",IF(AND(5.5&lt;=CF34,CF34&lt;=6.9),"C",IF(AND(4&lt;=CF34,CF34&lt;=5.4),"D",IF(CF34=0,"X","F")))))</f>
        <v>X</v>
      </c>
      <c r="GI34" s="81">
        <f>IF(AND(8.5&lt;=CF34,CF34&lt;=10),4,IF(AND(7&lt;=CF34,CF34&lt;=8.4),3,IF(AND(5.5&lt;=CF34,CF34&lt;=6.9),2,IF(AND(4&lt;=CF34,CF34&lt;=5.4),1,0))))</f>
        <v>0</v>
      </c>
      <c r="GJ34" s="80" t="str">
        <f>IF(AND(8.5&lt;=CJ34,CJ34&lt;=10),"A",IF(AND(7&lt;=CJ34,CJ34&lt;=8.4),"B",IF(AND(5.5&lt;=CJ34,CJ34&lt;=6.9),"C",IF(AND(4&lt;=CJ34,CJ34&lt;=5.4),"D",IF(CJ34=0,"X","F")))))</f>
        <v>X</v>
      </c>
      <c r="GK34" s="81">
        <f>IF(AND(8.5&lt;=CJ34,CJ34&lt;=10),4,IF(AND(7&lt;=CJ34,CJ34&lt;=8.4),3,IF(AND(5.5&lt;=CJ34,CJ34&lt;=6.9),2,IF(AND(4&lt;=CJ34,CJ34&lt;=5.4),1,0))))</f>
        <v>0</v>
      </c>
      <c r="GL34" s="80" t="str">
        <f>IF(AND(8.5&lt;=CN34,CN34&lt;=10),"A",IF(AND(7&lt;=CN34,CN34&lt;=8.4),"B",IF(AND(5.5&lt;=CN34,CN34&lt;=6.9),"C",IF(AND(4&lt;=CN34,CN34&lt;=5.4),"D",IF(CN34=0,"X","F")))))</f>
        <v>X</v>
      </c>
      <c r="GM34" s="81">
        <f>IF(AND(8.5&lt;=CN34,CN34&lt;=10),4,IF(AND(7&lt;=CN34,CN34&lt;=8.4),3,IF(AND(5.5&lt;=CN34,CN34&lt;=6.9),2,IF(AND(4&lt;=CN34,CN34&lt;=5.4),1,0))))</f>
        <v>0</v>
      </c>
      <c r="GN34" s="80" t="str">
        <f>IF(AND(8.5&lt;=CR34,CR34&lt;=10),"A",IF(AND(7&lt;=CR34,CR34&lt;=8.4),"B",IF(AND(5.5&lt;=CR34,CR34&lt;=6.9),"C",IF(AND(4&lt;=CR34,CR34&lt;=5.4),"D",IF(CR34=0,"X","F")))))</f>
        <v>X</v>
      </c>
      <c r="GO34" s="81">
        <f>IF(AND(8.5&lt;=CR34,CR34&lt;=10),4,IF(AND(7&lt;=CR34,CR34&lt;=8.4),3,IF(AND(5.5&lt;=CR34,CR34&lt;=6.9),2,IF(AND(4&lt;=CR34,CR34&lt;=5.4),1,0))))</f>
        <v>0</v>
      </c>
      <c r="GP34" s="80" t="str">
        <f>IF(AND(8.5&lt;=CV34,CV34&lt;=10),"A",IF(AND(7&lt;=CV34,CV34&lt;=8.4),"B",IF(AND(5.5&lt;=CV34,CV34&lt;=6.9),"C",IF(AND(4&lt;=CV34,CV34&lt;=5.4),"D",IF(CV34=0,"X","F")))))</f>
        <v>X</v>
      </c>
      <c r="GQ34" s="81">
        <f>IF(AND(8.5&lt;=CV34,CV34&lt;=10),4,IF(AND(7&lt;=CV34,CV34&lt;=8.4),3,IF(AND(5.5&lt;=CV34,CV34&lt;=6.9),2,IF(AND(4&lt;=CV34,CV34&lt;=5.4),1,0))))</f>
        <v>0</v>
      </c>
      <c r="GR34" s="80" t="str">
        <f>IF(AND(8.5&lt;=CZ34,CZ34&lt;=10),"A",IF(AND(7&lt;=CZ34,CZ34&lt;=8.4),"B",IF(AND(5.5&lt;=CZ34,CZ34&lt;=6.9),"C",IF(AND(4&lt;=CZ34,CZ34&lt;=5.4),"D",IF(CZ34=0,"X","F")))))</f>
        <v>X</v>
      </c>
      <c r="GS34" s="81">
        <f>IF(AND(8.5&lt;=CZ34,CZ34&lt;=10),4,IF(AND(7&lt;=CZ34,CZ34&lt;=8.4),3,IF(AND(5.5&lt;=CZ34,CZ34&lt;=6.9),2,IF(AND(4&lt;=CZ34,CZ34&lt;=5.4),1,0))))</f>
        <v>0</v>
      </c>
      <c r="GT34" s="80" t="str">
        <f>IF(AND(8.5&lt;=DD34,DD34&lt;=10),"A",IF(AND(7&lt;=DD34,DD34&lt;=8.4),"B",IF(AND(5.5&lt;=DD34,DD34&lt;=6.9),"C",IF(AND(4&lt;=DD34,DD34&lt;=5.4),"D",IF(DD34=0,"X","F")))))</f>
        <v>B</v>
      </c>
      <c r="GU34" s="81">
        <f>IF(AND(8.5&lt;=DD34,DD34&lt;=10),4,IF(AND(7&lt;=DD34,DD34&lt;=8.4),3,IF(AND(5.5&lt;=DD34,DD34&lt;=6.9),2,IF(AND(4&lt;=DD34,DD34&lt;=5.4),1,0))))</f>
        <v>3</v>
      </c>
      <c r="GV34" s="427" t="str">
        <f>IF(AND(8.5&lt;=DH34,DH34&lt;=10),"A",IF(AND(7&lt;=DH34,DH34&lt;=8.4),"B",IF(AND(5.5&lt;=DH34,DH34&lt;=6.9),"C",IF(AND(4&lt;=DH34,DH34&lt;=5.4),"D",IF(DH34=0,"X","F")))))</f>
        <v>X</v>
      </c>
      <c r="GW34" s="428">
        <f>IF(AND(8.5&lt;=DH34,DH34&lt;=10),4,IF(AND(7&lt;=DH34,DH34&lt;=8.4),3,IF(AND(5.5&lt;=DH34,DH34&lt;=6.9),2,IF(AND(4&lt;=DH34,DH34&lt;=5.4),1,0))))</f>
        <v>0</v>
      </c>
      <c r="GX34" s="427" t="str">
        <f>IF(AND(8.5&lt;=DL34,DL34&lt;=10),"A",IF(AND(7&lt;=DL34,DL34&lt;=8.4),"B",IF(AND(5.5&lt;=DL34,DL34&lt;=6.9),"C",IF(AND(4&lt;=DL34,DL34&lt;=5.4),"D",IF(DL34=0,"X","F")))))</f>
        <v>X</v>
      </c>
      <c r="GY34" s="428">
        <f>IF(AND(8.5&lt;=DL34,DL34&lt;=10),4,IF(AND(7&lt;=DL34,DL34&lt;=8.4),3,IF(AND(5.5&lt;=DL34,DL34&lt;=6.9),2,IF(AND(4&lt;=DL34,DL34&lt;=5.4),1,0))))</f>
        <v>0</v>
      </c>
      <c r="GZ34" s="427" t="str">
        <f>IF(AND(8.5&lt;=DP34,DP34&lt;=10),"A",IF(AND(7&lt;=DP34,DP34&lt;=8.4),"B",IF(AND(5.5&lt;=DP34,DP34&lt;=6.9),"C",IF(AND(4&lt;=DP34,DP34&lt;=5.4),"D",IF(DP34=0,"X","F")))))</f>
        <v>X</v>
      </c>
      <c r="HA34" s="428">
        <f>IF(AND(8.5&lt;=DP34,DP34&lt;=10),4,IF(AND(7&lt;=DP34,DP34&lt;=8.4),3,IF(AND(5.5&lt;=DP34,DP34&lt;=6.9),2,IF(AND(4&lt;=DP34,DP34&lt;=5.4),1,0))))</f>
        <v>0</v>
      </c>
      <c r="HB34" s="427" t="str">
        <f>IF(AND(8.5&lt;=DT34,DT34&lt;=10),"A",IF(AND(7&lt;=DT34,DT34&lt;=8.4),"B",IF(AND(5.5&lt;=DT34,DT34&lt;=6.9),"C",IF(AND(4&lt;=DT34,DT34&lt;=5.4),"D",IF(DT34=0,"X","F")))))</f>
        <v>X</v>
      </c>
      <c r="HC34" s="428">
        <f>IF(AND(8.5&lt;=DT34,DT34&lt;=10),4,IF(AND(7&lt;=DT34,DT34&lt;=8.4),3,IF(AND(5.5&lt;=DT34,DT34&lt;=6.9),2,IF(AND(4&lt;=DT34,DT34&lt;=5.4),1,0))))</f>
        <v>0</v>
      </c>
      <c r="HD34" s="427" t="str">
        <f>IF(AND(8.5&lt;=DX34,DX34&lt;=10),"A",IF(AND(7&lt;=DX34,DX34&lt;=8.4),"B",IF(AND(5.5&lt;=DX34,DX34&lt;=6.9),"C",IF(AND(4&lt;=DX34,DX34&lt;=5.4),"D",IF(DX34=0,"X","F")))))</f>
        <v>X</v>
      </c>
      <c r="HE34" s="428">
        <f>IF(AND(8.5&lt;=DX34,DX34&lt;=10),4,IF(AND(7&lt;=DX34,DX34&lt;=8.4),3,IF(AND(5.5&lt;=DX34,DX34&lt;=6.9),2,IF(AND(4&lt;=DX34,DX34&lt;=5.4),1,0))))</f>
        <v>0</v>
      </c>
      <c r="HF34" s="427" t="str">
        <f>IF(AND(8.5&lt;=EB34,EB34&lt;=10),"A",IF(AND(7&lt;=EB34,EB34&lt;=8.4),"B",IF(AND(5.5&lt;=EB34,EB34&lt;=6.9),"C",IF(AND(4&lt;=EB34,EB34&lt;=5.4),"D",IF(EB34=0,"X","F")))))</f>
        <v>X</v>
      </c>
      <c r="HG34" s="428">
        <f>IF(AND(8.5&lt;=EB34,EB34&lt;=10),4,IF(AND(7&lt;=EB34,EB34&lt;=8.4),3,IF(AND(5.5&lt;=EB34,EB34&lt;=6.9),2,IF(AND(4&lt;=EB34,EB34&lt;=5.4),1,0))))</f>
        <v>0</v>
      </c>
      <c r="HH34" s="427" t="str">
        <f>IF(AND(8.5&lt;=EF34,EF34&lt;=10),"A",IF(AND(7&lt;=EF34,EF34&lt;=8.4),"B",IF(AND(5.5&lt;=EF34,EF34&lt;=6.9),"C",IF(AND(4&lt;=EF34,EF34&lt;=5.4),"D",IF(EF34=0,"X","F")))))</f>
        <v>X</v>
      </c>
      <c r="HI34" s="428">
        <f>IF(AND(8.5&lt;=EF34,EF34&lt;=10),4,IF(AND(7&lt;=EF34,EF34&lt;=8.4),3,IF(AND(5.5&lt;=EF34,EF34&lt;=6.9),2,IF(AND(4&lt;=EF34,EF34&lt;=5.4),1,0))))</f>
        <v>0</v>
      </c>
      <c r="HJ34" s="427" t="str">
        <f>IF(AND(8.5&lt;=EJ34,EJ34&lt;=10),"A",IF(AND(7&lt;=EJ34,EJ34&lt;=8.4),"B",IF(AND(5.5&lt;=EJ34,EJ34&lt;=6.9),"C",IF(AND(4&lt;=EJ34,EJ34&lt;=5.4),"D",IF(EJ34=0,"X","F")))))</f>
        <v>X</v>
      </c>
      <c r="HK34" s="428">
        <f>IF(AND(8.5&lt;=EJ34,EJ34&lt;=10),4,IF(AND(7&lt;=EJ34,EJ34&lt;=8.4),3,IF(AND(5.5&lt;=EJ34,EJ34&lt;=6.9),2,IF(AND(4&lt;=EJ34,EJ34&lt;=5.4),1,0))))</f>
        <v>0</v>
      </c>
      <c r="HL34" s="427" t="str">
        <f>IF(AND(8.5&lt;=EN34,EN34&lt;=10),"A",IF(AND(7&lt;=EN34,EN34&lt;=8.4),"B",IF(AND(5.5&lt;=EN34,EN34&lt;=6.9),"C",IF(AND(4&lt;=EN34,EN34&lt;=5.4),"D",IF(EN34=0,"X","F")))))</f>
        <v>X</v>
      </c>
      <c r="HM34" s="516">
        <f>IF(AND(8.5&lt;=EN34,EN34&lt;=10),4,IF(AND(7&lt;=EN34,EN34&lt;=8.4),3,IF(AND(5.5&lt;=EN34,EN34&lt;=6.9),2,IF(AND(4&lt;=EN34,EN34&lt;=5.4),1,0))))</f>
        <v>0</v>
      </c>
      <c r="HN34" s="427" t="str">
        <f t="shared" si="85"/>
        <v>X</v>
      </c>
      <c r="HO34" s="516">
        <f t="shared" si="86"/>
        <v>0</v>
      </c>
      <c r="HP34" s="427" t="str">
        <f t="shared" si="87"/>
        <v>X</v>
      </c>
      <c r="HQ34" s="516">
        <f t="shared" si="88"/>
        <v>0</v>
      </c>
      <c r="HR34" s="427" t="str">
        <f t="shared" si="89"/>
        <v>X</v>
      </c>
      <c r="HS34" s="516">
        <f t="shared" si="90"/>
        <v>0</v>
      </c>
      <c r="HT34" s="82">
        <f>ROUND((SUMPRODUCT($EV$6:$FC$6,EV34:FC34)/SUM($EV$6:$FC$6)),2)</f>
        <v>2.75</v>
      </c>
      <c r="HU34" s="82">
        <f>ROUND((SUMPRODUCT($FD$6:$FQ$6,FD34:FQ34)/SUM($FD$6:$FQ$6)),2)</f>
        <v>2.75</v>
      </c>
      <c r="HV34" s="82">
        <f>ROUND((SUMPRODUCT($FR$6:$GG$6,FR34:GG34)/SUM($FR$6:$GG$6)),2)</f>
        <v>0.95</v>
      </c>
      <c r="HW34" s="82">
        <f>ROUND((SUMPRODUCT($GH$6:$GS$6,GH34:GS34)/SUM($GH$6:$GS$6)),2)</f>
        <v>0</v>
      </c>
      <c r="HX34" s="82">
        <f t="shared" si="93"/>
        <v>0</v>
      </c>
      <c r="HY34" s="82">
        <f t="shared" si="94"/>
        <v>0</v>
      </c>
      <c r="HZ34" s="83">
        <f>SUMIF(EV34:HS34,$ID$2,$EV$6:$HS$6)</f>
        <v>35</v>
      </c>
      <c r="IA34" s="82">
        <f>ROUND((SUMPRODUCT($EV$6:$HS$6,EV34:HS34)/HZ34),2)</f>
        <v>2.4300000000000002</v>
      </c>
      <c r="IB34" s="84" t="str">
        <f>IF(AND(3.6&lt;=IA34,IA34&lt;=4),"XuÊt s¾c",IF(AND(3.2&lt;=IA34,IA34&lt;=3.59),"Giái",IF(AND(2.5&lt;=IA34,IA34&lt;=3.19),"Kh¸",IF(AND(2&lt;=IA34,IA34&lt;=2.49),"Trung b×nh",IF(AND(1&lt;=IA34,IA34&lt;=1.99),"Trung b×nh yÕu","KÐm")))))</f>
        <v>Trung b×nh</v>
      </c>
      <c r="IE34" s="93"/>
    </row>
    <row r="35" spans="1:249" s="232" customFormat="1" ht="21.75" customHeight="1" x14ac:dyDescent="0.25">
      <c r="A35" s="287">
        <v>1</v>
      </c>
      <c r="B35" s="322" t="s">
        <v>258</v>
      </c>
      <c r="C35" s="323" t="s">
        <v>259</v>
      </c>
      <c r="D35" s="318">
        <v>34783</v>
      </c>
      <c r="E35" s="221"/>
      <c r="F35" s="277"/>
      <c r="G35" s="223"/>
      <c r="H35" s="224">
        <f t="shared" si="128"/>
        <v>0</v>
      </c>
      <c r="I35" s="221"/>
      <c r="J35" s="277"/>
      <c r="K35" s="223"/>
      <c r="L35" s="224">
        <f t="shared" si="96"/>
        <v>0</v>
      </c>
      <c r="M35" s="221"/>
      <c r="N35" s="277"/>
      <c r="O35" s="223"/>
      <c r="P35" s="224">
        <f t="shared" si="129"/>
        <v>0</v>
      </c>
      <c r="Q35" s="221"/>
      <c r="R35" s="277"/>
      <c r="S35" s="223"/>
      <c r="T35" s="224">
        <f t="shared" si="130"/>
        <v>0</v>
      </c>
      <c r="U35" s="319" t="s">
        <v>340</v>
      </c>
      <c r="V35" s="320"/>
      <c r="W35" s="321"/>
      <c r="X35" s="224"/>
      <c r="Y35" s="221"/>
      <c r="Z35" s="222"/>
      <c r="AA35" s="223"/>
      <c r="AB35" s="224">
        <f t="shared" si="1"/>
        <v>0</v>
      </c>
      <c r="AC35" s="221"/>
      <c r="AD35" s="222"/>
      <c r="AE35" s="223"/>
      <c r="AF35" s="224">
        <f t="shared" si="2"/>
        <v>0</v>
      </c>
      <c r="AG35" s="221"/>
      <c r="AH35" s="277"/>
      <c r="AI35" s="223"/>
      <c r="AJ35" s="224">
        <f t="shared" si="3"/>
        <v>0</v>
      </c>
      <c r="AK35" s="221">
        <v>7</v>
      </c>
      <c r="AL35" s="277">
        <v>5</v>
      </c>
      <c r="AM35" s="223">
        <v>8</v>
      </c>
      <c r="AN35" s="224">
        <f t="shared" si="4"/>
        <v>7.5</v>
      </c>
      <c r="AO35" s="221">
        <v>7.5</v>
      </c>
      <c r="AP35" s="222">
        <v>7</v>
      </c>
      <c r="AQ35" s="223">
        <v>6.5</v>
      </c>
      <c r="AR35" s="224">
        <f t="shared" si="5"/>
        <v>6.8</v>
      </c>
      <c r="AS35" s="221">
        <v>7</v>
      </c>
      <c r="AT35" s="277">
        <v>8</v>
      </c>
      <c r="AU35" s="223">
        <v>0</v>
      </c>
      <c r="AV35" s="224">
        <f t="shared" si="6"/>
        <v>2.2000000000000002</v>
      </c>
      <c r="AW35" s="221">
        <v>6.3</v>
      </c>
      <c r="AX35" s="277">
        <v>6</v>
      </c>
      <c r="AY35" s="223">
        <v>0</v>
      </c>
      <c r="AZ35" s="224">
        <f t="shared" si="98"/>
        <v>1.9</v>
      </c>
      <c r="BA35" s="221"/>
      <c r="BB35" s="222"/>
      <c r="BC35" s="223"/>
      <c r="BD35" s="224">
        <f t="shared" si="132"/>
        <v>0</v>
      </c>
      <c r="BE35" s="221"/>
      <c r="BF35" s="222"/>
      <c r="BG35" s="223">
        <f t="shared" si="99"/>
        <v>0</v>
      </c>
      <c r="BH35" s="224">
        <f t="shared" si="100"/>
        <v>0</v>
      </c>
      <c r="BI35" s="221"/>
      <c r="BJ35" s="277"/>
      <c r="BK35" s="223"/>
      <c r="BL35" s="224">
        <f t="shared" si="133"/>
        <v>0</v>
      </c>
      <c r="BM35" s="221"/>
      <c r="BN35" s="222"/>
      <c r="BO35" s="223">
        <f t="shared" si="102"/>
        <v>0</v>
      </c>
      <c r="BP35" s="224">
        <f t="shared" si="103"/>
        <v>0</v>
      </c>
      <c r="BQ35" s="221"/>
      <c r="BR35" s="222"/>
      <c r="BS35" s="223">
        <f t="shared" si="104"/>
        <v>0</v>
      </c>
      <c r="BT35" s="224">
        <f t="shared" si="105"/>
        <v>0</v>
      </c>
      <c r="BU35" s="221"/>
      <c r="BV35" s="222"/>
      <c r="BW35" s="223"/>
      <c r="BX35" s="224">
        <f t="shared" si="8"/>
        <v>0</v>
      </c>
      <c r="BY35" s="221"/>
      <c r="BZ35" s="222"/>
      <c r="CA35" s="223"/>
      <c r="CB35" s="224">
        <f t="shared" si="9"/>
        <v>0</v>
      </c>
      <c r="CC35" s="221"/>
      <c r="CD35" s="222"/>
      <c r="CE35" s="223"/>
      <c r="CF35" s="224">
        <f t="shared" si="10"/>
        <v>0</v>
      </c>
      <c r="CG35" s="221"/>
      <c r="CH35" s="222"/>
      <c r="CI35" s="223"/>
      <c r="CJ35" s="224">
        <f t="shared" si="11"/>
        <v>0</v>
      </c>
      <c r="CK35" s="221"/>
      <c r="CL35" s="222"/>
      <c r="CM35" s="223"/>
      <c r="CN35" s="224">
        <f t="shared" si="12"/>
        <v>0</v>
      </c>
      <c r="CO35" s="221"/>
      <c r="CP35" s="222"/>
      <c r="CQ35" s="223"/>
      <c r="CR35" s="224">
        <f t="shared" si="13"/>
        <v>0</v>
      </c>
      <c r="CS35" s="221"/>
      <c r="CT35" s="222"/>
      <c r="CU35" s="223"/>
      <c r="CV35" s="224">
        <f t="shared" si="14"/>
        <v>0</v>
      </c>
      <c r="CW35" s="221"/>
      <c r="CX35" s="222"/>
      <c r="CY35" s="223"/>
      <c r="CZ35" s="224">
        <f t="shared" si="15"/>
        <v>0</v>
      </c>
      <c r="DA35" s="221">
        <v>7</v>
      </c>
      <c r="DB35" s="277">
        <v>7</v>
      </c>
      <c r="DC35" s="223">
        <v>7</v>
      </c>
      <c r="DD35" s="224">
        <f t="shared" si="16"/>
        <v>7</v>
      </c>
      <c r="DE35" s="221"/>
      <c r="DF35" s="277"/>
      <c r="DG35" s="223"/>
      <c r="DH35" s="224">
        <f t="shared" si="17"/>
        <v>0</v>
      </c>
      <c r="DI35" s="221"/>
      <c r="DJ35" s="277"/>
      <c r="DK35" s="223"/>
      <c r="DL35" s="224">
        <f t="shared" si="18"/>
        <v>0</v>
      </c>
      <c r="DM35" s="221"/>
      <c r="DN35" s="277"/>
      <c r="DO35" s="223"/>
      <c r="DP35" s="224">
        <f t="shared" si="19"/>
        <v>0</v>
      </c>
      <c r="DQ35" s="221"/>
      <c r="DR35" s="277"/>
      <c r="DS35" s="223"/>
      <c r="DT35" s="224">
        <f t="shared" si="20"/>
        <v>0</v>
      </c>
      <c r="DU35" s="221"/>
      <c r="DV35" s="277"/>
      <c r="DW35" s="223"/>
      <c r="DX35" s="224">
        <f t="shared" si="21"/>
        <v>0</v>
      </c>
      <c r="DY35" s="221"/>
      <c r="DZ35" s="277"/>
      <c r="EA35" s="223"/>
      <c r="EB35" s="224">
        <f t="shared" si="22"/>
        <v>0</v>
      </c>
      <c r="EC35" s="221"/>
      <c r="ED35" s="277"/>
      <c r="EE35" s="223"/>
      <c r="EF35" s="224">
        <f t="shared" si="23"/>
        <v>0</v>
      </c>
      <c r="EG35" s="221"/>
      <c r="EH35" s="277"/>
      <c r="EI35" s="223"/>
      <c r="EJ35" s="224">
        <f t="shared" si="24"/>
        <v>0</v>
      </c>
      <c r="EK35" s="221"/>
      <c r="EL35" s="277"/>
      <c r="EM35" s="223"/>
      <c r="EN35" s="224">
        <f t="shared" si="25"/>
        <v>0</v>
      </c>
      <c r="EO35" s="221"/>
      <c r="EP35" s="277"/>
      <c r="EQ35" s="223"/>
      <c r="ER35" s="7">
        <f t="shared" si="26"/>
        <v>0</v>
      </c>
      <c r="ES35" s="7"/>
      <c r="ET35" s="224"/>
      <c r="EU35" s="226">
        <f t="shared" si="27"/>
        <v>0.39</v>
      </c>
      <c r="EV35" s="219" t="str">
        <f t="shared" si="115"/>
        <v>X</v>
      </c>
      <c r="EW35" s="217">
        <f t="shared" si="134"/>
        <v>0</v>
      </c>
      <c r="EX35" s="219" t="str">
        <f t="shared" si="43"/>
        <v>X</v>
      </c>
      <c r="EY35" s="217">
        <f t="shared" si="28"/>
        <v>0</v>
      </c>
      <c r="EZ35" s="219" t="str">
        <f t="shared" si="116"/>
        <v>X</v>
      </c>
      <c r="FA35" s="217">
        <f t="shared" si="107"/>
        <v>0</v>
      </c>
      <c r="FB35" s="219" t="str">
        <f t="shared" si="44"/>
        <v>X</v>
      </c>
      <c r="FC35" s="217">
        <f t="shared" si="29"/>
        <v>0</v>
      </c>
      <c r="FD35" s="219" t="str">
        <f t="shared" si="138"/>
        <v>X</v>
      </c>
      <c r="FE35" s="217">
        <f t="shared" si="135"/>
        <v>0</v>
      </c>
      <c r="FF35" s="219" t="str">
        <f t="shared" si="45"/>
        <v>X</v>
      </c>
      <c r="FG35" s="217">
        <f t="shared" si="30"/>
        <v>0</v>
      </c>
      <c r="FH35" s="219" t="str">
        <f t="shared" si="46"/>
        <v>X</v>
      </c>
      <c r="FI35" s="217">
        <f t="shared" si="31"/>
        <v>0</v>
      </c>
      <c r="FJ35" s="219" t="str">
        <f t="shared" si="47"/>
        <v>X</v>
      </c>
      <c r="FK35" s="217">
        <f t="shared" si="32"/>
        <v>0</v>
      </c>
      <c r="FL35" s="219" t="str">
        <f t="shared" si="48"/>
        <v>B</v>
      </c>
      <c r="FM35" s="217">
        <f t="shared" si="33"/>
        <v>3</v>
      </c>
      <c r="FN35" s="219" t="str">
        <f t="shared" si="49"/>
        <v>C</v>
      </c>
      <c r="FO35" s="217">
        <f t="shared" si="34"/>
        <v>2</v>
      </c>
      <c r="FP35" s="219" t="str">
        <f t="shared" si="50"/>
        <v>F</v>
      </c>
      <c r="FQ35" s="217">
        <f t="shared" si="35"/>
        <v>0</v>
      </c>
      <c r="FR35" s="219" t="str">
        <f t="shared" si="118"/>
        <v>F</v>
      </c>
      <c r="FS35" s="217">
        <f t="shared" si="109"/>
        <v>0</v>
      </c>
      <c r="FT35" s="219" t="str">
        <f t="shared" si="51"/>
        <v>X</v>
      </c>
      <c r="FU35" s="217">
        <f t="shared" si="136"/>
        <v>0</v>
      </c>
      <c r="FV35" s="219" t="str">
        <f t="shared" si="119"/>
        <v>X</v>
      </c>
      <c r="FW35" s="217">
        <f t="shared" si="110"/>
        <v>0</v>
      </c>
      <c r="FX35" s="219" t="str">
        <f t="shared" si="139"/>
        <v>X</v>
      </c>
      <c r="FY35" s="217">
        <f t="shared" si="137"/>
        <v>0</v>
      </c>
      <c r="FZ35" s="219" t="str">
        <f t="shared" si="121"/>
        <v>X</v>
      </c>
      <c r="GA35" s="217">
        <f t="shared" si="112"/>
        <v>0</v>
      </c>
      <c r="GB35" s="219" t="str">
        <f t="shared" si="122"/>
        <v>X</v>
      </c>
      <c r="GC35" s="217">
        <f t="shared" si="113"/>
        <v>0</v>
      </c>
      <c r="GD35" s="219" t="str">
        <f t="shared" si="52"/>
        <v>X</v>
      </c>
      <c r="GE35" s="217">
        <f t="shared" si="37"/>
        <v>0</v>
      </c>
      <c r="GF35" s="219" t="str">
        <f t="shared" si="123"/>
        <v>X</v>
      </c>
      <c r="GG35" s="217">
        <f t="shared" si="114"/>
        <v>0</v>
      </c>
      <c r="GH35" s="219" t="str">
        <f t="shared" si="53"/>
        <v>X</v>
      </c>
      <c r="GI35" s="217">
        <f t="shared" si="54"/>
        <v>0</v>
      </c>
      <c r="GJ35" s="219" t="str">
        <f t="shared" si="55"/>
        <v>X</v>
      </c>
      <c r="GK35" s="217">
        <f t="shared" si="56"/>
        <v>0</v>
      </c>
      <c r="GL35" s="219" t="str">
        <f t="shared" si="57"/>
        <v>X</v>
      </c>
      <c r="GM35" s="217">
        <f t="shared" si="58"/>
        <v>0</v>
      </c>
      <c r="GN35" s="219" t="str">
        <f t="shared" si="59"/>
        <v>X</v>
      </c>
      <c r="GO35" s="217">
        <f t="shared" si="60"/>
        <v>0</v>
      </c>
      <c r="GP35" s="219" t="str">
        <f t="shared" si="61"/>
        <v>X</v>
      </c>
      <c r="GQ35" s="217">
        <f t="shared" si="62"/>
        <v>0</v>
      </c>
      <c r="GR35" s="219" t="str">
        <f t="shared" si="63"/>
        <v>X</v>
      </c>
      <c r="GS35" s="217">
        <f t="shared" si="64"/>
        <v>0</v>
      </c>
      <c r="GT35" s="219" t="str">
        <f t="shared" si="65"/>
        <v>B</v>
      </c>
      <c r="GU35" s="217">
        <f t="shared" si="66"/>
        <v>3</v>
      </c>
      <c r="GV35" s="427" t="str">
        <f t="shared" si="67"/>
        <v>X</v>
      </c>
      <c r="GW35" s="428">
        <f t="shared" si="68"/>
        <v>0</v>
      </c>
      <c r="GX35" s="427" t="str">
        <f t="shared" si="69"/>
        <v>X</v>
      </c>
      <c r="GY35" s="428">
        <f t="shared" si="70"/>
        <v>0</v>
      </c>
      <c r="GZ35" s="427" t="str">
        <f t="shared" si="71"/>
        <v>X</v>
      </c>
      <c r="HA35" s="428">
        <f t="shared" si="72"/>
        <v>0</v>
      </c>
      <c r="HB35" s="427" t="str">
        <f t="shared" si="73"/>
        <v>X</v>
      </c>
      <c r="HC35" s="428">
        <f t="shared" si="74"/>
        <v>0</v>
      </c>
      <c r="HD35" s="427" t="str">
        <f t="shared" si="75"/>
        <v>X</v>
      </c>
      <c r="HE35" s="428">
        <f t="shared" si="76"/>
        <v>0</v>
      </c>
      <c r="HF35" s="427" t="str">
        <f t="shared" si="77"/>
        <v>X</v>
      </c>
      <c r="HG35" s="428">
        <f t="shared" si="78"/>
        <v>0</v>
      </c>
      <c r="HH35" s="427" t="str">
        <f t="shared" si="79"/>
        <v>X</v>
      </c>
      <c r="HI35" s="428">
        <f t="shared" si="80"/>
        <v>0</v>
      </c>
      <c r="HJ35" s="427" t="str">
        <f t="shared" si="81"/>
        <v>X</v>
      </c>
      <c r="HK35" s="428">
        <f t="shared" si="82"/>
        <v>0</v>
      </c>
      <c r="HL35" s="427" t="str">
        <f t="shared" si="83"/>
        <v>X</v>
      </c>
      <c r="HM35" s="516">
        <f t="shared" si="84"/>
        <v>0</v>
      </c>
      <c r="HN35" s="427" t="str">
        <f t="shared" si="85"/>
        <v>X</v>
      </c>
      <c r="HO35" s="516">
        <f t="shared" si="86"/>
        <v>0</v>
      </c>
      <c r="HP35" s="427" t="str">
        <f t="shared" si="87"/>
        <v>X</v>
      </c>
      <c r="HQ35" s="516">
        <f t="shared" si="88"/>
        <v>0</v>
      </c>
      <c r="HR35" s="427" t="str">
        <f t="shared" si="89"/>
        <v>X</v>
      </c>
      <c r="HS35" s="516">
        <f t="shared" si="90"/>
        <v>0</v>
      </c>
      <c r="HT35" s="227">
        <f t="shared" si="39"/>
        <v>0</v>
      </c>
      <c r="HU35" s="227">
        <f t="shared" si="91"/>
        <v>0.63</v>
      </c>
      <c r="HV35" s="227">
        <f t="shared" si="40"/>
        <v>0</v>
      </c>
      <c r="HW35" s="227">
        <f t="shared" si="92"/>
        <v>0</v>
      </c>
      <c r="HX35" s="82">
        <f t="shared" si="93"/>
        <v>0</v>
      </c>
      <c r="HY35" s="82">
        <f t="shared" si="94"/>
        <v>0</v>
      </c>
      <c r="HZ35" s="228">
        <f t="shared" si="41"/>
        <v>4</v>
      </c>
      <c r="IA35" s="227">
        <f t="shared" si="95"/>
        <v>2.5</v>
      </c>
      <c r="IB35" s="229" t="str">
        <f t="shared" si="42"/>
        <v>Kh¸</v>
      </c>
      <c r="IC35" s="230" t="s">
        <v>261</v>
      </c>
      <c r="ID35" s="230"/>
      <c r="IE35" s="231"/>
    </row>
    <row r="36" spans="1:249" ht="21.75" customHeight="1" x14ac:dyDescent="0.25">
      <c r="A36" s="287">
        <v>2</v>
      </c>
      <c r="B36" s="324" t="s">
        <v>70</v>
      </c>
      <c r="C36" s="323" t="s">
        <v>71</v>
      </c>
      <c r="D36" s="22">
        <v>35516</v>
      </c>
      <c r="E36" s="23">
        <v>6.5</v>
      </c>
      <c r="F36" s="194">
        <v>5</v>
      </c>
      <c r="G36" s="25">
        <v>7</v>
      </c>
      <c r="H36" s="7">
        <f t="shared" si="128"/>
        <v>6.7</v>
      </c>
      <c r="I36" s="23">
        <v>7</v>
      </c>
      <c r="J36" s="194">
        <v>6</v>
      </c>
      <c r="K36" s="25">
        <v>8</v>
      </c>
      <c r="L36" s="63">
        <f t="shared" si="96"/>
        <v>7.6</v>
      </c>
      <c r="M36" s="23">
        <v>8.5</v>
      </c>
      <c r="N36" s="194">
        <v>9</v>
      </c>
      <c r="O36" s="25">
        <v>6</v>
      </c>
      <c r="P36" s="7">
        <f t="shared" si="129"/>
        <v>6.8</v>
      </c>
      <c r="Q36" s="23">
        <v>7</v>
      </c>
      <c r="R36" s="194">
        <v>8</v>
      </c>
      <c r="S36" s="25">
        <v>7.5</v>
      </c>
      <c r="T36" s="7">
        <f t="shared" si="130"/>
        <v>7.5</v>
      </c>
      <c r="U36" s="319" t="s">
        <v>340</v>
      </c>
      <c r="V36" s="24"/>
      <c r="W36" s="25"/>
      <c r="X36" s="7"/>
      <c r="Y36" s="23"/>
      <c r="Z36" s="24"/>
      <c r="AA36" s="25"/>
      <c r="AB36" s="7">
        <f t="shared" si="1"/>
        <v>0</v>
      </c>
      <c r="AC36" s="23"/>
      <c r="AD36" s="24"/>
      <c r="AE36" s="25"/>
      <c r="AF36" s="7">
        <f t="shared" si="2"/>
        <v>0</v>
      </c>
      <c r="AG36" s="23"/>
      <c r="AH36" s="194"/>
      <c r="AI36" s="25"/>
      <c r="AJ36" s="7">
        <f t="shared" si="3"/>
        <v>0</v>
      </c>
      <c r="AK36" s="23"/>
      <c r="AL36" s="24"/>
      <c r="AM36" s="25"/>
      <c r="AN36" s="7">
        <f t="shared" si="4"/>
        <v>0</v>
      </c>
      <c r="AO36" s="23"/>
      <c r="AP36" s="24"/>
      <c r="AQ36" s="25"/>
      <c r="AR36" s="7">
        <f t="shared" si="5"/>
        <v>0</v>
      </c>
      <c r="AS36" s="23"/>
      <c r="AT36" s="194"/>
      <c r="AU36" s="25"/>
      <c r="AV36" s="7">
        <f t="shared" si="6"/>
        <v>0</v>
      </c>
      <c r="AW36" s="23">
        <v>6.8</v>
      </c>
      <c r="AX36" s="194">
        <v>6</v>
      </c>
      <c r="AY36" s="25">
        <v>0</v>
      </c>
      <c r="AZ36" s="7">
        <f t="shared" si="98"/>
        <v>2</v>
      </c>
      <c r="BA36" s="56"/>
      <c r="BB36" s="57"/>
      <c r="BC36" s="58"/>
      <c r="BD36" s="7">
        <f t="shared" si="132"/>
        <v>0</v>
      </c>
      <c r="BE36" s="23">
        <v>8.5</v>
      </c>
      <c r="BF36" s="24">
        <v>10</v>
      </c>
      <c r="BG36" s="25">
        <f t="shared" si="99"/>
        <v>0</v>
      </c>
      <c r="BH36" s="7">
        <f t="shared" si="100"/>
        <v>2.7</v>
      </c>
      <c r="BI36" s="23">
        <v>6.7</v>
      </c>
      <c r="BJ36" s="194">
        <v>6</v>
      </c>
      <c r="BK36" s="25">
        <v>0</v>
      </c>
      <c r="BL36" s="7">
        <f t="shared" si="133"/>
        <v>1.9</v>
      </c>
      <c r="BM36" s="56"/>
      <c r="BN36" s="57"/>
      <c r="BO36" s="25">
        <f t="shared" si="102"/>
        <v>0</v>
      </c>
      <c r="BP36" s="7">
        <f t="shared" si="103"/>
        <v>0</v>
      </c>
      <c r="BQ36" s="56"/>
      <c r="BR36" s="57"/>
      <c r="BS36" s="25">
        <f t="shared" si="104"/>
        <v>0</v>
      </c>
      <c r="BT36" s="7">
        <f t="shared" si="105"/>
        <v>0</v>
      </c>
      <c r="BU36" s="56"/>
      <c r="BV36" s="57"/>
      <c r="BW36" s="58"/>
      <c r="BX36" s="7">
        <f t="shared" si="8"/>
        <v>0</v>
      </c>
      <c r="BY36" s="56"/>
      <c r="BZ36" s="57"/>
      <c r="CA36" s="58"/>
      <c r="CB36" s="7">
        <f t="shared" si="9"/>
        <v>0</v>
      </c>
      <c r="CC36" s="23"/>
      <c r="CD36" s="24"/>
      <c r="CE36" s="25"/>
      <c r="CF36" s="7">
        <f t="shared" si="10"/>
        <v>0</v>
      </c>
      <c r="CG36" s="56"/>
      <c r="CH36" s="57"/>
      <c r="CI36" s="58"/>
      <c r="CJ36" s="7">
        <f t="shared" si="11"/>
        <v>0</v>
      </c>
      <c r="CK36" s="56"/>
      <c r="CL36" s="57"/>
      <c r="CM36" s="58"/>
      <c r="CN36" s="7">
        <f t="shared" si="12"/>
        <v>0</v>
      </c>
      <c r="CO36" s="23"/>
      <c r="CP36" s="24"/>
      <c r="CQ36" s="25"/>
      <c r="CR36" s="7">
        <f t="shared" si="13"/>
        <v>0</v>
      </c>
      <c r="CS36" s="56"/>
      <c r="CT36" s="57"/>
      <c r="CU36" s="58"/>
      <c r="CV36" s="7">
        <f t="shared" si="14"/>
        <v>0</v>
      </c>
      <c r="CW36" s="23"/>
      <c r="CX36" s="24"/>
      <c r="CY36" s="25"/>
      <c r="CZ36" s="7">
        <f t="shared" si="15"/>
        <v>0</v>
      </c>
      <c r="DA36" s="56"/>
      <c r="DB36" s="57"/>
      <c r="DC36" s="58"/>
      <c r="DD36" s="7">
        <f t="shared" si="16"/>
        <v>0</v>
      </c>
      <c r="DE36" s="23"/>
      <c r="DF36" s="194"/>
      <c r="DG36" s="25"/>
      <c r="DH36" s="7">
        <f t="shared" si="17"/>
        <v>0</v>
      </c>
      <c r="DI36" s="23"/>
      <c r="DJ36" s="194"/>
      <c r="DK36" s="25"/>
      <c r="DL36" s="7">
        <f t="shared" si="18"/>
        <v>0</v>
      </c>
      <c r="DM36" s="23"/>
      <c r="DN36" s="194"/>
      <c r="DO36" s="25"/>
      <c r="DP36" s="7">
        <f t="shared" si="19"/>
        <v>0</v>
      </c>
      <c r="DQ36" s="23"/>
      <c r="DR36" s="194"/>
      <c r="DS36" s="25"/>
      <c r="DT36" s="7">
        <f t="shared" si="20"/>
        <v>0</v>
      </c>
      <c r="DU36" s="23"/>
      <c r="DV36" s="194"/>
      <c r="DW36" s="25"/>
      <c r="DX36" s="7">
        <f t="shared" si="21"/>
        <v>0</v>
      </c>
      <c r="DY36" s="23"/>
      <c r="DZ36" s="194"/>
      <c r="EA36" s="25"/>
      <c r="EB36" s="7">
        <f t="shared" si="22"/>
        <v>0</v>
      </c>
      <c r="EC36" s="23"/>
      <c r="ED36" s="194"/>
      <c r="EE36" s="25"/>
      <c r="EF36" s="7">
        <f t="shared" si="23"/>
        <v>0</v>
      </c>
      <c r="EG36" s="23"/>
      <c r="EH36" s="194"/>
      <c r="EI36" s="25"/>
      <c r="EJ36" s="7">
        <f t="shared" si="24"/>
        <v>0</v>
      </c>
      <c r="EK36" s="23"/>
      <c r="EL36" s="194"/>
      <c r="EM36" s="25"/>
      <c r="EN36" s="7">
        <f t="shared" si="25"/>
        <v>0</v>
      </c>
      <c r="EO36" s="23"/>
      <c r="EP36" s="194"/>
      <c r="EQ36" s="25"/>
      <c r="ER36" s="7">
        <f t="shared" si="26"/>
        <v>0</v>
      </c>
      <c r="ES36" s="7"/>
      <c r="ET36" s="7"/>
      <c r="EU36" s="8">
        <f t="shared" si="27"/>
        <v>0.79</v>
      </c>
      <c r="EV36" s="80" t="str">
        <f t="shared" si="115"/>
        <v>C</v>
      </c>
      <c r="EW36" s="81">
        <f t="shared" si="134"/>
        <v>2</v>
      </c>
      <c r="EX36" s="80" t="str">
        <f t="shared" si="43"/>
        <v>B</v>
      </c>
      <c r="EY36" s="81">
        <f t="shared" si="28"/>
        <v>3</v>
      </c>
      <c r="EZ36" s="80" t="str">
        <f t="shared" si="116"/>
        <v>C</v>
      </c>
      <c r="FA36" s="81">
        <f t="shared" si="107"/>
        <v>2</v>
      </c>
      <c r="FB36" s="80" t="str">
        <f t="shared" si="44"/>
        <v>B</v>
      </c>
      <c r="FC36" s="81">
        <f t="shared" si="29"/>
        <v>3</v>
      </c>
      <c r="FD36" s="219" t="str">
        <f t="shared" si="138"/>
        <v>X</v>
      </c>
      <c r="FE36" s="217">
        <f t="shared" si="135"/>
        <v>0</v>
      </c>
      <c r="FF36" s="219" t="str">
        <f t="shared" si="45"/>
        <v>X</v>
      </c>
      <c r="FG36" s="217">
        <f t="shared" si="30"/>
        <v>0</v>
      </c>
      <c r="FH36" s="219" t="str">
        <f t="shared" si="46"/>
        <v>X</v>
      </c>
      <c r="FI36" s="217">
        <f t="shared" si="31"/>
        <v>0</v>
      </c>
      <c r="FJ36" s="219" t="str">
        <f t="shared" si="47"/>
        <v>X</v>
      </c>
      <c r="FK36" s="217">
        <f t="shared" si="32"/>
        <v>0</v>
      </c>
      <c r="FL36" s="219" t="str">
        <f t="shared" si="48"/>
        <v>X</v>
      </c>
      <c r="FM36" s="217">
        <f t="shared" si="33"/>
        <v>0</v>
      </c>
      <c r="FN36" s="219" t="str">
        <f t="shared" si="49"/>
        <v>X</v>
      </c>
      <c r="FO36" s="217">
        <f t="shared" si="34"/>
        <v>0</v>
      </c>
      <c r="FP36" s="219" t="str">
        <f t="shared" si="50"/>
        <v>X</v>
      </c>
      <c r="FQ36" s="217">
        <f t="shared" si="35"/>
        <v>0</v>
      </c>
      <c r="FR36" s="219" t="str">
        <f t="shared" si="118"/>
        <v>F</v>
      </c>
      <c r="FS36" s="81">
        <f t="shared" si="109"/>
        <v>0</v>
      </c>
      <c r="FT36" s="80" t="str">
        <f t="shared" si="51"/>
        <v>X</v>
      </c>
      <c r="FU36" s="81">
        <f t="shared" si="136"/>
        <v>0</v>
      </c>
      <c r="FV36" s="80" t="str">
        <f t="shared" si="119"/>
        <v>F</v>
      </c>
      <c r="FW36" s="81">
        <f t="shared" si="110"/>
        <v>0</v>
      </c>
      <c r="FX36" s="80" t="str">
        <f t="shared" si="139"/>
        <v>F</v>
      </c>
      <c r="FY36" s="81">
        <f t="shared" si="137"/>
        <v>0</v>
      </c>
      <c r="FZ36" s="80" t="str">
        <f t="shared" si="121"/>
        <v>X</v>
      </c>
      <c r="GA36" s="81">
        <f t="shared" si="112"/>
        <v>0</v>
      </c>
      <c r="GB36" s="80" t="str">
        <f t="shared" si="122"/>
        <v>X</v>
      </c>
      <c r="GC36" s="81">
        <f t="shared" si="113"/>
        <v>0</v>
      </c>
      <c r="GD36" s="80" t="str">
        <f t="shared" si="52"/>
        <v>X</v>
      </c>
      <c r="GE36" s="81">
        <f t="shared" si="37"/>
        <v>0</v>
      </c>
      <c r="GF36" s="80" t="str">
        <f t="shared" si="123"/>
        <v>X</v>
      </c>
      <c r="GG36" s="81">
        <f t="shared" si="114"/>
        <v>0</v>
      </c>
      <c r="GH36" s="80" t="str">
        <f t="shared" si="53"/>
        <v>X</v>
      </c>
      <c r="GI36" s="81">
        <f t="shared" si="54"/>
        <v>0</v>
      </c>
      <c r="GJ36" s="80" t="str">
        <f t="shared" si="55"/>
        <v>X</v>
      </c>
      <c r="GK36" s="81">
        <f t="shared" si="56"/>
        <v>0</v>
      </c>
      <c r="GL36" s="80" t="str">
        <f t="shared" si="57"/>
        <v>X</v>
      </c>
      <c r="GM36" s="81">
        <f t="shared" si="58"/>
        <v>0</v>
      </c>
      <c r="GN36" s="80" t="str">
        <f t="shared" si="59"/>
        <v>X</v>
      </c>
      <c r="GO36" s="81">
        <f t="shared" si="60"/>
        <v>0</v>
      </c>
      <c r="GP36" s="80" t="str">
        <f t="shared" si="61"/>
        <v>X</v>
      </c>
      <c r="GQ36" s="81">
        <f t="shared" si="62"/>
        <v>0</v>
      </c>
      <c r="GR36" s="80" t="str">
        <f t="shared" si="63"/>
        <v>X</v>
      </c>
      <c r="GS36" s="81">
        <f t="shared" si="64"/>
        <v>0</v>
      </c>
      <c r="GT36" s="80" t="str">
        <f t="shared" si="65"/>
        <v>X</v>
      </c>
      <c r="GU36" s="81">
        <f t="shared" si="66"/>
        <v>0</v>
      </c>
      <c r="GV36" s="427" t="str">
        <f t="shared" si="67"/>
        <v>X</v>
      </c>
      <c r="GW36" s="428">
        <f t="shared" si="68"/>
        <v>0</v>
      </c>
      <c r="GX36" s="427" t="str">
        <f t="shared" si="69"/>
        <v>X</v>
      </c>
      <c r="GY36" s="428">
        <f t="shared" si="70"/>
        <v>0</v>
      </c>
      <c r="GZ36" s="427" t="str">
        <f t="shared" si="71"/>
        <v>X</v>
      </c>
      <c r="HA36" s="428">
        <f t="shared" si="72"/>
        <v>0</v>
      </c>
      <c r="HB36" s="427" t="str">
        <f t="shared" si="73"/>
        <v>X</v>
      </c>
      <c r="HC36" s="428">
        <f t="shared" si="74"/>
        <v>0</v>
      </c>
      <c r="HD36" s="427" t="str">
        <f t="shared" si="75"/>
        <v>X</v>
      </c>
      <c r="HE36" s="428">
        <f t="shared" si="76"/>
        <v>0</v>
      </c>
      <c r="HF36" s="427" t="str">
        <f t="shared" si="77"/>
        <v>X</v>
      </c>
      <c r="HG36" s="428">
        <f t="shared" si="78"/>
        <v>0</v>
      </c>
      <c r="HH36" s="427" t="str">
        <f t="shared" si="79"/>
        <v>X</v>
      </c>
      <c r="HI36" s="428">
        <f t="shared" si="80"/>
        <v>0</v>
      </c>
      <c r="HJ36" s="427" t="str">
        <f t="shared" si="81"/>
        <v>X</v>
      </c>
      <c r="HK36" s="428">
        <f t="shared" si="82"/>
        <v>0</v>
      </c>
      <c r="HL36" s="427" t="str">
        <f t="shared" si="83"/>
        <v>X</v>
      </c>
      <c r="HM36" s="516">
        <f t="shared" si="84"/>
        <v>0</v>
      </c>
      <c r="HN36" s="427" t="str">
        <f t="shared" si="85"/>
        <v>X</v>
      </c>
      <c r="HO36" s="516">
        <f t="shared" si="86"/>
        <v>0</v>
      </c>
      <c r="HP36" s="427" t="str">
        <f t="shared" si="87"/>
        <v>X</v>
      </c>
      <c r="HQ36" s="516">
        <f t="shared" si="88"/>
        <v>0</v>
      </c>
      <c r="HR36" s="427" t="str">
        <f t="shared" si="89"/>
        <v>X</v>
      </c>
      <c r="HS36" s="516">
        <f t="shared" si="90"/>
        <v>0</v>
      </c>
      <c r="HT36" s="82">
        <f t="shared" si="39"/>
        <v>2.5</v>
      </c>
      <c r="HU36" s="82">
        <f t="shared" si="91"/>
        <v>0</v>
      </c>
      <c r="HV36" s="82">
        <f t="shared" si="40"/>
        <v>0</v>
      </c>
      <c r="HW36" s="82">
        <f t="shared" si="92"/>
        <v>0</v>
      </c>
      <c r="HX36" s="82">
        <f t="shared" si="93"/>
        <v>0</v>
      </c>
      <c r="HY36" s="82">
        <f t="shared" si="94"/>
        <v>0</v>
      </c>
      <c r="HZ36" s="83">
        <f t="shared" si="41"/>
        <v>8</v>
      </c>
      <c r="IA36" s="82">
        <f t="shared" si="95"/>
        <v>2.5</v>
      </c>
      <c r="IB36" s="84" t="str">
        <f t="shared" si="42"/>
        <v>Kh¸</v>
      </c>
      <c r="IC36" s="86" t="s">
        <v>296</v>
      </c>
      <c r="IE36" s="93"/>
      <c r="IG36" s="3">
        <v>0</v>
      </c>
      <c r="IH36" s="3">
        <v>0</v>
      </c>
      <c r="IJ36" s="94"/>
      <c r="IK36" s="94"/>
      <c r="IM36" s="94"/>
      <c r="IN36" s="94"/>
    </row>
    <row r="37" spans="1:249" s="188" customFormat="1" ht="21.75" customHeight="1" x14ac:dyDescent="0.25">
      <c r="A37" s="287">
        <v>3</v>
      </c>
      <c r="B37" s="325" t="s">
        <v>115</v>
      </c>
      <c r="C37" s="326" t="s">
        <v>18</v>
      </c>
      <c r="D37" s="22">
        <v>36042</v>
      </c>
      <c r="E37" s="23">
        <v>6</v>
      </c>
      <c r="F37" s="24">
        <v>7</v>
      </c>
      <c r="G37" s="25">
        <v>7</v>
      </c>
      <c r="H37" s="186">
        <f t="shared" si="128"/>
        <v>6.8</v>
      </c>
      <c r="I37" s="23">
        <v>4</v>
      </c>
      <c r="J37" s="194">
        <v>8</v>
      </c>
      <c r="K37" s="25">
        <v>5</v>
      </c>
      <c r="L37" s="186">
        <f t="shared" si="96"/>
        <v>5.0999999999999996</v>
      </c>
      <c r="M37" s="23">
        <v>6.5</v>
      </c>
      <c r="N37" s="194">
        <v>8</v>
      </c>
      <c r="O37" s="25">
        <v>4</v>
      </c>
      <c r="P37" s="186">
        <f t="shared" si="129"/>
        <v>4.9000000000000004</v>
      </c>
      <c r="Q37" s="23">
        <v>6</v>
      </c>
      <c r="R37" s="194">
        <v>8</v>
      </c>
      <c r="S37" s="25">
        <v>6</v>
      </c>
      <c r="T37" s="186">
        <f t="shared" si="130"/>
        <v>6.2</v>
      </c>
      <c r="U37" s="319" t="s">
        <v>340</v>
      </c>
      <c r="V37" s="24"/>
      <c r="W37" s="25"/>
      <c r="X37" s="186"/>
      <c r="Y37" s="23"/>
      <c r="Z37" s="24"/>
      <c r="AA37" s="25"/>
      <c r="AB37" s="186">
        <f t="shared" si="1"/>
        <v>0</v>
      </c>
      <c r="AC37" s="23"/>
      <c r="AD37" s="24"/>
      <c r="AE37" s="25"/>
      <c r="AF37" s="186">
        <f t="shared" si="2"/>
        <v>0</v>
      </c>
      <c r="AG37" s="23"/>
      <c r="AH37" s="194"/>
      <c r="AI37" s="25"/>
      <c r="AJ37" s="186">
        <f t="shared" si="3"/>
        <v>0</v>
      </c>
      <c r="AK37" s="23"/>
      <c r="AL37" s="24"/>
      <c r="AM37" s="25"/>
      <c r="AN37" s="186">
        <f t="shared" si="4"/>
        <v>0</v>
      </c>
      <c r="AO37" s="23"/>
      <c r="AP37" s="24"/>
      <c r="AQ37" s="25"/>
      <c r="AR37" s="186">
        <f t="shared" si="5"/>
        <v>0</v>
      </c>
      <c r="AS37" s="23"/>
      <c r="AT37" s="194"/>
      <c r="AU37" s="25"/>
      <c r="AV37" s="186">
        <f t="shared" si="6"/>
        <v>0</v>
      </c>
      <c r="AW37" s="56"/>
      <c r="AX37" s="57"/>
      <c r="AY37" s="58"/>
      <c r="AZ37" s="186">
        <f t="shared" si="98"/>
        <v>0</v>
      </c>
      <c r="BA37" s="56"/>
      <c r="BB37" s="57"/>
      <c r="BC37" s="58"/>
      <c r="BD37" s="186">
        <f t="shared" si="132"/>
        <v>0</v>
      </c>
      <c r="BE37" s="56"/>
      <c r="BF37" s="57"/>
      <c r="BG37" s="58">
        <f t="shared" si="99"/>
        <v>0</v>
      </c>
      <c r="BH37" s="186">
        <f t="shared" si="100"/>
        <v>0</v>
      </c>
      <c r="BI37" s="23">
        <v>6</v>
      </c>
      <c r="BJ37" s="194">
        <v>6</v>
      </c>
      <c r="BK37" s="25">
        <v>0</v>
      </c>
      <c r="BL37" s="186">
        <f t="shared" si="133"/>
        <v>1.8</v>
      </c>
      <c r="BM37" s="56"/>
      <c r="BN37" s="57"/>
      <c r="BO37" s="58">
        <f t="shared" si="102"/>
        <v>0</v>
      </c>
      <c r="BP37" s="186">
        <f t="shared" si="103"/>
        <v>0</v>
      </c>
      <c r="BQ37" s="23">
        <v>6.5</v>
      </c>
      <c r="BR37" s="24">
        <v>9</v>
      </c>
      <c r="BS37" s="25">
        <f t="shared" si="104"/>
        <v>0</v>
      </c>
      <c r="BT37" s="186">
        <f t="shared" si="105"/>
        <v>2.2000000000000002</v>
      </c>
      <c r="BU37" s="23">
        <v>5.3</v>
      </c>
      <c r="BV37" s="24">
        <v>10</v>
      </c>
      <c r="BW37" s="25">
        <v>0</v>
      </c>
      <c r="BX37" s="186">
        <f t="shared" si="8"/>
        <v>2.1</v>
      </c>
      <c r="BY37" s="23">
        <v>5</v>
      </c>
      <c r="BZ37" s="24">
        <v>8</v>
      </c>
      <c r="CA37" s="25">
        <v>0</v>
      </c>
      <c r="CB37" s="186">
        <f t="shared" si="9"/>
        <v>1.8</v>
      </c>
      <c r="CC37" s="23"/>
      <c r="CD37" s="24"/>
      <c r="CE37" s="25"/>
      <c r="CF37" s="186">
        <f t="shared" si="10"/>
        <v>0</v>
      </c>
      <c r="CG37" s="56"/>
      <c r="CH37" s="57"/>
      <c r="CI37" s="58"/>
      <c r="CJ37" s="186">
        <f t="shared" si="11"/>
        <v>0</v>
      </c>
      <c r="CK37" s="56"/>
      <c r="CL37" s="57"/>
      <c r="CM37" s="58"/>
      <c r="CN37" s="186">
        <f t="shared" si="12"/>
        <v>0</v>
      </c>
      <c r="CO37" s="23"/>
      <c r="CP37" s="24"/>
      <c r="CQ37" s="25"/>
      <c r="CR37" s="186">
        <f t="shared" si="13"/>
        <v>0</v>
      </c>
      <c r="CS37" s="56"/>
      <c r="CT37" s="57"/>
      <c r="CU37" s="58"/>
      <c r="CV37" s="186">
        <f t="shared" si="14"/>
        <v>0</v>
      </c>
      <c r="CW37" s="23"/>
      <c r="CX37" s="24"/>
      <c r="CY37" s="25"/>
      <c r="CZ37" s="186">
        <f t="shared" si="15"/>
        <v>0</v>
      </c>
      <c r="DA37" s="56"/>
      <c r="DB37" s="57"/>
      <c r="DC37" s="58"/>
      <c r="DD37" s="186">
        <f t="shared" si="16"/>
        <v>0</v>
      </c>
      <c r="DE37" s="23"/>
      <c r="DF37" s="24"/>
      <c r="DG37" s="25"/>
      <c r="DH37" s="186">
        <f t="shared" si="17"/>
        <v>0</v>
      </c>
      <c r="DI37" s="23"/>
      <c r="DJ37" s="24"/>
      <c r="DK37" s="25"/>
      <c r="DL37" s="186">
        <f t="shared" si="18"/>
        <v>0</v>
      </c>
      <c r="DM37" s="23"/>
      <c r="DN37" s="24"/>
      <c r="DO37" s="25"/>
      <c r="DP37" s="186">
        <f t="shared" si="19"/>
        <v>0</v>
      </c>
      <c r="DQ37" s="23"/>
      <c r="DR37" s="24"/>
      <c r="DS37" s="25"/>
      <c r="DT37" s="186">
        <f t="shared" si="20"/>
        <v>0</v>
      </c>
      <c r="DU37" s="23"/>
      <c r="DV37" s="24"/>
      <c r="DW37" s="25"/>
      <c r="DX37" s="186">
        <f t="shared" si="21"/>
        <v>0</v>
      </c>
      <c r="DY37" s="23"/>
      <c r="DZ37" s="24"/>
      <c r="EA37" s="25"/>
      <c r="EB37" s="186">
        <f t="shared" si="22"/>
        <v>0</v>
      </c>
      <c r="EC37" s="23"/>
      <c r="ED37" s="24"/>
      <c r="EE37" s="25"/>
      <c r="EF37" s="186">
        <f t="shared" si="23"/>
        <v>0</v>
      </c>
      <c r="EG37" s="23"/>
      <c r="EH37" s="24"/>
      <c r="EI37" s="25"/>
      <c r="EJ37" s="186">
        <f t="shared" si="24"/>
        <v>0</v>
      </c>
      <c r="EK37" s="23"/>
      <c r="EL37" s="24"/>
      <c r="EM37" s="25"/>
      <c r="EN37" s="186">
        <f t="shared" si="25"/>
        <v>0</v>
      </c>
      <c r="EO37" s="23"/>
      <c r="EP37" s="24"/>
      <c r="EQ37" s="25"/>
      <c r="ER37" s="7">
        <f t="shared" si="26"/>
        <v>0</v>
      </c>
      <c r="ES37" s="7"/>
      <c r="ET37" s="186"/>
      <c r="EU37" s="187">
        <f t="shared" si="27"/>
        <v>0.69</v>
      </c>
      <c r="EV37" s="80" t="str">
        <f t="shared" si="115"/>
        <v>C</v>
      </c>
      <c r="EW37" s="81">
        <f t="shared" si="134"/>
        <v>2</v>
      </c>
      <c r="EX37" s="80" t="str">
        <f t="shared" si="43"/>
        <v>D</v>
      </c>
      <c r="EY37" s="81">
        <f t="shared" si="28"/>
        <v>1</v>
      </c>
      <c r="EZ37" s="80" t="str">
        <f t="shared" si="116"/>
        <v>D</v>
      </c>
      <c r="FA37" s="81">
        <f t="shared" si="107"/>
        <v>1</v>
      </c>
      <c r="FB37" s="80" t="str">
        <f t="shared" si="44"/>
        <v>C</v>
      </c>
      <c r="FC37" s="81">
        <f t="shared" si="29"/>
        <v>2</v>
      </c>
      <c r="FD37" s="219" t="str">
        <f t="shared" si="138"/>
        <v>X</v>
      </c>
      <c r="FE37" s="217">
        <f t="shared" si="135"/>
        <v>0</v>
      </c>
      <c r="FF37" s="219" t="str">
        <f t="shared" si="45"/>
        <v>X</v>
      </c>
      <c r="FG37" s="217">
        <f t="shared" si="30"/>
        <v>0</v>
      </c>
      <c r="FH37" s="219" t="str">
        <f t="shared" si="46"/>
        <v>X</v>
      </c>
      <c r="FI37" s="217">
        <f t="shared" si="31"/>
        <v>0</v>
      </c>
      <c r="FJ37" s="219" t="str">
        <f t="shared" si="47"/>
        <v>X</v>
      </c>
      <c r="FK37" s="217">
        <f t="shared" si="32"/>
        <v>0</v>
      </c>
      <c r="FL37" s="219" t="str">
        <f t="shared" si="48"/>
        <v>X</v>
      </c>
      <c r="FM37" s="217">
        <f t="shared" si="33"/>
        <v>0</v>
      </c>
      <c r="FN37" s="219" t="str">
        <f t="shared" si="49"/>
        <v>X</v>
      </c>
      <c r="FO37" s="217">
        <f t="shared" si="34"/>
        <v>0</v>
      </c>
      <c r="FP37" s="219" t="str">
        <f t="shared" si="50"/>
        <v>X</v>
      </c>
      <c r="FQ37" s="217">
        <f t="shared" si="35"/>
        <v>0</v>
      </c>
      <c r="FR37" s="219" t="str">
        <f t="shared" si="118"/>
        <v>X</v>
      </c>
      <c r="FS37" s="81">
        <f t="shared" si="109"/>
        <v>0</v>
      </c>
      <c r="FT37" s="80" t="str">
        <f t="shared" si="51"/>
        <v>X</v>
      </c>
      <c r="FU37" s="81">
        <f t="shared" si="136"/>
        <v>0</v>
      </c>
      <c r="FV37" s="80" t="str">
        <f t="shared" si="119"/>
        <v>X</v>
      </c>
      <c r="FW37" s="81">
        <f t="shared" si="110"/>
        <v>0</v>
      </c>
      <c r="FX37" s="80" t="str">
        <f t="shared" si="139"/>
        <v>F</v>
      </c>
      <c r="FY37" s="81">
        <f t="shared" si="137"/>
        <v>0</v>
      </c>
      <c r="FZ37" s="80" t="str">
        <f t="shared" si="121"/>
        <v>X</v>
      </c>
      <c r="GA37" s="81">
        <f t="shared" si="112"/>
        <v>0</v>
      </c>
      <c r="GB37" s="80" t="str">
        <f t="shared" si="122"/>
        <v>F</v>
      </c>
      <c r="GC37" s="81">
        <f t="shared" si="113"/>
        <v>0</v>
      </c>
      <c r="GD37" s="80" t="str">
        <f t="shared" si="52"/>
        <v>F</v>
      </c>
      <c r="GE37" s="81">
        <f t="shared" si="37"/>
        <v>0</v>
      </c>
      <c r="GF37" s="80" t="str">
        <f t="shared" si="123"/>
        <v>F</v>
      </c>
      <c r="GG37" s="81">
        <f t="shared" si="114"/>
        <v>0</v>
      </c>
      <c r="GH37" s="80" t="str">
        <f t="shared" si="53"/>
        <v>X</v>
      </c>
      <c r="GI37" s="81">
        <f t="shared" si="54"/>
        <v>0</v>
      </c>
      <c r="GJ37" s="80" t="str">
        <f t="shared" si="55"/>
        <v>X</v>
      </c>
      <c r="GK37" s="81">
        <f t="shared" si="56"/>
        <v>0</v>
      </c>
      <c r="GL37" s="80" t="str">
        <f t="shared" si="57"/>
        <v>X</v>
      </c>
      <c r="GM37" s="81">
        <f t="shared" si="58"/>
        <v>0</v>
      </c>
      <c r="GN37" s="80" t="str">
        <f t="shared" si="59"/>
        <v>X</v>
      </c>
      <c r="GO37" s="81">
        <f t="shared" si="60"/>
        <v>0</v>
      </c>
      <c r="GP37" s="80" t="str">
        <f t="shared" si="61"/>
        <v>X</v>
      </c>
      <c r="GQ37" s="81">
        <f t="shared" si="62"/>
        <v>0</v>
      </c>
      <c r="GR37" s="80" t="str">
        <f t="shared" si="63"/>
        <v>X</v>
      </c>
      <c r="GS37" s="81">
        <f t="shared" si="64"/>
        <v>0</v>
      </c>
      <c r="GT37" s="80" t="str">
        <f t="shared" si="65"/>
        <v>X</v>
      </c>
      <c r="GU37" s="81">
        <f t="shared" si="66"/>
        <v>0</v>
      </c>
      <c r="GV37" s="427" t="str">
        <f t="shared" si="67"/>
        <v>X</v>
      </c>
      <c r="GW37" s="428">
        <f t="shared" si="68"/>
        <v>0</v>
      </c>
      <c r="GX37" s="427" t="str">
        <f t="shared" si="69"/>
        <v>X</v>
      </c>
      <c r="GY37" s="428">
        <f t="shared" si="70"/>
        <v>0</v>
      </c>
      <c r="GZ37" s="427" t="str">
        <f t="shared" si="71"/>
        <v>X</v>
      </c>
      <c r="HA37" s="428">
        <f t="shared" si="72"/>
        <v>0</v>
      </c>
      <c r="HB37" s="427" t="str">
        <f t="shared" si="73"/>
        <v>X</v>
      </c>
      <c r="HC37" s="428">
        <f t="shared" si="74"/>
        <v>0</v>
      </c>
      <c r="HD37" s="427" t="str">
        <f t="shared" si="75"/>
        <v>X</v>
      </c>
      <c r="HE37" s="428">
        <f t="shared" si="76"/>
        <v>0</v>
      </c>
      <c r="HF37" s="427" t="str">
        <f t="shared" si="77"/>
        <v>X</v>
      </c>
      <c r="HG37" s="428">
        <f t="shared" si="78"/>
        <v>0</v>
      </c>
      <c r="HH37" s="427" t="str">
        <f t="shared" si="79"/>
        <v>X</v>
      </c>
      <c r="HI37" s="428">
        <f t="shared" si="80"/>
        <v>0</v>
      </c>
      <c r="HJ37" s="427" t="str">
        <f t="shared" si="81"/>
        <v>X</v>
      </c>
      <c r="HK37" s="428">
        <f t="shared" si="82"/>
        <v>0</v>
      </c>
      <c r="HL37" s="427" t="str">
        <f t="shared" si="83"/>
        <v>X</v>
      </c>
      <c r="HM37" s="516">
        <f t="shared" si="84"/>
        <v>0</v>
      </c>
      <c r="HN37" s="427" t="str">
        <f t="shared" si="85"/>
        <v>X</v>
      </c>
      <c r="HO37" s="516">
        <f t="shared" si="86"/>
        <v>0</v>
      </c>
      <c r="HP37" s="427" t="str">
        <f t="shared" si="87"/>
        <v>X</v>
      </c>
      <c r="HQ37" s="516">
        <f t="shared" si="88"/>
        <v>0</v>
      </c>
      <c r="HR37" s="427" t="str">
        <f t="shared" si="89"/>
        <v>X</v>
      </c>
      <c r="HS37" s="516">
        <f t="shared" si="90"/>
        <v>0</v>
      </c>
      <c r="HT37" s="82">
        <f t="shared" si="39"/>
        <v>1.5</v>
      </c>
      <c r="HU37" s="82">
        <f t="shared" si="91"/>
        <v>0</v>
      </c>
      <c r="HV37" s="82">
        <f t="shared" si="40"/>
        <v>0</v>
      </c>
      <c r="HW37" s="82">
        <f t="shared" si="92"/>
        <v>0</v>
      </c>
      <c r="HX37" s="82">
        <f t="shared" si="93"/>
        <v>0</v>
      </c>
      <c r="HY37" s="82">
        <f t="shared" si="94"/>
        <v>0</v>
      </c>
      <c r="HZ37" s="83">
        <f t="shared" si="41"/>
        <v>8</v>
      </c>
      <c r="IA37" s="82">
        <f t="shared" si="95"/>
        <v>1.5</v>
      </c>
      <c r="IB37" s="84" t="str">
        <f t="shared" si="42"/>
        <v>Trung b×nh yÕu</v>
      </c>
      <c r="IC37" s="83" t="s">
        <v>302</v>
      </c>
      <c r="ID37" s="83"/>
      <c r="IE37" s="82"/>
      <c r="IF37" s="84"/>
      <c r="IG37" s="86"/>
      <c r="IH37" s="144"/>
      <c r="II37" s="93"/>
      <c r="IM37" s="188">
        <v>0</v>
      </c>
      <c r="IN37" s="188">
        <v>0</v>
      </c>
      <c r="IO37" s="188">
        <v>0</v>
      </c>
    </row>
    <row r="38" spans="1:249" x14ac:dyDescent="0.2">
      <c r="B38" s="13"/>
      <c r="AH38" s="314"/>
      <c r="AT38" s="314"/>
    </row>
    <row r="39" spans="1:249" ht="15.75" x14ac:dyDescent="0.25">
      <c r="B39" s="45"/>
      <c r="H39" s="3">
        <f>COUNTIF(H7:H32,"&gt;=7")</f>
        <v>14</v>
      </c>
      <c r="I39" s="3"/>
      <c r="J39" s="3"/>
      <c r="K39" s="3"/>
      <c r="L39" s="3">
        <f>COUNTIF(L7:L32,"&gt;=7")</f>
        <v>14</v>
      </c>
      <c r="N39" s="3"/>
      <c r="O39" s="3"/>
      <c r="P39" s="3">
        <f>COUNTIF(P7:P32,"&gt;=7")</f>
        <v>17</v>
      </c>
      <c r="AT39" s="314"/>
      <c r="AX39" s="66"/>
      <c r="AY39" s="66"/>
      <c r="AZ39" s="66">
        <f>COUNTIF(AZ7:AZ32,"&gt;=7")</f>
        <v>12</v>
      </c>
      <c r="CD39" s="66"/>
      <c r="CE39" s="66"/>
      <c r="CF39" s="66">
        <f>COUNTIF(CF7:CF32,"&gt;=7")</f>
        <v>10</v>
      </c>
      <c r="EP39" s="66"/>
      <c r="EQ39" s="66"/>
      <c r="ER39" s="66"/>
      <c r="ES39" s="66"/>
      <c r="ET39" s="66">
        <f>COUNTIF(ET7:ET32,"&gt;=7")</f>
        <v>11</v>
      </c>
    </row>
    <row r="40" spans="1:249" ht="15.75" x14ac:dyDescent="0.25">
      <c r="B40" s="45"/>
    </row>
    <row r="46" spans="1:249" x14ac:dyDescent="0.2">
      <c r="B46" s="3">
        <f>88-19</f>
        <v>69</v>
      </c>
    </row>
    <row r="47" spans="1:249" x14ac:dyDescent="0.2">
      <c r="B47" s="3">
        <f>125+5+70+110+175</f>
        <v>485</v>
      </c>
    </row>
  </sheetData>
  <sheetProtection password="ED39" sheet="1" objects="1" scenarios="1"/>
  <mergeCells count="136">
    <mergeCell ref="GT27:GU27"/>
    <mergeCell ref="HZ3:HZ5"/>
    <mergeCell ref="DE3:EN3"/>
    <mergeCell ref="IG5:IH5"/>
    <mergeCell ref="FD5:FE5"/>
    <mergeCell ref="FF5:FG5"/>
    <mergeCell ref="FH5:FI5"/>
    <mergeCell ref="FJ5:FK5"/>
    <mergeCell ref="FD3:FQ3"/>
    <mergeCell ref="FR3:GG3"/>
    <mergeCell ref="FR5:FS5"/>
    <mergeCell ref="FN5:FO5"/>
    <mergeCell ref="FP5:FQ5"/>
    <mergeCell ref="GB5:GC5"/>
    <mergeCell ref="EG4:EJ4"/>
    <mergeCell ref="EV3:FC3"/>
    <mergeCell ref="FL5:FM5"/>
    <mergeCell ref="EV5:EW5"/>
    <mergeCell ref="EU4:EU5"/>
    <mergeCell ref="IB3:IB6"/>
    <mergeCell ref="DQ4:DT4"/>
    <mergeCell ref="HN5:HO5"/>
    <mergeCell ref="HP5:HQ5"/>
    <mergeCell ref="HD5:HE5"/>
    <mergeCell ref="IA3:IA6"/>
    <mergeCell ref="U4:X4"/>
    <mergeCell ref="Y4:AB4"/>
    <mergeCell ref="IM5:IN5"/>
    <mergeCell ref="GT5:GU5"/>
    <mergeCell ref="GX5:GY5"/>
    <mergeCell ref="GN5:GO5"/>
    <mergeCell ref="HX3:HX5"/>
    <mergeCell ref="HR5:HS5"/>
    <mergeCell ref="HB5:HC5"/>
    <mergeCell ref="HJ5:HK5"/>
    <mergeCell ref="HF5:HG5"/>
    <mergeCell ref="HH5:HI5"/>
    <mergeCell ref="IJ5:IK5"/>
    <mergeCell ref="HY3:HY5"/>
    <mergeCell ref="HT3:HT5"/>
    <mergeCell ref="HU3:HU5"/>
    <mergeCell ref="HV3:HV5"/>
    <mergeCell ref="HW3:HW5"/>
    <mergeCell ref="GH5:GI5"/>
    <mergeCell ref="GH3:GU3"/>
    <mergeCell ref="GV3:HM3"/>
    <mergeCell ref="DA4:DD4"/>
    <mergeCell ref="CK4:CN4"/>
    <mergeCell ref="CO4:CR4"/>
    <mergeCell ref="CS4:CV4"/>
    <mergeCell ref="CW4:CZ4"/>
    <mergeCell ref="A1:D1"/>
    <mergeCell ref="I4:L4"/>
    <mergeCell ref="M4:P4"/>
    <mergeCell ref="E4:H4"/>
    <mergeCell ref="E1:IA1"/>
    <mergeCell ref="AW4:AZ4"/>
    <mergeCell ref="DU4:DX4"/>
    <mergeCell ref="BQ4:BT4"/>
    <mergeCell ref="CC3:CZ3"/>
    <mergeCell ref="E2:IA2"/>
    <mergeCell ref="DY4:EB4"/>
    <mergeCell ref="EC4:EF4"/>
    <mergeCell ref="Q4:T4"/>
    <mergeCell ref="DM4:DP4"/>
    <mergeCell ref="EV4:HS4"/>
    <mergeCell ref="BU4:BX4"/>
    <mergeCell ref="EK4:EN4"/>
    <mergeCell ref="CC4:CF4"/>
    <mergeCell ref="A3:A6"/>
    <mergeCell ref="B3:C6"/>
    <mergeCell ref="D3:D6"/>
    <mergeCell ref="BA27:BC27"/>
    <mergeCell ref="E9:G9"/>
    <mergeCell ref="U9:W9"/>
    <mergeCell ref="M9:O9"/>
    <mergeCell ref="AW9:AY9"/>
    <mergeCell ref="BI27:BK27"/>
    <mergeCell ref="E27:G27"/>
    <mergeCell ref="U27:W27"/>
    <mergeCell ref="BE9:BG9"/>
    <mergeCell ref="BM9:BO9"/>
    <mergeCell ref="EZ9:FA9"/>
    <mergeCell ref="DA9:DC9"/>
    <mergeCell ref="BY9:CA9"/>
    <mergeCell ref="CC9:CE9"/>
    <mergeCell ref="BI9:BK9"/>
    <mergeCell ref="U3:AV3"/>
    <mergeCell ref="BQ9:BS9"/>
    <mergeCell ref="E3:T3"/>
    <mergeCell ref="AW3:CB3"/>
    <mergeCell ref="AO4:AR4"/>
    <mergeCell ref="BA4:BD4"/>
    <mergeCell ref="BE4:BH4"/>
    <mergeCell ref="BI4:BL4"/>
    <mergeCell ref="BM4:BP4"/>
    <mergeCell ref="BY4:CB4"/>
    <mergeCell ref="AC4:AF4"/>
    <mergeCell ref="AG4:AJ4"/>
    <mergeCell ref="AK4:AN4"/>
    <mergeCell ref="AS4:AV4"/>
    <mergeCell ref="DE4:DH4"/>
    <mergeCell ref="EO4:ER4"/>
    <mergeCell ref="CG4:CJ4"/>
    <mergeCell ref="DI4:DL4"/>
    <mergeCell ref="DA27:DC27"/>
    <mergeCell ref="FZ9:GA9"/>
    <mergeCell ref="EX5:EY5"/>
    <mergeCell ref="FT27:FU27"/>
    <mergeCell ref="EV27:EW27"/>
    <mergeCell ref="FD27:FE27"/>
    <mergeCell ref="FX27:FY27"/>
    <mergeCell ref="EV9:EW9"/>
    <mergeCell ref="GB9:GC9"/>
    <mergeCell ref="FD9:FE9"/>
    <mergeCell ref="EZ5:FA5"/>
    <mergeCell ref="FB5:FC5"/>
    <mergeCell ref="HL5:HM5"/>
    <mergeCell ref="GV5:GW5"/>
    <mergeCell ref="GT9:GU9"/>
    <mergeCell ref="GR5:GS5"/>
    <mergeCell ref="GP5:GQ5"/>
    <mergeCell ref="FT5:FU5"/>
    <mergeCell ref="FV5:FW5"/>
    <mergeCell ref="GF9:GG9"/>
    <mergeCell ref="FR9:FS9"/>
    <mergeCell ref="GL5:GM5"/>
    <mergeCell ref="GJ5:GK5"/>
    <mergeCell ref="FX9:FY9"/>
    <mergeCell ref="FV9:FW9"/>
    <mergeCell ref="FX5:FY5"/>
    <mergeCell ref="FZ5:GA5"/>
    <mergeCell ref="GD5:GE5"/>
    <mergeCell ref="GF5:GG5"/>
    <mergeCell ref="GH9:GI9"/>
    <mergeCell ref="GZ5:HA5"/>
  </mergeCells>
  <phoneticPr fontId="19" type="noConversion"/>
  <conditionalFormatting sqref="ET38:EV38 ET40:ET65536 L38 H38:H65536 L40:L65536 P38:AV38 P40:AV65536 CF38:EN38 CF40:EN65536 I39:EV39 AZ38:CB38 AZ40:CB65536 ET6 H4 L4 H6 L6 P6 P4 T4 T6:AV6 AZ6:CB6 CF6:DH6 DM6:EN6">
    <cfRule type="cellIs" dxfId="57" priority="15" stopIfTrue="1" operator="lessThan">
      <formula>5</formula>
    </cfRule>
    <cfRule type="cellIs" dxfId="56" priority="16" stopIfTrue="1" operator="between">
      <formula>5</formula>
      <formula>10</formula>
    </cfRule>
  </conditionalFormatting>
  <conditionalFormatting sqref="L25 CF7:CF37 L33 AV7:AV33 AB7:AB33 T7:T33 AN7:AN33 BH7:BH33 BT7:BT33 X7:X33 CN7:CN37 CR7:CR37 CV7:CV37 CZ7:CZ37 CJ7:CJ37 CB7:CB33 H7:H33 AF7:AF33 AJ7:AJ33 AR7:AR33 AZ7:AZ33 BD7:BD33 BL7:BL33 BP7:BP33 BX7:BX33 ET7:ET37 EF7:EF37 EB7:EB37 DX7:DX37 DT7:DT37 DP7:DP37 DH7:DH37 EN7:EN37 EJ7:EJ37 DL7:DL37 P7:P33 P35:P37 BX35:BX37 BP35:BP37 BL35:BL37 BD35:BD37 AZ35:AZ37 AR35:AR37 AJ35:AJ37 AF35:AF37 H35:H37 CB35:CB37 X35:X37 BT35:BT37 BH35:BH37 AN35:AN37 T35:T37 AB35:AB37 AV35:AV37 DD35:DD37 DD7:DD33">
    <cfRule type="cellIs" dxfId="55" priority="17" stopIfTrue="1" operator="lessThan">
      <formula>4</formula>
    </cfRule>
    <cfRule type="cellIs" dxfId="54" priority="18" stopIfTrue="1" operator="between">
      <formula>5</formula>
      <formula>10</formula>
    </cfRule>
  </conditionalFormatting>
  <conditionalFormatting sqref="L7:L24 L26:L32 L35:L37">
    <cfRule type="cellIs" dxfId="53" priority="19" stopIfTrue="1" operator="lessThan">
      <formula>4</formula>
    </cfRule>
    <cfRule type="cellIs" dxfId="52" priority="20" stopIfTrue="1" operator="between">
      <formula>4</formula>
      <formula>10</formula>
    </cfRule>
  </conditionalFormatting>
  <conditionalFormatting sqref="H5 L5 P5 T5">
    <cfRule type="cellIs" dxfId="51" priority="21" stopIfTrue="1" operator="lessThan">
      <formula>5</formula>
    </cfRule>
    <cfRule type="cellIs" dxfId="50" priority="22" stopIfTrue="1" operator="between">
      <formula>5</formula>
      <formula>10</formula>
    </cfRule>
  </conditionalFormatting>
  <conditionalFormatting sqref="EV7:HS26 EV28:HS37 EV27:GT27 GV27:HS27">
    <cfRule type="cellIs" dxfId="49" priority="23" stopIfTrue="1" operator="equal">
      <formula>"X"</formula>
    </cfRule>
    <cfRule type="cellIs" dxfId="48" priority="24" stopIfTrue="1" operator="equal">
      <formula>"F"</formula>
    </cfRule>
  </conditionalFormatting>
  <conditionalFormatting sqref="DD34">
    <cfRule type="cellIs" dxfId="47" priority="11" stopIfTrue="1" operator="lessThan">
      <formula>4</formula>
    </cfRule>
    <cfRule type="cellIs" dxfId="46" priority="12" stopIfTrue="1" operator="between">
      <formula>5</formula>
      <formula>10</formula>
    </cfRule>
  </conditionalFormatting>
  <conditionalFormatting sqref="T34 CB34 BX34 BT34 BH34 BP34 BL34 BD34 AV34 AZ34 AN34 H34 L34 AJ34 X34 P34 AB34 AR34 AF34">
    <cfRule type="cellIs" dxfId="45" priority="13" stopIfTrue="1" operator="lessThan">
      <formula>4</formula>
    </cfRule>
    <cfRule type="cellIs" dxfId="44" priority="14" stopIfTrue="1" operator="between">
      <formula>5</formula>
      <formula>10</formula>
    </cfRule>
  </conditionalFormatting>
  <conditionalFormatting sqref="DI6:DL6">
    <cfRule type="cellIs" dxfId="43" priority="9" stopIfTrue="1" operator="lessThan">
      <formula>5</formula>
    </cfRule>
    <cfRule type="cellIs" dxfId="42" priority="10" stopIfTrue="1" operator="between">
      <formula>5</formula>
      <formula>10</formula>
    </cfRule>
  </conditionalFormatting>
  <conditionalFormatting sqref="DL5">
    <cfRule type="cellIs" dxfId="41" priority="7" stopIfTrue="1" operator="lessThan">
      <formula>5</formula>
    </cfRule>
    <cfRule type="cellIs" dxfId="40" priority="8" stopIfTrue="1" operator="between">
      <formula>5</formula>
      <formula>10</formula>
    </cfRule>
  </conditionalFormatting>
  <conditionalFormatting sqref="DP5">
    <cfRule type="cellIs" dxfId="39" priority="5" stopIfTrue="1" operator="lessThan">
      <formula>5</formula>
    </cfRule>
    <cfRule type="cellIs" dxfId="38" priority="6" stopIfTrue="1" operator="between">
      <formula>5</formula>
      <formula>10</formula>
    </cfRule>
  </conditionalFormatting>
  <conditionalFormatting sqref="DH5">
    <cfRule type="cellIs" dxfId="37" priority="3" stopIfTrue="1" operator="lessThan">
      <formula>5</formula>
    </cfRule>
    <cfRule type="cellIs" dxfId="36" priority="4" stopIfTrue="1" operator="between">
      <formula>5</formula>
      <formula>10</formula>
    </cfRule>
  </conditionalFormatting>
  <conditionalFormatting sqref="ER7:ES37">
    <cfRule type="cellIs" dxfId="35" priority="1" stopIfTrue="1" operator="lessThan">
      <formula>4</formula>
    </cfRule>
    <cfRule type="cellIs" dxfId="34" priority="2" stopIfTrue="1" operator="between">
      <formula>5</formula>
      <formula>10</formula>
    </cfRule>
  </conditionalFormatting>
  <printOptions horizontalCentered="1"/>
  <pageMargins left="0.3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JS24"/>
  <sheetViews>
    <sheetView tabSelected="1" zoomScale="85" zoomScaleNormal="85" workbookViewId="0">
      <pane xSplit="4" ySplit="6" topLeftCell="FP7" activePane="bottomRight" state="frozen"/>
      <selection pane="topRight" activeCell="E1" sqref="E1"/>
      <selection pane="bottomLeft" activeCell="A7" sqref="A7"/>
      <selection pane="bottomRight" activeCell="GI18" sqref="GI18"/>
    </sheetView>
  </sheetViews>
  <sheetFormatPr defaultColWidth="8.85546875" defaultRowHeight="15" x14ac:dyDescent="0.2"/>
  <cols>
    <col min="1" max="1" width="3.5703125" style="3" customWidth="1"/>
    <col min="2" max="2" width="14.5703125" style="3" customWidth="1"/>
    <col min="3" max="3" width="7" style="3" customWidth="1"/>
    <col min="4" max="4" width="10.5703125" style="3" customWidth="1"/>
    <col min="5" max="5" width="4.28515625" style="3" hidden="1" customWidth="1"/>
    <col min="6" max="6" width="4.28515625" style="14" hidden="1" customWidth="1"/>
    <col min="7" max="7" width="4.28515625" style="68" hidden="1" customWidth="1"/>
    <col min="8" max="8" width="4.28515625" style="3" hidden="1" customWidth="1"/>
    <col min="9" max="11" width="4.28515625" style="14" hidden="1" customWidth="1"/>
    <col min="12" max="13" width="4.28515625" style="3" hidden="1" customWidth="1"/>
    <col min="14" max="15" width="4.28515625" style="14" hidden="1" customWidth="1"/>
    <col min="16" max="20" width="4.28515625" style="3" hidden="1" customWidth="1"/>
    <col min="21" max="49" width="4.28515625" style="66" hidden="1" customWidth="1"/>
    <col min="50" max="51" width="4.28515625" style="85" hidden="1" customWidth="1"/>
    <col min="52" max="58" width="4.28515625" style="66" hidden="1" customWidth="1"/>
    <col min="59" max="59" width="5" style="66" hidden="1" customWidth="1"/>
    <col min="60" max="76" width="4.28515625" style="66" hidden="1" customWidth="1"/>
    <col min="77" max="77" width="3.28515625" style="66" hidden="1" customWidth="1"/>
    <col min="78" max="79" width="3.28515625" style="85" hidden="1" customWidth="1"/>
    <col min="80" max="81" width="3.28515625" style="66" hidden="1" customWidth="1"/>
    <col min="82" max="82" width="4" style="66" hidden="1" customWidth="1"/>
    <col min="83" max="93" width="3.28515625" style="66" hidden="1" customWidth="1"/>
    <col min="94" max="94" width="4.140625" style="66" hidden="1" customWidth="1"/>
    <col min="95" max="105" width="3.28515625" style="66" hidden="1" customWidth="1"/>
    <col min="106" max="106" width="4.140625" style="66" hidden="1" customWidth="1"/>
    <col min="107" max="109" width="3.28515625" style="66" hidden="1" customWidth="1"/>
    <col min="110" max="110" width="3.85546875" style="66" hidden="1" customWidth="1"/>
    <col min="111" max="112" width="3.28515625" style="66" hidden="1" customWidth="1"/>
    <col min="113" max="165" width="4.28515625" style="66" hidden="1" customWidth="1"/>
    <col min="166" max="167" width="4.28515625" style="85" hidden="1" customWidth="1"/>
    <col min="168" max="170" width="4.28515625" style="66" hidden="1" customWidth="1"/>
    <col min="171" max="171" width="10.42578125" style="86" hidden="1" customWidth="1"/>
    <col min="172" max="172" width="3.28515625" style="86" customWidth="1"/>
    <col min="173" max="219" width="3.28515625" style="87" customWidth="1"/>
    <col min="220" max="225" width="3.85546875" style="87" customWidth="1"/>
    <col min="226" max="255" width="4.7109375" style="87" customWidth="1"/>
    <col min="256" max="257" width="3.85546875" style="87" customWidth="1"/>
    <col min="258" max="259" width="11.42578125" style="87" customWidth="1"/>
    <col min="260" max="263" width="9.85546875" style="87" customWidth="1"/>
    <col min="264" max="264" width="6.28515625" style="87" customWidth="1"/>
    <col min="265" max="265" width="7.85546875" style="87" customWidth="1"/>
    <col min="266" max="266" width="14.7109375" style="87" customWidth="1"/>
    <col min="267" max="267" width="17.85546875" style="86" hidden="1" customWidth="1"/>
    <col min="268" max="268" width="8.85546875" style="86" hidden="1" customWidth="1"/>
    <col min="269" max="270" width="8.85546875" style="66" hidden="1" customWidth="1"/>
    <col min="271" max="279" width="8.85546875" style="3" hidden="1" customWidth="1"/>
    <col min="280" max="280" width="8.85546875" style="3" customWidth="1"/>
    <col min="281" max="16384" width="8.85546875" style="3"/>
  </cols>
  <sheetData>
    <row r="1" spans="1:278" s="45" customFormat="1" ht="15.75" x14ac:dyDescent="0.25">
      <c r="A1" s="559" t="s">
        <v>195</v>
      </c>
      <c r="B1" s="559"/>
      <c r="C1" s="559"/>
      <c r="D1" s="559"/>
      <c r="E1" s="566" t="s">
        <v>301</v>
      </c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566"/>
      <c r="CT1" s="566"/>
      <c r="CU1" s="566"/>
      <c r="CV1" s="566"/>
      <c r="CW1" s="566"/>
      <c r="CX1" s="566"/>
      <c r="CY1" s="566"/>
      <c r="CZ1" s="566"/>
      <c r="DA1" s="566"/>
      <c r="DB1" s="566"/>
      <c r="DC1" s="566"/>
      <c r="DD1" s="566"/>
      <c r="DE1" s="566"/>
      <c r="DF1" s="566"/>
      <c r="DG1" s="566"/>
      <c r="DH1" s="566"/>
      <c r="DI1" s="566"/>
      <c r="DJ1" s="566"/>
      <c r="DK1" s="566"/>
      <c r="DL1" s="566"/>
      <c r="DM1" s="566"/>
      <c r="DN1" s="566"/>
      <c r="DO1" s="566"/>
      <c r="DP1" s="566"/>
      <c r="DQ1" s="566"/>
      <c r="DR1" s="566"/>
      <c r="DS1" s="566"/>
      <c r="DT1" s="566"/>
      <c r="DU1" s="566"/>
      <c r="DV1" s="566"/>
      <c r="DW1" s="566"/>
      <c r="DX1" s="566"/>
      <c r="DY1" s="566"/>
      <c r="DZ1" s="566"/>
      <c r="EA1" s="566"/>
      <c r="EB1" s="566"/>
      <c r="EC1" s="566"/>
      <c r="ED1" s="566"/>
      <c r="EE1" s="566"/>
      <c r="EF1" s="566"/>
      <c r="EG1" s="566"/>
      <c r="EH1" s="566"/>
      <c r="EI1" s="566"/>
      <c r="EJ1" s="566"/>
      <c r="EK1" s="566"/>
      <c r="EL1" s="566"/>
      <c r="EM1" s="566"/>
      <c r="EN1" s="566"/>
      <c r="EO1" s="566"/>
      <c r="EP1" s="566"/>
      <c r="EQ1" s="566"/>
      <c r="ER1" s="566"/>
      <c r="ES1" s="566"/>
      <c r="ET1" s="566"/>
      <c r="EU1" s="566"/>
      <c r="EV1" s="566"/>
      <c r="EW1" s="566"/>
      <c r="EX1" s="566"/>
      <c r="EY1" s="566"/>
      <c r="EZ1" s="566"/>
      <c r="FA1" s="566"/>
      <c r="FB1" s="566"/>
      <c r="FC1" s="566"/>
      <c r="FD1" s="566"/>
      <c r="FE1" s="566"/>
      <c r="FF1" s="566"/>
      <c r="FG1" s="566"/>
      <c r="FH1" s="566"/>
      <c r="FI1" s="566"/>
      <c r="FJ1" s="566"/>
      <c r="FK1" s="566"/>
      <c r="FL1" s="566"/>
      <c r="FM1" s="566"/>
      <c r="FN1" s="566"/>
      <c r="FO1" s="566"/>
      <c r="FP1" s="566"/>
      <c r="FQ1" s="566"/>
      <c r="FR1" s="566"/>
      <c r="FS1" s="566"/>
      <c r="FT1" s="566"/>
      <c r="FU1" s="566"/>
      <c r="FV1" s="566"/>
      <c r="FW1" s="566"/>
      <c r="FX1" s="566"/>
      <c r="FY1" s="566"/>
      <c r="FZ1" s="566"/>
      <c r="GA1" s="566"/>
      <c r="GB1" s="566"/>
      <c r="GC1" s="566"/>
      <c r="GD1" s="566"/>
      <c r="GE1" s="566"/>
      <c r="GF1" s="566"/>
      <c r="GG1" s="566"/>
      <c r="GH1" s="566"/>
      <c r="GI1" s="566"/>
      <c r="GJ1" s="566"/>
      <c r="GK1" s="566"/>
      <c r="GL1" s="566"/>
      <c r="GM1" s="566"/>
      <c r="GN1" s="566"/>
      <c r="GO1" s="566"/>
      <c r="GP1" s="566"/>
      <c r="GQ1" s="566"/>
      <c r="GR1" s="566"/>
      <c r="GS1" s="566"/>
      <c r="GT1" s="566"/>
      <c r="GU1" s="566"/>
      <c r="GV1" s="566"/>
      <c r="GW1" s="566"/>
      <c r="GX1" s="566"/>
      <c r="GY1" s="566"/>
      <c r="GZ1" s="566"/>
      <c r="HA1" s="566"/>
      <c r="HB1" s="566"/>
      <c r="HC1" s="566"/>
      <c r="HD1" s="566"/>
      <c r="HE1" s="566"/>
      <c r="HF1" s="566"/>
      <c r="HG1" s="566"/>
      <c r="HH1" s="566"/>
      <c r="HI1" s="566"/>
      <c r="HJ1" s="566"/>
      <c r="HK1" s="566"/>
      <c r="HL1" s="566"/>
      <c r="HM1" s="566"/>
      <c r="HN1" s="566"/>
      <c r="HO1" s="566"/>
      <c r="HP1" s="566"/>
      <c r="HQ1" s="566"/>
      <c r="HR1" s="566"/>
      <c r="HS1" s="566"/>
      <c r="HT1" s="566"/>
      <c r="HU1" s="566"/>
      <c r="HV1" s="566"/>
      <c r="HW1" s="566"/>
      <c r="HX1" s="566"/>
      <c r="HY1" s="566"/>
      <c r="HZ1" s="566"/>
      <c r="IA1" s="566"/>
      <c r="IB1" s="566"/>
      <c r="IC1" s="566"/>
      <c r="ID1" s="566"/>
      <c r="IE1" s="566"/>
      <c r="IF1" s="566"/>
      <c r="IG1" s="566"/>
      <c r="IH1" s="566"/>
      <c r="II1" s="566"/>
      <c r="IJ1" s="566"/>
      <c r="IK1" s="566"/>
      <c r="IL1" s="566"/>
      <c r="IM1" s="566"/>
      <c r="IN1" s="566"/>
      <c r="IO1" s="566"/>
      <c r="IP1" s="566"/>
      <c r="IQ1" s="566"/>
      <c r="IR1" s="566"/>
      <c r="IS1" s="566"/>
      <c r="IT1" s="566"/>
      <c r="IU1" s="566"/>
      <c r="IV1" s="566"/>
      <c r="IW1" s="566"/>
      <c r="IX1" s="566"/>
      <c r="IY1" s="566"/>
      <c r="IZ1" s="566"/>
      <c r="JA1" s="566"/>
      <c r="JB1" s="566"/>
      <c r="JC1" s="566"/>
      <c r="JD1" s="566"/>
      <c r="JE1" s="566"/>
      <c r="JF1" s="75"/>
      <c r="JG1" s="89"/>
      <c r="JH1" s="89"/>
      <c r="JI1" s="90"/>
      <c r="JJ1" s="90"/>
    </row>
    <row r="2" spans="1:278" s="45" customFormat="1" ht="15.75" x14ac:dyDescent="0.25">
      <c r="A2" s="46"/>
      <c r="B2" s="46"/>
      <c r="C2" s="46"/>
      <c r="E2" s="709" t="s">
        <v>306</v>
      </c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  <c r="AJ2" s="709"/>
      <c r="AK2" s="709"/>
      <c r="AL2" s="709"/>
      <c r="AM2" s="709"/>
      <c r="AN2" s="709"/>
      <c r="AO2" s="709"/>
      <c r="AP2" s="709"/>
      <c r="AQ2" s="709"/>
      <c r="AR2" s="709"/>
      <c r="AS2" s="709"/>
      <c r="AT2" s="709"/>
      <c r="AU2" s="709"/>
      <c r="AV2" s="709"/>
      <c r="AW2" s="709"/>
      <c r="AX2" s="709"/>
      <c r="AY2" s="709"/>
      <c r="AZ2" s="709"/>
      <c r="BA2" s="709"/>
      <c r="BB2" s="709"/>
      <c r="BC2" s="709"/>
      <c r="BD2" s="709"/>
      <c r="BE2" s="709"/>
      <c r="BF2" s="709"/>
      <c r="BG2" s="709"/>
      <c r="BH2" s="709"/>
      <c r="BI2" s="709"/>
      <c r="BJ2" s="709"/>
      <c r="BK2" s="709"/>
      <c r="BL2" s="709"/>
      <c r="BM2" s="709"/>
      <c r="BN2" s="709"/>
      <c r="BO2" s="709"/>
      <c r="BP2" s="709"/>
      <c r="BQ2" s="709"/>
      <c r="BR2" s="709"/>
      <c r="BS2" s="709"/>
      <c r="BT2" s="709"/>
      <c r="BU2" s="709"/>
      <c r="BV2" s="709"/>
      <c r="BW2" s="709"/>
      <c r="BX2" s="709"/>
      <c r="BY2" s="709"/>
      <c r="BZ2" s="709"/>
      <c r="CA2" s="709"/>
      <c r="CB2" s="709"/>
      <c r="CC2" s="709"/>
      <c r="CD2" s="709"/>
      <c r="CE2" s="709"/>
      <c r="CF2" s="709"/>
      <c r="CG2" s="709"/>
      <c r="CH2" s="709"/>
      <c r="CI2" s="709"/>
      <c r="CJ2" s="709"/>
      <c r="CK2" s="709"/>
      <c r="CL2" s="709"/>
      <c r="CM2" s="709"/>
      <c r="CN2" s="709"/>
      <c r="CO2" s="709"/>
      <c r="CP2" s="709"/>
      <c r="CQ2" s="709"/>
      <c r="CR2" s="709"/>
      <c r="CS2" s="709"/>
      <c r="CT2" s="709"/>
      <c r="CU2" s="709"/>
      <c r="CV2" s="709"/>
      <c r="CW2" s="709"/>
      <c r="CX2" s="709"/>
      <c r="CY2" s="709"/>
      <c r="CZ2" s="709"/>
      <c r="DA2" s="709"/>
      <c r="DB2" s="709"/>
      <c r="DC2" s="709"/>
      <c r="DD2" s="709"/>
      <c r="DE2" s="709"/>
      <c r="DF2" s="709"/>
      <c r="DG2" s="709"/>
      <c r="DH2" s="709"/>
      <c r="DI2" s="709"/>
      <c r="DJ2" s="709"/>
      <c r="DK2" s="709"/>
      <c r="DL2" s="709"/>
      <c r="DM2" s="709"/>
      <c r="DN2" s="709"/>
      <c r="DO2" s="709"/>
      <c r="DP2" s="709"/>
      <c r="DQ2" s="709"/>
      <c r="DR2" s="709"/>
      <c r="DS2" s="709"/>
      <c r="DT2" s="709"/>
      <c r="DU2" s="709"/>
      <c r="DV2" s="709"/>
      <c r="DW2" s="709"/>
      <c r="DX2" s="709"/>
      <c r="DY2" s="709"/>
      <c r="DZ2" s="709"/>
      <c r="EA2" s="709"/>
      <c r="EB2" s="709"/>
      <c r="EC2" s="709"/>
      <c r="ED2" s="709"/>
      <c r="EE2" s="709"/>
      <c r="EF2" s="709"/>
      <c r="EG2" s="709"/>
      <c r="EH2" s="709"/>
      <c r="EI2" s="709"/>
      <c r="EJ2" s="709"/>
      <c r="EK2" s="709"/>
      <c r="EL2" s="709"/>
      <c r="EM2" s="709"/>
      <c r="EN2" s="709"/>
      <c r="EO2" s="709"/>
      <c r="EP2" s="709"/>
      <c r="EQ2" s="709"/>
      <c r="ER2" s="709"/>
      <c r="ES2" s="709"/>
      <c r="ET2" s="709"/>
      <c r="EU2" s="709"/>
      <c r="EV2" s="709"/>
      <c r="EW2" s="709"/>
      <c r="EX2" s="709"/>
      <c r="EY2" s="709"/>
      <c r="EZ2" s="709"/>
      <c r="FA2" s="709"/>
      <c r="FB2" s="709"/>
      <c r="FC2" s="709"/>
      <c r="FD2" s="709"/>
      <c r="FE2" s="709"/>
      <c r="FF2" s="709"/>
      <c r="FG2" s="709"/>
      <c r="FH2" s="709"/>
      <c r="FI2" s="709"/>
      <c r="FJ2" s="709"/>
      <c r="FK2" s="709"/>
      <c r="FL2" s="709"/>
      <c r="FM2" s="709"/>
      <c r="FN2" s="709"/>
      <c r="FO2" s="709"/>
      <c r="FP2" s="709"/>
      <c r="FQ2" s="709"/>
      <c r="FR2" s="709"/>
      <c r="FS2" s="709"/>
      <c r="FT2" s="709"/>
      <c r="FU2" s="709"/>
      <c r="FV2" s="709"/>
      <c r="FW2" s="709"/>
      <c r="FX2" s="709"/>
      <c r="FY2" s="709"/>
      <c r="FZ2" s="709"/>
      <c r="GA2" s="709"/>
      <c r="GB2" s="709"/>
      <c r="GC2" s="709"/>
      <c r="GD2" s="709"/>
      <c r="GE2" s="709"/>
      <c r="GF2" s="709"/>
      <c r="GG2" s="709"/>
      <c r="GH2" s="709"/>
      <c r="GI2" s="709"/>
      <c r="GJ2" s="709"/>
      <c r="GK2" s="709"/>
      <c r="GL2" s="709"/>
      <c r="GM2" s="709"/>
      <c r="GN2" s="709"/>
      <c r="GO2" s="709"/>
      <c r="GP2" s="709"/>
      <c r="GQ2" s="709"/>
      <c r="GR2" s="709"/>
      <c r="GS2" s="709"/>
      <c r="GT2" s="709"/>
      <c r="GU2" s="709"/>
      <c r="GV2" s="709"/>
      <c r="GW2" s="709"/>
      <c r="GX2" s="709"/>
      <c r="GY2" s="709"/>
      <c r="GZ2" s="709"/>
      <c r="HA2" s="709"/>
      <c r="HB2" s="709"/>
      <c r="HC2" s="709"/>
      <c r="HD2" s="709"/>
      <c r="HE2" s="709"/>
      <c r="HF2" s="709"/>
      <c r="HG2" s="709"/>
      <c r="HH2" s="709"/>
      <c r="HI2" s="709"/>
      <c r="HJ2" s="709"/>
      <c r="HK2" s="709"/>
      <c r="HL2" s="709"/>
      <c r="HM2" s="709"/>
      <c r="HN2" s="709"/>
      <c r="HO2" s="709"/>
      <c r="HP2" s="709"/>
      <c r="HQ2" s="709"/>
      <c r="HR2" s="709"/>
      <c r="HS2" s="709"/>
      <c r="HT2" s="709"/>
      <c r="HU2" s="709"/>
      <c r="HV2" s="709"/>
      <c r="HW2" s="709"/>
      <c r="HX2" s="709"/>
      <c r="HY2" s="709"/>
      <c r="HZ2" s="709"/>
      <c r="IA2" s="709"/>
      <c r="IB2" s="709"/>
      <c r="IC2" s="709"/>
      <c r="ID2" s="709"/>
      <c r="IE2" s="709"/>
      <c r="IF2" s="709"/>
      <c r="IG2" s="709"/>
      <c r="IH2" s="709"/>
      <c r="II2" s="709"/>
      <c r="IJ2" s="709"/>
      <c r="IK2" s="709"/>
      <c r="IL2" s="709"/>
      <c r="IM2" s="709"/>
      <c r="IN2" s="709"/>
      <c r="IO2" s="709"/>
      <c r="IP2" s="709"/>
      <c r="IQ2" s="709"/>
      <c r="IR2" s="567"/>
      <c r="IS2" s="567"/>
      <c r="IT2" s="567"/>
      <c r="IU2" s="567"/>
      <c r="IV2" s="567"/>
      <c r="IW2" s="567"/>
      <c r="IX2" s="567"/>
      <c r="IY2" s="567"/>
      <c r="IZ2" s="567"/>
      <c r="JA2" s="567"/>
      <c r="JB2" s="567"/>
      <c r="JC2" s="567"/>
      <c r="JD2" s="567"/>
      <c r="JE2" s="567"/>
      <c r="JF2" s="75"/>
      <c r="JG2" s="89"/>
      <c r="JH2" s="89" t="s">
        <v>0</v>
      </c>
      <c r="JI2" s="90"/>
      <c r="JJ2" s="90"/>
    </row>
    <row r="3" spans="1:278" s="45" customFormat="1" ht="15.75" customHeight="1" x14ac:dyDescent="0.25">
      <c r="A3" s="621" t="s">
        <v>1</v>
      </c>
      <c r="B3" s="621" t="s">
        <v>198</v>
      </c>
      <c r="C3" s="621"/>
      <c r="D3" s="621" t="s">
        <v>2</v>
      </c>
      <c r="E3" s="561" t="s">
        <v>234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3"/>
      <c r="U3" s="582" t="s">
        <v>235</v>
      </c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724"/>
      <c r="AW3" s="582" t="s">
        <v>280</v>
      </c>
      <c r="AX3" s="583"/>
      <c r="AY3" s="583"/>
      <c r="AZ3" s="583"/>
      <c r="BA3" s="583"/>
      <c r="BB3" s="583"/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3"/>
      <c r="BN3" s="583"/>
      <c r="BO3" s="583"/>
      <c r="BP3" s="583"/>
      <c r="BQ3" s="583"/>
      <c r="BR3" s="583"/>
      <c r="BS3" s="583"/>
      <c r="BT3" s="583"/>
      <c r="BU3" s="583"/>
      <c r="BV3" s="583"/>
      <c r="BW3" s="583"/>
      <c r="BX3" s="724"/>
      <c r="BY3" s="697" t="s">
        <v>311</v>
      </c>
      <c r="BZ3" s="698"/>
      <c r="CA3" s="698"/>
      <c r="CB3" s="698"/>
      <c r="CC3" s="698"/>
      <c r="CD3" s="698"/>
      <c r="CE3" s="698"/>
      <c r="CF3" s="698"/>
      <c r="CG3" s="698"/>
      <c r="CH3" s="698"/>
      <c r="CI3" s="698"/>
      <c r="CJ3" s="698"/>
      <c r="CK3" s="698"/>
      <c r="CL3" s="698"/>
      <c r="CM3" s="698"/>
      <c r="CN3" s="698"/>
      <c r="CO3" s="698"/>
      <c r="CP3" s="698"/>
      <c r="CQ3" s="698"/>
      <c r="CR3" s="698"/>
      <c r="CS3" s="698"/>
      <c r="CT3" s="698"/>
      <c r="CU3" s="698"/>
      <c r="CV3" s="698"/>
      <c r="CW3" s="698"/>
      <c r="CX3" s="698"/>
      <c r="CY3" s="698"/>
      <c r="CZ3" s="698"/>
      <c r="DA3" s="698"/>
      <c r="DB3" s="698"/>
      <c r="DC3" s="698"/>
      <c r="DD3" s="698"/>
      <c r="DE3" s="698"/>
      <c r="DF3" s="698"/>
      <c r="DG3" s="698"/>
      <c r="DH3" s="699"/>
      <c r="DI3" s="582" t="s">
        <v>338</v>
      </c>
      <c r="DJ3" s="583"/>
      <c r="DK3" s="583"/>
      <c r="DL3" s="583"/>
      <c r="DM3" s="583"/>
      <c r="DN3" s="583"/>
      <c r="DO3" s="583"/>
      <c r="DP3" s="583"/>
      <c r="DQ3" s="583"/>
      <c r="DR3" s="583"/>
      <c r="DS3" s="583"/>
      <c r="DT3" s="583"/>
      <c r="DU3" s="583"/>
      <c r="DV3" s="583"/>
      <c r="DW3" s="583"/>
      <c r="DX3" s="583"/>
      <c r="DY3" s="583"/>
      <c r="DZ3" s="583"/>
      <c r="EA3" s="583"/>
      <c r="EB3" s="583"/>
      <c r="EC3" s="583"/>
      <c r="ED3" s="583"/>
      <c r="EE3" s="583"/>
      <c r="EF3" s="583"/>
      <c r="EG3" s="583"/>
      <c r="EH3" s="583"/>
      <c r="EI3" s="583"/>
      <c r="EJ3" s="583"/>
      <c r="EK3" s="583"/>
      <c r="EL3" s="583"/>
      <c r="EM3" s="583"/>
      <c r="EN3" s="583"/>
      <c r="EO3" s="583"/>
      <c r="EP3" s="583"/>
      <c r="EQ3" s="583"/>
      <c r="ER3" s="583"/>
      <c r="ES3" s="583"/>
      <c r="ET3" s="583"/>
      <c r="EU3" s="583"/>
      <c r="EV3" s="583"/>
      <c r="EW3" s="583"/>
      <c r="EX3" s="583"/>
      <c r="EY3" s="583"/>
      <c r="EZ3" s="583"/>
      <c r="FA3" s="583"/>
      <c r="FB3" s="583"/>
      <c r="FC3" s="583"/>
      <c r="FD3" s="583"/>
      <c r="FE3" s="583"/>
      <c r="FF3" s="583"/>
      <c r="FG3" s="583"/>
      <c r="FH3" s="583"/>
      <c r="FI3" s="582" t="s">
        <v>351</v>
      </c>
      <c r="FJ3" s="583"/>
      <c r="FK3" s="583"/>
      <c r="FL3" s="583"/>
      <c r="FM3" s="583"/>
      <c r="FN3" s="724"/>
      <c r="FO3" s="76"/>
      <c r="FP3" s="582" t="s">
        <v>234</v>
      </c>
      <c r="FQ3" s="583"/>
      <c r="FR3" s="583"/>
      <c r="FS3" s="583"/>
      <c r="FT3" s="583"/>
      <c r="FU3" s="583"/>
      <c r="FV3" s="583"/>
      <c r="FW3" s="724"/>
      <c r="FX3" s="582" t="s">
        <v>235</v>
      </c>
      <c r="FY3" s="583"/>
      <c r="FZ3" s="583"/>
      <c r="GA3" s="583"/>
      <c r="GB3" s="583"/>
      <c r="GC3" s="583"/>
      <c r="GD3" s="583"/>
      <c r="GE3" s="583"/>
      <c r="GF3" s="583"/>
      <c r="GG3" s="583"/>
      <c r="GH3" s="583"/>
      <c r="GI3" s="583"/>
      <c r="GJ3" s="583"/>
      <c r="GK3" s="724"/>
      <c r="GL3" s="583" t="s">
        <v>280</v>
      </c>
      <c r="GM3" s="583"/>
      <c r="GN3" s="583"/>
      <c r="GO3" s="583"/>
      <c r="GP3" s="583"/>
      <c r="GQ3" s="583"/>
      <c r="GR3" s="583"/>
      <c r="GS3" s="583"/>
      <c r="GT3" s="583"/>
      <c r="GU3" s="583"/>
      <c r="GV3" s="583"/>
      <c r="GW3" s="583"/>
      <c r="GX3" s="583"/>
      <c r="GY3" s="583"/>
      <c r="GZ3" s="582" t="s">
        <v>311</v>
      </c>
      <c r="HA3" s="583"/>
      <c r="HB3" s="583"/>
      <c r="HC3" s="583"/>
      <c r="HD3" s="583"/>
      <c r="HE3" s="583"/>
      <c r="HF3" s="583"/>
      <c r="HG3" s="583"/>
      <c r="HH3" s="583"/>
      <c r="HI3" s="583"/>
      <c r="HJ3" s="583"/>
      <c r="HK3" s="583"/>
      <c r="HL3" s="583"/>
      <c r="HM3" s="583"/>
      <c r="HN3" s="583"/>
      <c r="HO3" s="583"/>
      <c r="HP3" s="583"/>
      <c r="HQ3" s="724"/>
      <c r="HR3" s="582" t="s">
        <v>338</v>
      </c>
      <c r="HS3" s="583"/>
      <c r="HT3" s="583"/>
      <c r="HU3" s="583"/>
      <c r="HV3" s="583"/>
      <c r="HW3" s="583"/>
      <c r="HX3" s="583"/>
      <c r="HY3" s="583"/>
      <c r="HZ3" s="583"/>
      <c r="IA3" s="583"/>
      <c r="IB3" s="583"/>
      <c r="IC3" s="583"/>
      <c r="ID3" s="583"/>
      <c r="IE3" s="583"/>
      <c r="IF3" s="583"/>
      <c r="IG3" s="583"/>
      <c r="IH3" s="583"/>
      <c r="II3" s="583"/>
      <c r="IJ3" s="583"/>
      <c r="IK3" s="583"/>
      <c r="IL3" s="583"/>
      <c r="IM3" s="583"/>
      <c r="IN3" s="583"/>
      <c r="IO3" s="583"/>
      <c r="IP3" s="583"/>
      <c r="IQ3" s="724"/>
      <c r="IR3" s="582" t="s">
        <v>351</v>
      </c>
      <c r="IS3" s="583"/>
      <c r="IT3" s="583"/>
      <c r="IU3" s="583"/>
      <c r="IV3" s="583"/>
      <c r="IW3" s="724"/>
      <c r="IX3" s="584" t="s">
        <v>236</v>
      </c>
      <c r="IY3" s="584" t="s">
        <v>237</v>
      </c>
      <c r="IZ3" s="568" t="s">
        <v>272</v>
      </c>
      <c r="JA3" s="568" t="s">
        <v>273</v>
      </c>
      <c r="JB3" s="732" t="s">
        <v>274</v>
      </c>
      <c r="JC3" s="732" t="s">
        <v>275</v>
      </c>
      <c r="JD3" s="732" t="s">
        <v>6</v>
      </c>
      <c r="JE3" s="732" t="s">
        <v>7</v>
      </c>
      <c r="JF3" s="578" t="s">
        <v>200</v>
      </c>
      <c r="JG3" s="89"/>
      <c r="JH3" s="89"/>
      <c r="JI3" s="90"/>
      <c r="JJ3" s="90"/>
    </row>
    <row r="4" spans="1:278" s="46" customFormat="1" ht="15" customHeight="1" x14ac:dyDescent="0.25">
      <c r="A4" s="622"/>
      <c r="B4" s="622"/>
      <c r="C4" s="622"/>
      <c r="D4" s="622"/>
      <c r="E4" s="556" t="s">
        <v>3</v>
      </c>
      <c r="F4" s="557"/>
      <c r="G4" s="557"/>
      <c r="H4" s="558"/>
      <c r="I4" s="556" t="s">
        <v>193</v>
      </c>
      <c r="J4" s="557"/>
      <c r="K4" s="557"/>
      <c r="L4" s="558"/>
      <c r="M4" s="556" t="s">
        <v>4</v>
      </c>
      <c r="N4" s="557"/>
      <c r="O4" s="557"/>
      <c r="P4" s="558"/>
      <c r="Q4" s="556" t="s">
        <v>194</v>
      </c>
      <c r="R4" s="557"/>
      <c r="S4" s="557"/>
      <c r="T4" s="558"/>
      <c r="U4" s="556" t="s">
        <v>248</v>
      </c>
      <c r="V4" s="557"/>
      <c r="W4" s="557"/>
      <c r="X4" s="558"/>
      <c r="Y4" s="556" t="s">
        <v>247</v>
      </c>
      <c r="Z4" s="557"/>
      <c r="AA4" s="557"/>
      <c r="AB4" s="558"/>
      <c r="AC4" s="556" t="s">
        <v>249</v>
      </c>
      <c r="AD4" s="557"/>
      <c r="AE4" s="557"/>
      <c r="AF4" s="558"/>
      <c r="AG4" s="556" t="s">
        <v>232</v>
      </c>
      <c r="AH4" s="557"/>
      <c r="AI4" s="557"/>
      <c r="AJ4" s="558"/>
      <c r="AK4" s="556" t="s">
        <v>250</v>
      </c>
      <c r="AL4" s="557"/>
      <c r="AM4" s="557"/>
      <c r="AN4" s="558"/>
      <c r="AO4" s="556" t="s">
        <v>231</v>
      </c>
      <c r="AP4" s="557"/>
      <c r="AQ4" s="557"/>
      <c r="AR4" s="558"/>
      <c r="AS4" s="556" t="s">
        <v>251</v>
      </c>
      <c r="AT4" s="557"/>
      <c r="AU4" s="557"/>
      <c r="AV4" s="558"/>
      <c r="AW4" s="556" t="s">
        <v>228</v>
      </c>
      <c r="AX4" s="557"/>
      <c r="AY4" s="557"/>
      <c r="AZ4" s="558"/>
      <c r="BA4" s="556" t="s">
        <v>227</v>
      </c>
      <c r="BB4" s="557"/>
      <c r="BC4" s="557"/>
      <c r="BD4" s="558"/>
      <c r="BE4" s="556" t="s">
        <v>229</v>
      </c>
      <c r="BF4" s="557"/>
      <c r="BG4" s="557"/>
      <c r="BH4" s="558"/>
      <c r="BI4" s="556" t="s">
        <v>226</v>
      </c>
      <c r="BJ4" s="557"/>
      <c r="BK4" s="557"/>
      <c r="BL4" s="558"/>
      <c r="BM4" s="556" t="s">
        <v>277</v>
      </c>
      <c r="BN4" s="557"/>
      <c r="BO4" s="557"/>
      <c r="BP4" s="558"/>
      <c r="BQ4" s="556" t="s">
        <v>294</v>
      </c>
      <c r="BR4" s="557"/>
      <c r="BS4" s="557"/>
      <c r="BT4" s="558"/>
      <c r="BU4" s="556" t="s">
        <v>295</v>
      </c>
      <c r="BV4" s="557"/>
      <c r="BW4" s="557"/>
      <c r="BX4" s="558"/>
      <c r="BY4" s="556" t="s">
        <v>242</v>
      </c>
      <c r="BZ4" s="557"/>
      <c r="CA4" s="557"/>
      <c r="CB4" s="558"/>
      <c r="CC4" s="556" t="s">
        <v>230</v>
      </c>
      <c r="CD4" s="557"/>
      <c r="CE4" s="557"/>
      <c r="CF4" s="558"/>
      <c r="CG4" s="556" t="s">
        <v>243</v>
      </c>
      <c r="CH4" s="557"/>
      <c r="CI4" s="557"/>
      <c r="CJ4" s="558"/>
      <c r="CK4" s="556" t="s">
        <v>285</v>
      </c>
      <c r="CL4" s="557"/>
      <c r="CM4" s="557"/>
      <c r="CN4" s="558"/>
      <c r="CO4" s="556" t="s">
        <v>286</v>
      </c>
      <c r="CP4" s="557"/>
      <c r="CQ4" s="557"/>
      <c r="CR4" s="558"/>
      <c r="CS4" s="556" t="s">
        <v>320</v>
      </c>
      <c r="CT4" s="557"/>
      <c r="CU4" s="557"/>
      <c r="CV4" s="558"/>
      <c r="CW4" s="556" t="s">
        <v>233</v>
      </c>
      <c r="CX4" s="557"/>
      <c r="CY4" s="557"/>
      <c r="CZ4" s="558"/>
      <c r="DA4" s="556" t="s">
        <v>335</v>
      </c>
      <c r="DB4" s="557"/>
      <c r="DC4" s="557"/>
      <c r="DD4" s="558"/>
      <c r="DE4" s="556" t="s">
        <v>287</v>
      </c>
      <c r="DF4" s="557"/>
      <c r="DG4" s="557"/>
      <c r="DH4" s="558"/>
      <c r="DI4" s="560" t="s">
        <v>358</v>
      </c>
      <c r="DJ4" s="560"/>
      <c r="DK4" s="560"/>
      <c r="DL4" s="560"/>
      <c r="DM4" s="560" t="s">
        <v>387</v>
      </c>
      <c r="DN4" s="560"/>
      <c r="DO4" s="560"/>
      <c r="DP4" s="560"/>
      <c r="DQ4" s="560" t="s">
        <v>360</v>
      </c>
      <c r="DR4" s="560"/>
      <c r="DS4" s="560"/>
      <c r="DT4" s="560"/>
      <c r="DU4" s="560" t="s">
        <v>322</v>
      </c>
      <c r="DV4" s="560"/>
      <c r="DW4" s="560"/>
      <c r="DX4" s="560"/>
      <c r="DY4" s="560" t="s">
        <v>364</v>
      </c>
      <c r="DZ4" s="560"/>
      <c r="EA4" s="560"/>
      <c r="EB4" s="560"/>
      <c r="EC4" s="560" t="s">
        <v>362</v>
      </c>
      <c r="ED4" s="560"/>
      <c r="EE4" s="560"/>
      <c r="EF4" s="560"/>
      <c r="EG4" s="560" t="s">
        <v>348</v>
      </c>
      <c r="EH4" s="560"/>
      <c r="EI4" s="560"/>
      <c r="EJ4" s="560"/>
      <c r="EK4" s="556" t="s">
        <v>383</v>
      </c>
      <c r="EL4" s="557"/>
      <c r="EM4" s="557"/>
      <c r="EN4" s="557"/>
      <c r="EO4" s="556" t="s">
        <v>384</v>
      </c>
      <c r="EP4" s="557"/>
      <c r="EQ4" s="557"/>
      <c r="ER4" s="557"/>
      <c r="ES4" s="557" t="s">
        <v>279</v>
      </c>
      <c r="ET4" s="557"/>
      <c r="EU4" s="557"/>
      <c r="EV4" s="557"/>
      <c r="EW4" s="557" t="s">
        <v>361</v>
      </c>
      <c r="EX4" s="557"/>
      <c r="EY4" s="557"/>
      <c r="EZ4" s="557"/>
      <c r="FA4" s="557" t="s">
        <v>385</v>
      </c>
      <c r="FB4" s="557"/>
      <c r="FC4" s="557"/>
      <c r="FD4" s="557"/>
      <c r="FE4" s="557" t="s">
        <v>386</v>
      </c>
      <c r="FF4" s="557"/>
      <c r="FG4" s="557"/>
      <c r="FH4" s="558"/>
      <c r="FI4" s="557" t="s">
        <v>402</v>
      </c>
      <c r="FJ4" s="557"/>
      <c r="FK4" s="557"/>
      <c r="FL4" s="558"/>
      <c r="FM4" s="433" t="s">
        <v>395</v>
      </c>
      <c r="FN4" s="433" t="s">
        <v>398</v>
      </c>
      <c r="FO4" s="568" t="s">
        <v>199</v>
      </c>
      <c r="FP4" s="584" t="s">
        <v>5</v>
      </c>
      <c r="FQ4" s="585"/>
      <c r="FR4" s="585"/>
      <c r="FS4" s="585"/>
      <c r="FT4" s="585"/>
      <c r="FU4" s="585"/>
      <c r="FV4" s="585"/>
      <c r="FW4" s="585"/>
      <c r="FX4" s="585"/>
      <c r="FY4" s="585"/>
      <c r="FZ4" s="585"/>
      <c r="GA4" s="585"/>
      <c r="GB4" s="585"/>
      <c r="GC4" s="585"/>
      <c r="GD4" s="585"/>
      <c r="GE4" s="585"/>
      <c r="GF4" s="585"/>
      <c r="GG4" s="585"/>
      <c r="GH4" s="585"/>
      <c r="GI4" s="585"/>
      <c r="GJ4" s="585"/>
      <c r="GK4" s="585"/>
      <c r="GL4" s="585"/>
      <c r="GM4" s="585"/>
      <c r="GN4" s="585"/>
      <c r="GO4" s="585"/>
      <c r="GP4" s="585"/>
      <c r="GQ4" s="585"/>
      <c r="GR4" s="585"/>
      <c r="GS4" s="585"/>
      <c r="GT4" s="585"/>
      <c r="GU4" s="585"/>
      <c r="GV4" s="585"/>
      <c r="GW4" s="585"/>
      <c r="GX4" s="585"/>
      <c r="GY4" s="585"/>
      <c r="GZ4" s="585"/>
      <c r="HA4" s="585"/>
      <c r="HB4" s="585"/>
      <c r="HC4" s="585"/>
      <c r="HD4" s="585"/>
      <c r="HE4" s="585"/>
      <c r="HF4" s="585"/>
      <c r="HG4" s="585"/>
      <c r="HH4" s="585"/>
      <c r="HI4" s="585"/>
      <c r="HJ4" s="585"/>
      <c r="HK4" s="585"/>
      <c r="HL4" s="585"/>
      <c r="HM4" s="585"/>
      <c r="HN4" s="585"/>
      <c r="HO4" s="585"/>
      <c r="HP4" s="585"/>
      <c r="HQ4" s="585"/>
      <c r="HR4" s="585"/>
      <c r="HS4" s="585"/>
      <c r="HT4" s="585"/>
      <c r="HU4" s="585"/>
      <c r="HV4" s="585"/>
      <c r="HW4" s="585"/>
      <c r="HX4" s="585"/>
      <c r="HY4" s="585"/>
      <c r="HZ4" s="585"/>
      <c r="IA4" s="585"/>
      <c r="IB4" s="585"/>
      <c r="IC4" s="585"/>
      <c r="ID4" s="585"/>
      <c r="IE4" s="585"/>
      <c r="IF4" s="585"/>
      <c r="IG4" s="585"/>
      <c r="IH4" s="585"/>
      <c r="II4" s="585"/>
      <c r="IJ4" s="585"/>
      <c r="IK4" s="585"/>
      <c r="IL4" s="585"/>
      <c r="IM4" s="585"/>
      <c r="IN4" s="585"/>
      <c r="IO4" s="585"/>
      <c r="IP4" s="585"/>
      <c r="IQ4" s="585"/>
      <c r="IR4" s="585"/>
      <c r="IS4" s="585"/>
      <c r="IT4" s="585"/>
      <c r="IU4" s="585"/>
      <c r="IV4" s="585"/>
      <c r="IW4" s="578"/>
      <c r="IX4" s="629"/>
      <c r="IY4" s="629"/>
      <c r="IZ4" s="569"/>
      <c r="JA4" s="569"/>
      <c r="JB4" s="733"/>
      <c r="JC4" s="733"/>
      <c r="JD4" s="733"/>
      <c r="JE4" s="733"/>
      <c r="JF4" s="579"/>
      <c r="JG4" s="91"/>
      <c r="JH4" s="91"/>
      <c r="JI4" s="92"/>
      <c r="JJ4" s="92"/>
    </row>
    <row r="5" spans="1:278" s="46" customFormat="1" ht="15" customHeight="1" x14ac:dyDescent="0.25">
      <c r="A5" s="622"/>
      <c r="B5" s="622"/>
      <c r="C5" s="622"/>
      <c r="D5" s="622"/>
      <c r="E5" s="388" t="s">
        <v>8</v>
      </c>
      <c r="F5" s="389" t="s">
        <v>9</v>
      </c>
      <c r="G5" s="389" t="s">
        <v>10</v>
      </c>
      <c r="H5" s="388" t="s">
        <v>11</v>
      </c>
      <c r="I5" s="389" t="s">
        <v>8</v>
      </c>
      <c r="J5" s="389" t="s">
        <v>9</v>
      </c>
      <c r="K5" s="389" t="s">
        <v>10</v>
      </c>
      <c r="L5" s="388" t="s">
        <v>11</v>
      </c>
      <c r="M5" s="388" t="s">
        <v>8</v>
      </c>
      <c r="N5" s="389" t="s">
        <v>9</v>
      </c>
      <c r="O5" s="389" t="s">
        <v>10</v>
      </c>
      <c r="P5" s="388" t="s">
        <v>11</v>
      </c>
      <c r="Q5" s="388" t="s">
        <v>8</v>
      </c>
      <c r="R5" s="389" t="s">
        <v>9</v>
      </c>
      <c r="S5" s="389" t="s">
        <v>10</v>
      </c>
      <c r="T5" s="388" t="s">
        <v>11</v>
      </c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9"/>
      <c r="AY5" s="389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9"/>
      <c r="CA5" s="389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9"/>
      <c r="DG5" s="389"/>
      <c r="DH5" s="388"/>
      <c r="DI5" s="317" t="s">
        <v>8</v>
      </c>
      <c r="DJ5" s="317" t="s">
        <v>9</v>
      </c>
      <c r="DK5" s="317" t="s">
        <v>10</v>
      </c>
      <c r="DL5" s="316" t="s">
        <v>11</v>
      </c>
      <c r="DM5" s="316" t="s">
        <v>8</v>
      </c>
      <c r="DN5" s="317" t="s">
        <v>9</v>
      </c>
      <c r="DO5" s="317" t="s">
        <v>10</v>
      </c>
      <c r="DP5" s="316" t="s">
        <v>11</v>
      </c>
      <c r="DQ5" s="316" t="s">
        <v>8</v>
      </c>
      <c r="DR5" s="317" t="s">
        <v>9</v>
      </c>
      <c r="DS5" s="317" t="s">
        <v>10</v>
      </c>
      <c r="DT5" s="316" t="s">
        <v>11</v>
      </c>
      <c r="DU5" s="316" t="s">
        <v>8</v>
      </c>
      <c r="DV5" s="317" t="s">
        <v>9</v>
      </c>
      <c r="DW5" s="317" t="s">
        <v>10</v>
      </c>
      <c r="DX5" s="316" t="s">
        <v>11</v>
      </c>
      <c r="DY5" s="317" t="s">
        <v>8</v>
      </c>
      <c r="DZ5" s="317" t="s">
        <v>9</v>
      </c>
      <c r="EA5" s="317" t="s">
        <v>10</v>
      </c>
      <c r="EB5" s="316" t="s">
        <v>11</v>
      </c>
      <c r="EC5" s="316" t="s">
        <v>8</v>
      </c>
      <c r="ED5" s="317" t="s">
        <v>9</v>
      </c>
      <c r="EE5" s="317" t="s">
        <v>10</v>
      </c>
      <c r="EF5" s="316" t="s">
        <v>11</v>
      </c>
      <c r="EG5" s="316" t="s">
        <v>8</v>
      </c>
      <c r="EH5" s="317" t="s">
        <v>9</v>
      </c>
      <c r="EI5" s="317" t="s">
        <v>10</v>
      </c>
      <c r="EJ5" s="316" t="s">
        <v>11</v>
      </c>
      <c r="EK5" s="316" t="s">
        <v>8</v>
      </c>
      <c r="EL5" s="317" t="s">
        <v>9</v>
      </c>
      <c r="EM5" s="317" t="s">
        <v>10</v>
      </c>
      <c r="EN5" s="316" t="s">
        <v>11</v>
      </c>
      <c r="EO5" s="316" t="s">
        <v>8</v>
      </c>
      <c r="EP5" s="317" t="s">
        <v>9</v>
      </c>
      <c r="EQ5" s="317" t="s">
        <v>10</v>
      </c>
      <c r="ER5" s="316" t="s">
        <v>11</v>
      </c>
      <c r="ES5" s="316" t="s">
        <v>8</v>
      </c>
      <c r="ET5" s="317" t="s">
        <v>9</v>
      </c>
      <c r="EU5" s="317" t="s">
        <v>10</v>
      </c>
      <c r="EV5" s="316" t="s">
        <v>11</v>
      </c>
      <c r="EW5" s="316" t="s">
        <v>8</v>
      </c>
      <c r="EX5" s="317" t="s">
        <v>9</v>
      </c>
      <c r="EY5" s="317" t="s">
        <v>10</v>
      </c>
      <c r="EZ5" s="316" t="s">
        <v>11</v>
      </c>
      <c r="FA5" s="316" t="s">
        <v>8</v>
      </c>
      <c r="FB5" s="317" t="s">
        <v>9</v>
      </c>
      <c r="FC5" s="317" t="s">
        <v>10</v>
      </c>
      <c r="FD5" s="316" t="s">
        <v>11</v>
      </c>
      <c r="FE5" s="480" t="s">
        <v>8</v>
      </c>
      <c r="FF5" s="317" t="s">
        <v>9</v>
      </c>
      <c r="FG5" s="317" t="s">
        <v>10</v>
      </c>
      <c r="FH5" s="480" t="s">
        <v>11</v>
      </c>
      <c r="FI5" s="316" t="s">
        <v>8</v>
      </c>
      <c r="FJ5" s="317" t="s">
        <v>9</v>
      </c>
      <c r="FK5" s="317" t="s">
        <v>10</v>
      </c>
      <c r="FL5" s="316" t="s">
        <v>11</v>
      </c>
      <c r="FM5" s="481"/>
      <c r="FN5" s="430"/>
      <c r="FO5" s="570"/>
      <c r="FP5" s="734" t="s">
        <v>3</v>
      </c>
      <c r="FQ5" s="734"/>
      <c r="FR5" s="734" t="s">
        <v>193</v>
      </c>
      <c r="FS5" s="734"/>
      <c r="FT5" s="734" t="s">
        <v>4</v>
      </c>
      <c r="FU5" s="734"/>
      <c r="FV5" s="734" t="s">
        <v>194</v>
      </c>
      <c r="FW5" s="734"/>
      <c r="FX5" s="730" t="s">
        <v>248</v>
      </c>
      <c r="FY5" s="731"/>
      <c r="FZ5" s="744" t="s">
        <v>247</v>
      </c>
      <c r="GA5" s="745"/>
      <c r="GB5" s="730" t="s">
        <v>249</v>
      </c>
      <c r="GC5" s="731"/>
      <c r="GD5" s="730" t="s">
        <v>232</v>
      </c>
      <c r="GE5" s="731"/>
      <c r="GF5" s="730" t="s">
        <v>270</v>
      </c>
      <c r="GG5" s="731"/>
      <c r="GH5" s="730" t="s">
        <v>231</v>
      </c>
      <c r="GI5" s="731"/>
      <c r="GJ5" s="743" t="s">
        <v>251</v>
      </c>
      <c r="GK5" s="739"/>
      <c r="GL5" s="738" t="s">
        <v>228</v>
      </c>
      <c r="GM5" s="739"/>
      <c r="GN5" s="738" t="s">
        <v>227</v>
      </c>
      <c r="GO5" s="739"/>
      <c r="GP5" s="738" t="s">
        <v>229</v>
      </c>
      <c r="GQ5" s="739"/>
      <c r="GR5" s="738" t="s">
        <v>226</v>
      </c>
      <c r="GS5" s="739"/>
      <c r="GT5" s="738" t="s">
        <v>277</v>
      </c>
      <c r="GU5" s="739"/>
      <c r="GV5" s="738" t="s">
        <v>294</v>
      </c>
      <c r="GW5" s="739"/>
      <c r="GX5" s="743" t="s">
        <v>295</v>
      </c>
      <c r="GY5" s="739"/>
      <c r="GZ5" s="734" t="s">
        <v>242</v>
      </c>
      <c r="HA5" s="734"/>
      <c r="HB5" s="730" t="s">
        <v>230</v>
      </c>
      <c r="HC5" s="731"/>
      <c r="HD5" s="744" t="s">
        <v>243</v>
      </c>
      <c r="HE5" s="745"/>
      <c r="HF5" s="730" t="s">
        <v>285</v>
      </c>
      <c r="HG5" s="731"/>
      <c r="HH5" s="730" t="s">
        <v>286</v>
      </c>
      <c r="HI5" s="731"/>
      <c r="HJ5" s="730" t="s">
        <v>320</v>
      </c>
      <c r="HK5" s="731"/>
      <c r="HL5" s="730" t="s">
        <v>233</v>
      </c>
      <c r="HM5" s="731"/>
      <c r="HN5" s="743" t="s">
        <v>335</v>
      </c>
      <c r="HO5" s="739"/>
      <c r="HP5" s="734" t="s">
        <v>287</v>
      </c>
      <c r="HQ5" s="734"/>
      <c r="HR5" s="736" t="s">
        <v>388</v>
      </c>
      <c r="HS5" s="737"/>
      <c r="HT5" s="740" t="s">
        <v>319</v>
      </c>
      <c r="HU5" s="741"/>
      <c r="HV5" s="736" t="s">
        <v>389</v>
      </c>
      <c r="HW5" s="737"/>
      <c r="HX5" s="736" t="s">
        <v>322</v>
      </c>
      <c r="HY5" s="737"/>
      <c r="HZ5" s="735" t="s">
        <v>390</v>
      </c>
      <c r="IA5" s="735"/>
      <c r="IB5" s="735" t="s">
        <v>391</v>
      </c>
      <c r="IC5" s="735"/>
      <c r="ID5" s="735" t="s">
        <v>348</v>
      </c>
      <c r="IE5" s="735"/>
      <c r="IF5" s="735" t="s">
        <v>392</v>
      </c>
      <c r="IG5" s="735"/>
      <c r="IH5" s="735" t="s">
        <v>393</v>
      </c>
      <c r="II5" s="735"/>
      <c r="IJ5" s="736" t="s">
        <v>279</v>
      </c>
      <c r="IK5" s="737"/>
      <c r="IL5" s="736" t="s">
        <v>361</v>
      </c>
      <c r="IM5" s="737"/>
      <c r="IN5" s="746" t="s">
        <v>316</v>
      </c>
      <c r="IO5" s="729"/>
      <c r="IP5" s="735" t="s">
        <v>394</v>
      </c>
      <c r="IQ5" s="735"/>
      <c r="IR5" s="728" t="s">
        <v>407</v>
      </c>
      <c r="IS5" s="729"/>
      <c r="IT5" s="728" t="s">
        <v>395</v>
      </c>
      <c r="IU5" s="729"/>
      <c r="IV5" s="728" t="s">
        <v>398</v>
      </c>
      <c r="IW5" s="729"/>
      <c r="IX5" s="629"/>
      <c r="IY5" s="629"/>
      <c r="IZ5" s="569"/>
      <c r="JA5" s="569"/>
      <c r="JB5" s="742"/>
      <c r="JC5" s="742"/>
      <c r="JD5" s="742"/>
      <c r="JE5" s="733"/>
      <c r="JF5" s="579"/>
      <c r="JG5" s="91"/>
      <c r="JH5" s="91"/>
      <c r="JI5" s="92"/>
      <c r="JJ5" s="92"/>
      <c r="JK5" s="566" t="s">
        <v>229</v>
      </c>
      <c r="JL5" s="566"/>
      <c r="JN5" s="566" t="s">
        <v>277</v>
      </c>
      <c r="JO5" s="566"/>
      <c r="JQ5" s="566" t="s">
        <v>294</v>
      </c>
      <c r="JR5" s="566"/>
    </row>
    <row r="6" spans="1:278" s="45" customFormat="1" ht="15.75" x14ac:dyDescent="0.25">
      <c r="A6" s="623"/>
      <c r="B6" s="623"/>
      <c r="C6" s="623"/>
      <c r="D6" s="623"/>
      <c r="E6" s="331"/>
      <c r="F6" s="332"/>
      <c r="G6" s="332"/>
      <c r="H6" s="331">
        <v>2</v>
      </c>
      <c r="I6" s="332"/>
      <c r="J6" s="332"/>
      <c r="K6" s="332"/>
      <c r="L6" s="331">
        <v>2</v>
      </c>
      <c r="M6" s="331"/>
      <c r="N6" s="332"/>
      <c r="O6" s="332"/>
      <c r="P6" s="331">
        <v>2</v>
      </c>
      <c r="Q6" s="331"/>
      <c r="R6" s="332"/>
      <c r="S6" s="332"/>
      <c r="T6" s="331">
        <v>2</v>
      </c>
      <c r="U6" s="331"/>
      <c r="V6" s="331"/>
      <c r="W6" s="331"/>
      <c r="X6" s="331">
        <v>2</v>
      </c>
      <c r="Y6" s="331"/>
      <c r="Z6" s="331"/>
      <c r="AA6" s="331"/>
      <c r="AB6" s="331">
        <v>2</v>
      </c>
      <c r="AC6" s="331"/>
      <c r="AD6" s="331"/>
      <c r="AE6" s="331"/>
      <c r="AF6" s="331">
        <v>2</v>
      </c>
      <c r="AG6" s="331"/>
      <c r="AH6" s="331"/>
      <c r="AI6" s="331"/>
      <c r="AJ6" s="331">
        <v>4</v>
      </c>
      <c r="AK6" s="331"/>
      <c r="AL6" s="331"/>
      <c r="AM6" s="331"/>
      <c r="AN6" s="331">
        <v>2</v>
      </c>
      <c r="AO6" s="331"/>
      <c r="AP6" s="331"/>
      <c r="AQ6" s="331"/>
      <c r="AR6" s="331">
        <v>2</v>
      </c>
      <c r="AS6" s="331"/>
      <c r="AT6" s="391"/>
      <c r="AU6" s="331"/>
      <c r="AV6" s="331">
        <v>2</v>
      </c>
      <c r="AW6" s="331"/>
      <c r="AX6" s="332"/>
      <c r="AY6" s="332"/>
      <c r="AZ6" s="331">
        <v>3</v>
      </c>
      <c r="BA6" s="331"/>
      <c r="BB6" s="331"/>
      <c r="BC6" s="331"/>
      <c r="BD6" s="331">
        <v>3</v>
      </c>
      <c r="BE6" s="331"/>
      <c r="BF6" s="331"/>
      <c r="BG6" s="331"/>
      <c r="BH6" s="331">
        <v>3</v>
      </c>
      <c r="BI6" s="331"/>
      <c r="BJ6" s="331"/>
      <c r="BK6" s="331"/>
      <c r="BL6" s="331">
        <v>3</v>
      </c>
      <c r="BM6" s="331"/>
      <c r="BN6" s="331"/>
      <c r="BO6" s="331"/>
      <c r="BP6" s="331">
        <v>3</v>
      </c>
      <c r="BQ6" s="331"/>
      <c r="BR6" s="331"/>
      <c r="BS6" s="331"/>
      <c r="BT6" s="331">
        <v>3</v>
      </c>
      <c r="BU6" s="331"/>
      <c r="BV6" s="331"/>
      <c r="BW6" s="331"/>
      <c r="BX6" s="331">
        <v>3</v>
      </c>
      <c r="BY6" s="331"/>
      <c r="BZ6" s="332"/>
      <c r="CA6" s="332"/>
      <c r="CB6" s="331">
        <v>3</v>
      </c>
      <c r="CC6" s="331"/>
      <c r="CD6" s="331"/>
      <c r="CE6" s="331"/>
      <c r="CF6" s="331">
        <v>3</v>
      </c>
      <c r="CG6" s="331"/>
      <c r="CH6" s="331"/>
      <c r="CI6" s="331"/>
      <c r="CJ6" s="331">
        <v>3</v>
      </c>
      <c r="CK6" s="331"/>
      <c r="CL6" s="331"/>
      <c r="CM6" s="331"/>
      <c r="CN6" s="331">
        <v>2</v>
      </c>
      <c r="CO6" s="331"/>
      <c r="CP6" s="331"/>
      <c r="CQ6" s="331"/>
      <c r="CR6" s="331">
        <v>3</v>
      </c>
      <c r="CS6" s="331"/>
      <c r="CT6" s="331"/>
      <c r="CU6" s="331"/>
      <c r="CV6" s="331">
        <v>3</v>
      </c>
      <c r="CW6" s="331"/>
      <c r="CX6" s="331"/>
      <c r="CY6" s="331"/>
      <c r="CZ6" s="331"/>
      <c r="DA6" s="331"/>
      <c r="DB6" s="331"/>
      <c r="DC6" s="331"/>
      <c r="DD6" s="331">
        <v>2</v>
      </c>
      <c r="DE6" s="333"/>
      <c r="DF6" s="334"/>
      <c r="DG6" s="334"/>
      <c r="DH6" s="331">
        <v>2</v>
      </c>
      <c r="DI6" s="349"/>
      <c r="DJ6" s="349"/>
      <c r="DK6" s="349"/>
      <c r="DL6" s="349">
        <v>3</v>
      </c>
      <c r="DM6" s="349"/>
      <c r="DN6" s="349"/>
      <c r="DO6" s="349"/>
      <c r="DP6" s="349">
        <v>2</v>
      </c>
      <c r="DQ6" s="349"/>
      <c r="DR6" s="349"/>
      <c r="DS6" s="349"/>
      <c r="DT6" s="349">
        <v>3</v>
      </c>
      <c r="DU6" s="349"/>
      <c r="DV6" s="349"/>
      <c r="DW6" s="349"/>
      <c r="DX6" s="349">
        <v>2</v>
      </c>
      <c r="DY6" s="349"/>
      <c r="DZ6" s="349"/>
      <c r="EA6" s="349"/>
      <c r="EB6" s="349">
        <v>3</v>
      </c>
      <c r="EC6" s="349"/>
      <c r="ED6" s="349"/>
      <c r="EE6" s="349"/>
      <c r="EF6" s="349">
        <v>3</v>
      </c>
      <c r="EG6" s="349"/>
      <c r="EH6" s="349"/>
      <c r="EI6" s="349"/>
      <c r="EJ6" s="349">
        <v>2</v>
      </c>
      <c r="EK6" s="349"/>
      <c r="EL6" s="349"/>
      <c r="EM6" s="349"/>
      <c r="EN6" s="349">
        <v>2</v>
      </c>
      <c r="EO6" s="349"/>
      <c r="EP6" s="349"/>
      <c r="EQ6" s="349"/>
      <c r="ER6" s="349">
        <v>2</v>
      </c>
      <c r="ES6" s="349"/>
      <c r="ET6" s="349"/>
      <c r="EU6" s="349"/>
      <c r="EV6" s="349">
        <v>2</v>
      </c>
      <c r="EW6" s="349"/>
      <c r="EX6" s="349"/>
      <c r="EY6" s="349"/>
      <c r="EZ6" s="349">
        <v>2</v>
      </c>
      <c r="FA6" s="349"/>
      <c r="FB6" s="349"/>
      <c r="FC6" s="349"/>
      <c r="FD6" s="349">
        <v>3</v>
      </c>
      <c r="FE6" s="349"/>
      <c r="FF6" s="349"/>
      <c r="FG6" s="349"/>
      <c r="FH6" s="349">
        <v>3</v>
      </c>
      <c r="FI6" s="349"/>
      <c r="FJ6" s="349"/>
      <c r="FK6" s="349"/>
      <c r="FL6" s="349">
        <v>3</v>
      </c>
      <c r="FM6" s="434">
        <v>2</v>
      </c>
      <c r="FN6" s="434">
        <v>5</v>
      </c>
      <c r="FO6" s="51"/>
      <c r="FP6" s="209"/>
      <c r="FQ6" s="447">
        <v>2</v>
      </c>
      <c r="FR6" s="206"/>
      <c r="FS6" s="447">
        <v>2</v>
      </c>
      <c r="FT6" s="206"/>
      <c r="FU6" s="447">
        <v>2</v>
      </c>
      <c r="FV6" s="206"/>
      <c r="FW6" s="447">
        <v>2</v>
      </c>
      <c r="FX6" s="206"/>
      <c r="FY6" s="447">
        <v>2</v>
      </c>
      <c r="FZ6" s="210"/>
      <c r="GA6" s="448">
        <v>2</v>
      </c>
      <c r="GB6" s="206"/>
      <c r="GC6" s="207">
        <v>2</v>
      </c>
      <c r="GD6" s="206"/>
      <c r="GE6" s="447">
        <v>2</v>
      </c>
      <c r="GF6" s="206"/>
      <c r="GG6" s="207">
        <v>2</v>
      </c>
      <c r="GH6" s="206"/>
      <c r="GI6" s="447">
        <v>2</v>
      </c>
      <c r="GJ6" s="208"/>
      <c r="GK6" s="208">
        <v>2</v>
      </c>
      <c r="GL6" s="206"/>
      <c r="GM6" s="447">
        <v>3</v>
      </c>
      <c r="GN6" s="206"/>
      <c r="GO6" s="447">
        <v>3</v>
      </c>
      <c r="GP6" s="210"/>
      <c r="GQ6" s="448">
        <v>3</v>
      </c>
      <c r="GR6" s="206"/>
      <c r="GS6" s="447">
        <v>3</v>
      </c>
      <c r="GT6" s="206"/>
      <c r="GU6" s="447">
        <v>3</v>
      </c>
      <c r="GV6" s="206"/>
      <c r="GW6" s="447">
        <v>3</v>
      </c>
      <c r="GX6" s="208"/>
      <c r="GY6" s="208"/>
      <c r="GZ6" s="206"/>
      <c r="HA6" s="447">
        <v>3</v>
      </c>
      <c r="HB6" s="206"/>
      <c r="HC6" s="447">
        <v>3</v>
      </c>
      <c r="HD6" s="210"/>
      <c r="HE6" s="448">
        <v>3</v>
      </c>
      <c r="HF6" s="206"/>
      <c r="HG6" s="447">
        <v>2</v>
      </c>
      <c r="HH6" s="206"/>
      <c r="HI6" s="447">
        <v>3</v>
      </c>
      <c r="HJ6" s="206"/>
      <c r="HK6" s="447">
        <v>3</v>
      </c>
      <c r="HL6" s="206"/>
      <c r="HM6" s="207"/>
      <c r="HN6" s="208"/>
      <c r="HO6" s="450">
        <v>2</v>
      </c>
      <c r="HP6" s="206"/>
      <c r="HQ6" s="447">
        <v>2</v>
      </c>
      <c r="HR6" s="77"/>
      <c r="HS6" s="451">
        <v>3</v>
      </c>
      <c r="HT6" s="79"/>
      <c r="HU6" s="449">
        <v>2</v>
      </c>
      <c r="HV6" s="77"/>
      <c r="HW6" s="451">
        <v>3</v>
      </c>
      <c r="HX6" s="77"/>
      <c r="HY6" s="451">
        <v>2</v>
      </c>
      <c r="HZ6" s="415"/>
      <c r="IA6" s="452">
        <v>3</v>
      </c>
      <c r="IB6" s="415"/>
      <c r="IC6" s="452">
        <v>3</v>
      </c>
      <c r="ID6" s="415"/>
      <c r="IE6" s="452">
        <v>2</v>
      </c>
      <c r="IF6" s="415"/>
      <c r="IG6" s="452">
        <v>2</v>
      </c>
      <c r="IH6" s="415"/>
      <c r="II6" s="452">
        <v>2</v>
      </c>
      <c r="IJ6" s="77"/>
      <c r="IK6" s="451">
        <v>2</v>
      </c>
      <c r="IL6" s="77"/>
      <c r="IM6" s="451">
        <v>2</v>
      </c>
      <c r="IN6" s="78"/>
      <c r="IO6" s="452">
        <v>2</v>
      </c>
      <c r="IP6" s="79"/>
      <c r="IQ6" s="449">
        <v>2</v>
      </c>
      <c r="IR6" s="541"/>
      <c r="IS6" s="541">
        <v>3</v>
      </c>
      <c r="IT6" s="541"/>
      <c r="IU6" s="541">
        <v>2</v>
      </c>
      <c r="IV6" s="435"/>
      <c r="IW6" s="435">
        <v>5</v>
      </c>
      <c r="IX6" s="110">
        <f>SUM(FP6:FW6)</f>
        <v>8</v>
      </c>
      <c r="IY6" s="190">
        <f>SUM(FX6:GK6)</f>
        <v>14</v>
      </c>
      <c r="IZ6" s="191">
        <f>SUM(GL6:GY6)</f>
        <v>18</v>
      </c>
      <c r="JA6" s="191">
        <f>SUM(GZ6:HQ6)</f>
        <v>21</v>
      </c>
      <c r="JB6" s="432">
        <f>SUM(HR6:IQ6)</f>
        <v>30</v>
      </c>
      <c r="JC6" s="542">
        <f>SUM(IR6:IW6)-5</f>
        <v>5</v>
      </c>
      <c r="JD6" s="431">
        <f>SUM(IX6:JC6)</f>
        <v>96</v>
      </c>
      <c r="JE6" s="733"/>
      <c r="JF6" s="580"/>
      <c r="JG6" s="89"/>
      <c r="JH6" s="89"/>
      <c r="JI6" s="90"/>
      <c r="JJ6" s="90"/>
      <c r="JK6" s="90" t="s">
        <v>267</v>
      </c>
      <c r="JL6" s="90" t="s">
        <v>268</v>
      </c>
      <c r="JN6" s="90" t="s">
        <v>267</v>
      </c>
      <c r="JO6" s="90" t="s">
        <v>268</v>
      </c>
      <c r="JQ6" s="90" t="s">
        <v>267</v>
      </c>
      <c r="JR6" s="90" t="s">
        <v>268</v>
      </c>
    </row>
    <row r="7" spans="1:278" ht="24" customHeight="1" x14ac:dyDescent="0.25">
      <c r="A7" s="200">
        <v>1</v>
      </c>
      <c r="B7" s="17" t="s">
        <v>207</v>
      </c>
      <c r="C7" s="203" t="s">
        <v>33</v>
      </c>
      <c r="D7" s="16">
        <v>33552</v>
      </c>
      <c r="E7" s="23">
        <v>6.5</v>
      </c>
      <c r="F7" s="194">
        <v>7</v>
      </c>
      <c r="G7" s="25">
        <v>7</v>
      </c>
      <c r="H7" s="7">
        <f>ROUND((E7*0.2+F7*0.1+G7*0.7),1)</f>
        <v>6.9</v>
      </c>
      <c r="I7" s="23">
        <v>7</v>
      </c>
      <c r="J7" s="194">
        <v>9</v>
      </c>
      <c r="K7" s="25">
        <v>8</v>
      </c>
      <c r="L7" s="7">
        <f>ROUND((I7*0.2+J7*0.1+K7*0.7),1)</f>
        <v>7.9</v>
      </c>
      <c r="M7" s="23">
        <v>7.5</v>
      </c>
      <c r="N7" s="194">
        <v>8</v>
      </c>
      <c r="O7" s="25">
        <v>8</v>
      </c>
      <c r="P7" s="7">
        <f>ROUND((M7*0.2+N7*0.1+O7*0.7),1)</f>
        <v>7.9</v>
      </c>
      <c r="Q7" s="23">
        <v>7.5</v>
      </c>
      <c r="R7" s="194">
        <v>8</v>
      </c>
      <c r="S7" s="25">
        <v>7</v>
      </c>
      <c r="T7" s="7">
        <f>ROUND((Q7*0.2+R7*0.1+S7*0.7),1)</f>
        <v>7.2</v>
      </c>
      <c r="U7" s="23">
        <v>6.5</v>
      </c>
      <c r="V7" s="194">
        <v>7</v>
      </c>
      <c r="W7" s="25">
        <v>8</v>
      </c>
      <c r="X7" s="7">
        <f t="shared" ref="X7:X11" si="0">ROUND((U7*0.2+V7*0.1+W7*0.7),1)</f>
        <v>7.6</v>
      </c>
      <c r="Y7" s="23">
        <v>7</v>
      </c>
      <c r="Z7" s="194">
        <v>7</v>
      </c>
      <c r="AA7" s="25">
        <v>8</v>
      </c>
      <c r="AB7" s="7">
        <f t="shared" ref="AB7:AB13" si="1">ROUND((Y7*0.2+Z7*0.1+AA7*0.7),1)</f>
        <v>7.7</v>
      </c>
      <c r="AC7" s="23">
        <v>6.5</v>
      </c>
      <c r="AD7" s="194">
        <v>8</v>
      </c>
      <c r="AE7" s="25">
        <v>8</v>
      </c>
      <c r="AF7" s="7">
        <f t="shared" ref="AF7:AF11" si="2">ROUND((AC7*0.2+AD7*0.1+AE7*0.7),1)</f>
        <v>7.7</v>
      </c>
      <c r="AG7" s="23">
        <v>4.7</v>
      </c>
      <c r="AH7" s="194">
        <v>5</v>
      </c>
      <c r="AI7" s="25">
        <v>6.5</v>
      </c>
      <c r="AJ7" s="7">
        <f t="shared" ref="AJ7:AJ11" si="3">ROUND((AG7*0.2+AH7*0.1+AI7*0.7),1)</f>
        <v>6</v>
      </c>
      <c r="AK7" s="23">
        <v>5</v>
      </c>
      <c r="AL7" s="194">
        <v>7</v>
      </c>
      <c r="AM7" s="25">
        <v>8</v>
      </c>
      <c r="AN7" s="7">
        <f t="shared" ref="AN7:AN11" si="4">ROUND((AK7*0.2+AL7*0.1+AM7*0.7),1)</f>
        <v>7.3</v>
      </c>
      <c r="AO7" s="23">
        <v>7.5</v>
      </c>
      <c r="AP7" s="194">
        <v>8</v>
      </c>
      <c r="AQ7" s="25">
        <v>7</v>
      </c>
      <c r="AR7" s="7">
        <f t="shared" ref="AR7:AR11" si="5">ROUND((AO7*0.2+AP7*0.1+AQ7*0.7),1)</f>
        <v>7.2</v>
      </c>
      <c r="AS7" s="23">
        <v>7.5</v>
      </c>
      <c r="AT7" s="194">
        <v>9</v>
      </c>
      <c r="AU7" s="25">
        <v>7.5</v>
      </c>
      <c r="AV7" s="7">
        <f t="shared" ref="AV7:AV11" si="6">ROUND((AS7*0.2+AT7*0.1+AU7*0.7),1)</f>
        <v>7.7</v>
      </c>
      <c r="AW7" s="23">
        <v>7.7</v>
      </c>
      <c r="AX7" s="194">
        <v>8</v>
      </c>
      <c r="AY7" s="25">
        <v>7</v>
      </c>
      <c r="AZ7" s="7">
        <f t="shared" ref="AZ7:AZ11" si="7">ROUND((AW7*0.2+AX7*0.1+AY7*0.7),1)</f>
        <v>7.2</v>
      </c>
      <c r="BA7" s="23">
        <v>6</v>
      </c>
      <c r="BB7" s="194">
        <v>6</v>
      </c>
      <c r="BC7" s="25">
        <v>5</v>
      </c>
      <c r="BD7" s="7">
        <f t="shared" ref="BD7:BD11" si="8">ROUND((BA7*0.2+BB7*0.1+BC7*0.7),1)</f>
        <v>5.3</v>
      </c>
      <c r="BE7" s="23">
        <v>6.5</v>
      </c>
      <c r="BF7" s="194">
        <v>9</v>
      </c>
      <c r="BG7" s="25">
        <f t="shared" ref="BG7:BG11" si="9">ROUND((JK7+JL7)/2,1)</f>
        <v>7</v>
      </c>
      <c r="BH7" s="7">
        <f t="shared" ref="BH7:BH11" si="10">ROUND((BE7*0.2+BF7*0.1+BG7*0.7),1)</f>
        <v>7.1</v>
      </c>
      <c r="BI7" s="23">
        <v>7.3</v>
      </c>
      <c r="BJ7" s="194">
        <v>7</v>
      </c>
      <c r="BK7" s="25">
        <v>7</v>
      </c>
      <c r="BL7" s="7">
        <f t="shared" ref="BL7:BL11" si="11">ROUND((BI7*0.2+BJ7*0.1+BK7*0.7),1)</f>
        <v>7.1</v>
      </c>
      <c r="BM7" s="23">
        <v>5</v>
      </c>
      <c r="BN7" s="194">
        <v>7</v>
      </c>
      <c r="BO7" s="25">
        <f t="shared" ref="BO7:BO11" si="12">ROUND((JN7+JO7)/2,1)</f>
        <v>7</v>
      </c>
      <c r="BP7" s="7">
        <f t="shared" ref="BP7:BP11" si="13">ROUND((BM7*0.2+BN7*0.1+BO7*0.7),1)</f>
        <v>6.6</v>
      </c>
      <c r="BQ7" s="23">
        <v>7</v>
      </c>
      <c r="BR7" s="194">
        <v>9</v>
      </c>
      <c r="BS7" s="25">
        <f t="shared" ref="BS7:BS11" si="14">ROUND((JQ7+JR7)/2,1)</f>
        <v>7</v>
      </c>
      <c r="BT7" s="7">
        <f t="shared" ref="BT7:BT11" si="15">ROUND((BQ7*0.2+BR7*0.1+BS7*0.7),1)</f>
        <v>7.2</v>
      </c>
      <c r="BU7" s="23">
        <v>6</v>
      </c>
      <c r="BV7" s="194">
        <v>9</v>
      </c>
      <c r="BW7" s="25">
        <v>7</v>
      </c>
      <c r="BX7" s="7">
        <f t="shared" ref="BX7:BX11" si="16">ROUND((BU7*0.2+BV7*0.1+BW7*0.7),1)</f>
        <v>7</v>
      </c>
      <c r="BY7" s="23">
        <v>6.3</v>
      </c>
      <c r="BZ7" s="194">
        <v>7</v>
      </c>
      <c r="CA7" s="25">
        <v>9</v>
      </c>
      <c r="CB7" s="7">
        <f t="shared" ref="CB7:CB11" si="17">ROUND((BY7*0.2+BZ7*0.1+CA7*0.7),1)</f>
        <v>8.3000000000000007</v>
      </c>
      <c r="CC7" s="221">
        <v>6</v>
      </c>
      <c r="CD7" s="277">
        <v>9</v>
      </c>
      <c r="CE7" s="223">
        <v>7</v>
      </c>
      <c r="CF7" s="7">
        <f t="shared" ref="CF7:CF11" si="18">ROUND((CC7*0.2+CD7*0.1+CE7*0.7),1)</f>
        <v>7</v>
      </c>
      <c r="CG7" s="23">
        <v>6.7</v>
      </c>
      <c r="CH7" s="194">
        <v>8</v>
      </c>
      <c r="CI7" s="25">
        <v>7</v>
      </c>
      <c r="CJ7" s="7">
        <f t="shared" ref="CJ7:CJ11" si="19">ROUND((CG7*0.2+CH7*0.1+CI7*0.7),1)</f>
        <v>7</v>
      </c>
      <c r="CK7" s="23">
        <v>7.5</v>
      </c>
      <c r="CL7" s="194">
        <v>7</v>
      </c>
      <c r="CM7" s="25">
        <v>6</v>
      </c>
      <c r="CN7" s="7">
        <f t="shared" ref="CN7:CN11" si="20">ROUND((CK7*0.2+CL7*0.1+CM7*0.7),1)</f>
        <v>6.4</v>
      </c>
      <c r="CO7" s="23">
        <v>6</v>
      </c>
      <c r="CP7" s="194">
        <v>7</v>
      </c>
      <c r="CQ7" s="25">
        <v>6</v>
      </c>
      <c r="CR7" s="7">
        <f t="shared" ref="CR7:CR11" si="21">ROUND((CO7*0.2+CP7*0.1+CQ7*0.7),1)</f>
        <v>6.1</v>
      </c>
      <c r="CS7" s="23">
        <v>6</v>
      </c>
      <c r="CT7" s="194">
        <v>7</v>
      </c>
      <c r="CU7" s="25">
        <v>4.5</v>
      </c>
      <c r="CV7" s="7">
        <f t="shared" ref="CV7:CV11" si="22">ROUND((CS7*0.2+CT7*0.1+CU7*0.7),1)</f>
        <v>5.0999999999999996</v>
      </c>
      <c r="CW7" s="23">
        <v>7</v>
      </c>
      <c r="CX7" s="194">
        <v>7</v>
      </c>
      <c r="CY7" s="25">
        <v>7</v>
      </c>
      <c r="CZ7" s="7">
        <f t="shared" ref="CZ7:CZ11" si="23">ROUND((CW7*0.2+CX7*0.1+CY7*0.7),1)</f>
        <v>7</v>
      </c>
      <c r="DA7" s="23">
        <v>6.7</v>
      </c>
      <c r="DB7" s="194">
        <v>8</v>
      </c>
      <c r="DC7" s="25">
        <v>6.5</v>
      </c>
      <c r="DD7" s="7">
        <f t="shared" ref="DD7:DD11" si="24">ROUND((DA7*0.2+DB7*0.1+DC7*0.7),1)</f>
        <v>6.7</v>
      </c>
      <c r="DE7" s="23">
        <v>6</v>
      </c>
      <c r="DF7" s="194">
        <v>7</v>
      </c>
      <c r="DG7" s="25">
        <v>6</v>
      </c>
      <c r="DH7" s="7">
        <f t="shared" ref="DH7:DH11" si="25">ROUND((DE7*0.2+DF7*0.1+DG7*0.7),1)</f>
        <v>6.1</v>
      </c>
      <c r="DI7" s="23">
        <v>6</v>
      </c>
      <c r="DJ7" s="194">
        <v>9</v>
      </c>
      <c r="DK7" s="25">
        <v>9</v>
      </c>
      <c r="DL7" s="7">
        <f t="shared" ref="DL7:DL11" si="26">ROUND((DI7*0.2+DJ7*0.1+DK7*0.7),1)</f>
        <v>8.4</v>
      </c>
      <c r="DM7" s="23">
        <v>7</v>
      </c>
      <c r="DN7" s="194">
        <v>8</v>
      </c>
      <c r="DO7" s="25">
        <v>7</v>
      </c>
      <c r="DP7" s="7">
        <f t="shared" ref="DP7:DP11" si="27">ROUND((DM7*0.2+DN7*0.1+DO7*0.7),1)</f>
        <v>7.1</v>
      </c>
      <c r="DQ7" s="23">
        <v>5.3</v>
      </c>
      <c r="DR7" s="194">
        <v>5</v>
      </c>
      <c r="DS7" s="25">
        <v>7</v>
      </c>
      <c r="DT7" s="7">
        <f t="shared" ref="DT7:DT11" si="28">ROUND((DQ7*0.2+DR7*0.1+DS7*0.7),1)</f>
        <v>6.5</v>
      </c>
      <c r="DU7" s="23">
        <v>5.5</v>
      </c>
      <c r="DV7" s="194">
        <v>6</v>
      </c>
      <c r="DW7" s="25">
        <v>7</v>
      </c>
      <c r="DX7" s="7">
        <f t="shared" ref="DX7:DX11" si="29">ROUND((DU7*0.2+DV7*0.1+DW7*0.7),1)</f>
        <v>6.6</v>
      </c>
      <c r="DY7" s="23">
        <v>7.3</v>
      </c>
      <c r="DZ7" s="194">
        <v>8</v>
      </c>
      <c r="EA7" s="25">
        <v>8</v>
      </c>
      <c r="EB7" s="7">
        <f t="shared" ref="EB7:EB11" si="30">ROUND((DY7*0.2+DZ7*0.1+EA7*0.7),1)</f>
        <v>7.9</v>
      </c>
      <c r="EC7" s="23">
        <v>6</v>
      </c>
      <c r="ED7" s="194">
        <v>8</v>
      </c>
      <c r="EE7" s="25">
        <v>7</v>
      </c>
      <c r="EF7" s="7">
        <f t="shared" ref="EF7:EF11" si="31">ROUND((EC7*0.2+ED7*0.1+EE7*0.7),1)</f>
        <v>6.9</v>
      </c>
      <c r="EG7" s="23">
        <v>7</v>
      </c>
      <c r="EH7" s="194">
        <v>8</v>
      </c>
      <c r="EI7" s="25">
        <v>7.5</v>
      </c>
      <c r="EJ7" s="7">
        <f t="shared" ref="EJ7:EJ11" si="32">ROUND((EG7*0.2+EH7*0.1+EI7*0.7),1)</f>
        <v>7.5</v>
      </c>
      <c r="EK7" s="23">
        <v>7</v>
      </c>
      <c r="EL7" s="194">
        <v>8</v>
      </c>
      <c r="EM7" s="25">
        <v>7</v>
      </c>
      <c r="EN7" s="7">
        <f t="shared" ref="EN7:EN11" si="33">ROUND((EK7*0.2+EL7*0.1+EM7*0.7),1)</f>
        <v>7.1</v>
      </c>
      <c r="EO7" s="23">
        <v>6.3</v>
      </c>
      <c r="EP7" s="194">
        <v>8</v>
      </c>
      <c r="EQ7" s="25">
        <v>8</v>
      </c>
      <c r="ER7" s="7">
        <f t="shared" ref="ER7:ER11" si="34">ROUND((EO7*0.2+EP7*0.1+EQ7*0.7),1)</f>
        <v>7.7</v>
      </c>
      <c r="ES7" s="23">
        <v>6</v>
      </c>
      <c r="ET7" s="194">
        <v>6</v>
      </c>
      <c r="EU7" s="25">
        <v>8</v>
      </c>
      <c r="EV7" s="7">
        <f t="shared" ref="EV7:EV11" si="35">ROUND((ES7*0.2+ET7*0.1+EU7*0.7),1)</f>
        <v>7.4</v>
      </c>
      <c r="EW7" s="23">
        <v>6</v>
      </c>
      <c r="EX7" s="194">
        <v>7</v>
      </c>
      <c r="EY7" s="25">
        <v>7.5</v>
      </c>
      <c r="EZ7" s="7">
        <f t="shared" ref="EZ7:EZ11" si="36">ROUND((EW7*0.2+EX7*0.1+EY7*0.7),1)</f>
        <v>7.2</v>
      </c>
      <c r="FA7" s="23">
        <v>6.7</v>
      </c>
      <c r="FB7" s="194">
        <v>8</v>
      </c>
      <c r="FC7" s="25">
        <v>6</v>
      </c>
      <c r="FD7" s="7">
        <f t="shared" ref="FD7:FD11" si="37">ROUND((FA7*0.2+FB7*0.1+FC7*0.7),1)</f>
        <v>6.3</v>
      </c>
      <c r="FE7" s="23">
        <v>5.7</v>
      </c>
      <c r="FF7" s="194">
        <v>8</v>
      </c>
      <c r="FG7" s="25">
        <v>7</v>
      </c>
      <c r="FH7" s="7">
        <f t="shared" ref="FH7:FH11" si="38">ROUND((FE7*0.2+FF7*0.1+FG7*0.7),1)</f>
        <v>6.8</v>
      </c>
      <c r="FI7" s="23"/>
      <c r="FJ7" s="194"/>
      <c r="FK7" s="25"/>
      <c r="FL7" s="7">
        <f t="shared" ref="FL7:FL11" si="39">ROUND((FI7*0.2+FJ7*0.1+FK7*0.7),1)</f>
        <v>0</v>
      </c>
      <c r="FM7" s="7"/>
      <c r="FN7" s="7">
        <v>7</v>
      </c>
      <c r="FO7" s="8">
        <f t="shared" ref="FO7:FO11" si="40">ROUND((SUMPRODUCT($E$6:$FL$6,E7:FL7)/SUM($E$6:$FL$6)),2)</f>
        <v>6.78</v>
      </c>
      <c r="FP7" s="80" t="str">
        <f t="shared" ref="FP7:FP11" si="41">IF(AND(8.5&lt;=H7,H7&lt;=10),"A",IF(AND(7&lt;=H7,H7&lt;=8.4),"B",IF(AND(5.5&lt;=H7,H7&lt;=6.9),"C",IF(AND(4&lt;=H7,H7&lt;=5.4),"D",IF(H7=0,"X","F")))))</f>
        <v>C</v>
      </c>
      <c r="FQ7" s="81">
        <f t="shared" ref="FQ7:FQ11" si="42">IF(AND(8.5&lt;=H7,H7&lt;=10),4,IF(AND(7&lt;=H7,H7&lt;=8.4),3,IF(AND(5.5&lt;=H7,H7&lt;=6.9),2,IF(AND(4&lt;=H7,H7&lt;=5.4),1,0))))</f>
        <v>2</v>
      </c>
      <c r="FR7" s="80" t="str">
        <f t="shared" ref="FR7:FR11" si="43">IF(AND(8.5&lt;=L7,L7&lt;=10),"A",IF(AND(7&lt;=L7,L7&lt;=8.4),"B",IF(AND(5.5&lt;=L7,L7&lt;=6.9),"C",IF(AND(4&lt;=L7,L7&lt;=5.4),"D",IF(L7=0,"X","F")))))</f>
        <v>B</v>
      </c>
      <c r="FS7" s="81">
        <f t="shared" ref="FS7:FS11" si="44">IF(AND(8.5&lt;=L7,L7&lt;=10),4,IF(AND(7&lt;=L7,L7&lt;=8.4),3,IF(AND(5.5&lt;=L7,L7&lt;=6.9),2,IF(AND(4&lt;=L7,L7&lt;=5.4),1,0))))</f>
        <v>3</v>
      </c>
      <c r="FT7" s="80" t="str">
        <f t="shared" ref="FT7:FT11" si="45">IF(AND(8.5&lt;=P7,P7&lt;=10),"A",IF(AND(7&lt;=P7,P7&lt;=8.4),"B",IF(AND(5.5&lt;=P7,P7&lt;=6.9),"C",IF(AND(4&lt;=P7,P7&lt;=5.4),"D",IF(P7=0,"X","F")))))</f>
        <v>B</v>
      </c>
      <c r="FU7" s="81">
        <f t="shared" ref="FU7:FU11" si="46">IF(AND(8.5&lt;=P7,P7&lt;=10),4,IF(AND(7&lt;=P7,P7&lt;=8.4),3,IF(AND(5.5&lt;=P7,P7&lt;=6.9),2,IF(AND(4&lt;=P7,P7&lt;=5.4),1,0))))</f>
        <v>3</v>
      </c>
      <c r="FV7" s="80" t="str">
        <f t="shared" ref="FV7:FV11" si="47">IF(AND(8.5&lt;=T7,T7&lt;=10),"A",IF(AND(7&lt;=T7,T7&lt;=8.4),"B",IF(AND(5.5&lt;=T7,T7&lt;=6.9),"C",IF(AND(4&lt;=T7,T7&lt;=5.4),"D",IF(T7=0,"X","F")))))</f>
        <v>B</v>
      </c>
      <c r="FW7" s="81">
        <f t="shared" ref="FW7:FW11" si="48">IF(AND(8.5&lt;=T7,T7&lt;=10),4,IF(AND(7&lt;=T7,T7&lt;=8.4),3,IF(AND(5.5&lt;=T7,T7&lt;=6.9),2,IF(AND(4&lt;=T7,T7&lt;=5.4),1,0))))</f>
        <v>3</v>
      </c>
      <c r="FX7" s="80" t="str">
        <f t="shared" ref="FX7:FX11" si="49">IF(AND(8.5&lt;=X7,X7&lt;=10),"A",IF(AND(7&lt;=X7,X7&lt;=8.4),"B",IF(AND(5.5&lt;=X7,X7&lt;=6.9),"C",IF(AND(4&lt;=X7,X7&lt;=5.4),"D",IF(X7=0,"X","F")))))</f>
        <v>B</v>
      </c>
      <c r="FY7" s="81">
        <f t="shared" ref="FY7:FY11" si="50">IF(AND(8.5&lt;=X7,X7&lt;=10),4,IF(AND(7&lt;=X7,X7&lt;=8.4),3,IF(AND(5.5&lt;=X7,X7&lt;=6.9),2,IF(AND(4&lt;=X7,X7&lt;=5.4),1,0))))</f>
        <v>3</v>
      </c>
      <c r="FZ7" s="80" t="str">
        <f t="shared" ref="FZ7:FZ11" si="51">IF(AND(8.5&lt;=AB7,AB7&lt;=10),"A",IF(AND(7&lt;=AB7,AB7&lt;=8.4),"B",IF(AND(5.5&lt;=AB7,AB7&lt;=6.9),"C",IF(AND(4&lt;=AB7,AB7&lt;=5.4),"D",IF(AB7=0,"X","F")))))</f>
        <v>B</v>
      </c>
      <c r="GA7" s="81">
        <f t="shared" ref="GA7:GA11" si="52">IF(AND(8.5&lt;=AB7,AB7&lt;=10),4,IF(AND(7&lt;=AB7,AB7&lt;=8.4),3,IF(AND(5.5&lt;=AB7,AB7&lt;=6.9),2,IF(AND(4&lt;=AB7,AB7&lt;=5.4),1,0))))</f>
        <v>3</v>
      </c>
      <c r="GB7" s="80" t="str">
        <f t="shared" ref="GB7:GB11" si="53">IF(AND(8.5&lt;=AF7,AF7&lt;=10),"A",IF(AND(7&lt;=AF7,AF7&lt;=8.4),"B",IF(AND(5.5&lt;=AF7,AF7&lt;=6.9),"C",IF(AND(4&lt;=AF7,AF7&lt;=5.4),"D",IF(AF7=0,"X","F")))))</f>
        <v>B</v>
      </c>
      <c r="GC7" s="81">
        <f t="shared" ref="GC7:GC11" si="54">IF(AND(8.5&lt;=AF7,AF7&lt;=10),4,IF(AND(7&lt;=AF7,AF7&lt;=8.4),3,IF(AND(5.5&lt;=AF7,AF7&lt;=6.9),2,IF(AND(4&lt;=AF7,AF7&lt;=5.4),1,0))))</f>
        <v>3</v>
      </c>
      <c r="GD7" s="80" t="str">
        <f t="shared" ref="GD7:GD11" si="55">IF(AND(8.5&lt;=AJ7,AJ7&lt;=10),"A",IF(AND(7&lt;=AJ7,AJ7&lt;=8.4),"B",IF(AND(5.5&lt;=AJ7,AJ7&lt;=6.9),"C",IF(AND(4&lt;=AJ7,AJ7&lt;=5.4),"D",IF(AJ7=0,"X","F")))))</f>
        <v>C</v>
      </c>
      <c r="GE7" s="81">
        <f t="shared" ref="GE7:GE11" si="56">IF(AND(8.5&lt;=AJ7,AJ7&lt;=10),4,IF(AND(7&lt;=AJ7,AJ7&lt;=8.4),3,IF(AND(5.5&lt;=AJ7,AJ7&lt;=6.9),2,IF(AND(4&lt;=AJ7,AJ7&lt;=5.4),1,0))))</f>
        <v>2</v>
      </c>
      <c r="GF7" s="80" t="str">
        <f t="shared" ref="GF7:GF11" si="57">IF(AND(8.5&lt;=AN7,AN7&lt;=10),"A",IF(AND(7&lt;=AN7,AN7&lt;=8.4),"B",IF(AND(5.5&lt;=AN7,AN7&lt;=6.9),"C",IF(AND(4&lt;=AN7,AN7&lt;=5.4),"D",IF(AN7=0,"X","F")))))</f>
        <v>B</v>
      </c>
      <c r="GG7" s="81">
        <f t="shared" ref="GG7:GG11" si="58">IF(AND(8.5&lt;=AN7,AN7&lt;=10),4,IF(AND(7&lt;=AN7,AN7&lt;=8.4),3,IF(AND(5.5&lt;=AN7,AN7&lt;=6.9),2,IF(AND(4&lt;=AN7,AN7&lt;=5.4),1,0))))</f>
        <v>3</v>
      </c>
      <c r="GH7" s="80" t="str">
        <f t="shared" ref="GH7:GH11" si="59">IF(AND(8.5&lt;=AR7,AR7&lt;=10),"A",IF(AND(7&lt;=AR7,AR7&lt;=8.4),"B",IF(AND(5.5&lt;=AR7,AR7&lt;=6.9),"C",IF(AND(4&lt;=AR7,AR7&lt;=5.4),"D",IF(AR7=0,"X","F")))))</f>
        <v>B</v>
      </c>
      <c r="GI7" s="81">
        <f t="shared" ref="GI7:GI11" si="60">IF(AND(8.5&lt;=AR7,AR7&lt;=10),4,IF(AND(7&lt;=AR7,AR7&lt;=8.4),3,IF(AND(5.5&lt;=AR7,AR7&lt;=6.9),2,IF(AND(4&lt;=AR7,AR7&lt;=5.4),1,0))))</f>
        <v>3</v>
      </c>
      <c r="GJ7" s="80" t="str">
        <f t="shared" ref="GJ7:GJ11" si="61">IF(AND(8.5&lt;=AV7,AV7&lt;=10),"A",IF(AND(7&lt;=AV7,AV7&lt;=8.4),"B",IF(AND(5.5&lt;=AV7,AV7&lt;=6.9),"C",IF(AND(4&lt;=AV7,AV7&lt;=5.4),"D",IF(AV7=0,"X","F")))))</f>
        <v>B</v>
      </c>
      <c r="GK7" s="81">
        <f t="shared" ref="GK7:GK11" si="62">IF(AND(8.5&lt;=AV7,AV7&lt;=10),4,IF(AND(7&lt;=AV7,AV7&lt;=8.4),3,IF(AND(5.5&lt;=AV7,AV7&lt;=6.9),2,IF(AND(4&lt;=AV7,AV7&lt;=5.4),1,0))))</f>
        <v>3</v>
      </c>
      <c r="GL7" s="80" t="str">
        <f t="shared" ref="GL7:GL11" si="63">IF(AND(8.5&lt;=AZ7,AZ7&lt;=10),"A",IF(AND(7&lt;=AZ7,AZ7&lt;=8.4),"B",IF(AND(5.5&lt;=AZ7,AZ7&lt;=6.9),"C",IF(AND(4&lt;=AZ7,AZ7&lt;=5.4),"D",IF(AZ7=0,"X","F")))))</f>
        <v>B</v>
      </c>
      <c r="GM7" s="81">
        <f t="shared" ref="GM7:GM11" si="64">IF(AND(8.5&lt;=AZ7,AZ7&lt;=10),4,IF(AND(7&lt;=AZ7,AZ7&lt;=8.4),3,IF(AND(5.5&lt;=AZ7,AZ7&lt;=6.9),2,IF(AND(4&lt;=AZ7,AZ7&lt;=5.4),1,0))))</f>
        <v>3</v>
      </c>
      <c r="GN7" s="80" t="str">
        <f t="shared" ref="GN7:GN11" si="65">IF(AND(8.5&lt;=BD7,BD7&lt;=10),"A",IF(AND(7&lt;=BD7,BD7&lt;=8.4),"B",IF(AND(5.5&lt;=BD7,BD7&lt;=6.9),"C",IF(AND(4&lt;=BD7,BD7&lt;=5.4),"D",IF(BD7=0,"X","F")))))</f>
        <v>D</v>
      </c>
      <c r="GO7" s="81">
        <f t="shared" ref="GO7:GO11" si="66">IF(AND(8.5&lt;=BD7,BD7&lt;=10),4,IF(AND(7&lt;=BD7,BD7&lt;=8.4),3,IF(AND(5.5&lt;=BD7,BD7&lt;=6.9),2,IF(AND(4&lt;=BD7,BD7&lt;=5.4),1,0))))</f>
        <v>1</v>
      </c>
      <c r="GP7" s="80" t="str">
        <f t="shared" ref="GP7:GP11" si="67">IF(AND(8.5&lt;=BH7,BH7&lt;=10),"A",IF(AND(7&lt;=BH7,BH7&lt;=8.4),"B",IF(AND(5.5&lt;=BH7,BH7&lt;=6.9),"C",IF(AND(4&lt;=BH7,BH7&lt;=5.4),"D",IF(BH7=0,"X","F")))))</f>
        <v>B</v>
      </c>
      <c r="GQ7" s="81">
        <f t="shared" ref="GQ7:GQ11" si="68">IF(AND(8.5&lt;=BH7,BH7&lt;=10),4,IF(AND(7&lt;=BH7,BH7&lt;=8.4),3,IF(AND(5.5&lt;=BH7,BH7&lt;=6.9),2,IF(AND(4&lt;=BH7,BH7&lt;=5.4),1,0))))</f>
        <v>3</v>
      </c>
      <c r="GR7" s="80" t="str">
        <f t="shared" ref="GR7:GR11" si="69">IF(AND(8.5&lt;=BL7,BL7&lt;=10),"A",IF(AND(7&lt;=BL7,BL7&lt;=8.4),"B",IF(AND(5.5&lt;=BL7,BL7&lt;=6.9),"C",IF(AND(4&lt;=BL7,BL7&lt;=5.4),"D",IF(BL7=0,"X","F")))))</f>
        <v>B</v>
      </c>
      <c r="GS7" s="81">
        <f t="shared" ref="GS7:GS11" si="70">IF(AND(8.5&lt;=BL7,BL7&lt;=10),4,IF(AND(7&lt;=BL7,BL7&lt;=8.4),3,IF(AND(5.5&lt;=BL7,BL7&lt;=6.9),2,IF(AND(4&lt;=BL7,BL7&lt;=5.4),1,0))))</f>
        <v>3</v>
      </c>
      <c r="GT7" s="80" t="str">
        <f t="shared" ref="GT7:GT11" si="71">IF(AND(8.5&lt;=BP7,BP7&lt;=10),"A",IF(AND(7&lt;=BP7,BP7&lt;=8.4),"B",IF(AND(5.5&lt;=BP7,BP7&lt;=6.9),"C",IF(AND(4&lt;=BP7,BP7&lt;=5.4),"D",IF(BP7=0,"X","F")))))</f>
        <v>C</v>
      </c>
      <c r="GU7" s="81">
        <f t="shared" ref="GU7:GU11" si="72">IF(AND(8.5&lt;=BP7,BP7&lt;=10),4,IF(AND(7&lt;=BP7,BP7&lt;=8.4),3,IF(AND(5.5&lt;=BP7,BP7&lt;=6.9),2,IF(AND(4&lt;=BP7,BP7&lt;=5.4),1,0))))</f>
        <v>2</v>
      </c>
      <c r="GV7" s="80" t="str">
        <f t="shared" ref="GV7:GV11" si="73">IF(AND(8.5&lt;=BT7,BT7&lt;=10),"A",IF(AND(7&lt;=BT7,BT7&lt;=8.4),"B",IF(AND(5.5&lt;=BT7,BT7&lt;=6.9),"C",IF(AND(4&lt;=BT7,BT7&lt;=5.4),"D",IF(BT7=0,"X","F")))))</f>
        <v>B</v>
      </c>
      <c r="GW7" s="81">
        <f t="shared" ref="GW7:GW11" si="74">IF(AND(8.5&lt;=BT7,BT7&lt;=10),4,IF(AND(7&lt;=BT7,BT7&lt;=8.4),3,IF(AND(5.5&lt;=BT7,BT7&lt;=6.9),2,IF(AND(4&lt;=BT7,BT7&lt;=5.4),1,0))))</f>
        <v>3</v>
      </c>
      <c r="GX7" s="80" t="str">
        <f t="shared" ref="GX7:GX11" si="75">IF(AND(8.5&lt;=BX7,BX7&lt;=10),"A",IF(AND(7&lt;=BX7,BX7&lt;=8.4),"B",IF(AND(5.5&lt;=BX7,BX7&lt;=6.9),"C",IF(AND(4&lt;=BX7,BX7&lt;=5.4),"D",IF(BX7=0,"X","F")))))</f>
        <v>B</v>
      </c>
      <c r="GY7" s="81">
        <f t="shared" ref="GY7:GY11" si="76">IF(AND(8.5&lt;=BX7,BX7&lt;=10),4,IF(AND(7&lt;=BX7,BX7&lt;=8.4),3,IF(AND(5.5&lt;=BX7,BX7&lt;=6.9),2,IF(AND(4&lt;=BX7,BX7&lt;=5.4),1,0))))</f>
        <v>3</v>
      </c>
      <c r="GZ7" s="80" t="str">
        <f t="shared" ref="GZ7:GZ11" si="77">IF(AND(8.5&lt;=CB7,CB7&lt;=10),"A",IF(AND(7&lt;=CB7,CB7&lt;=8.4),"B",IF(AND(5.5&lt;=CB7,CB7&lt;=6.9),"C",IF(AND(4&lt;=CB7,CB7&lt;=5.4),"D",IF(CB7=0,"X","F")))))</f>
        <v>B</v>
      </c>
      <c r="HA7" s="81">
        <f t="shared" ref="HA7:HA11" si="78">IF(AND(8.5&lt;=CB7,CB7&lt;=10),4,IF(AND(7&lt;=CB7,CB7&lt;=8.4),3,IF(AND(5.5&lt;=CB7,CB7&lt;=6.9),2,IF(AND(4&lt;=CB7,CB7&lt;=5.4),1,0))))</f>
        <v>3</v>
      </c>
      <c r="HB7" s="80" t="str">
        <f t="shared" ref="HB7:HB11" si="79">IF(AND(8.5&lt;=CF7,CF7&lt;=10),"A",IF(AND(7&lt;=CF7,CF7&lt;=8.4),"B",IF(AND(5.5&lt;=CF7,CF7&lt;=6.9),"C",IF(AND(4&lt;=CF7,CF7&lt;=5.4),"D",IF(CF7=0,"X","F")))))</f>
        <v>B</v>
      </c>
      <c r="HC7" s="81">
        <f t="shared" ref="HC7:HC11" si="80">IF(AND(8.5&lt;=CF7,CF7&lt;=10),4,IF(AND(7&lt;=CF7,CF7&lt;=8.4),3,IF(AND(5.5&lt;=CF7,CF7&lt;=6.9),2,IF(AND(4&lt;=CF7,CF7&lt;=5.4),1,0))))</f>
        <v>3</v>
      </c>
      <c r="HD7" s="80" t="str">
        <f t="shared" ref="HD7:HD11" si="81">IF(AND(8.5&lt;=CJ7,CJ7&lt;=10),"A",IF(AND(7&lt;=CJ7,CJ7&lt;=8.4),"B",IF(AND(5.5&lt;=CJ7,CJ7&lt;=6.9),"C",IF(AND(4&lt;=CJ7,CJ7&lt;=5.4),"D",IF(CJ7=0,"X","F")))))</f>
        <v>B</v>
      </c>
      <c r="HE7" s="81">
        <f t="shared" ref="HE7:HE11" si="82">IF(AND(8.5&lt;=CJ7,CJ7&lt;=10),4,IF(AND(7&lt;=CJ7,CJ7&lt;=8.4),3,IF(AND(5.5&lt;=CJ7,CJ7&lt;=6.9),2,IF(AND(4&lt;=CJ7,CJ7&lt;=5.4),1,0))))</f>
        <v>3</v>
      </c>
      <c r="HF7" s="80" t="str">
        <f t="shared" ref="HF7:HF11" si="83">IF(AND(8.5&lt;=CN7,CN7&lt;=10),"A",IF(AND(7&lt;=CN7,CN7&lt;=8.4),"B",IF(AND(5.5&lt;=CN7,CN7&lt;=6.9),"C",IF(AND(4&lt;=CN7,CN7&lt;=5.4),"D",IF(CN7=0,"X","F")))))</f>
        <v>C</v>
      </c>
      <c r="HG7" s="81">
        <f t="shared" ref="HG7:HG11" si="84">IF(AND(8.5&lt;=CN7,CN7&lt;=10),4,IF(AND(7&lt;=CN7,CN7&lt;=8.4),3,IF(AND(5.5&lt;=CN7,CN7&lt;=6.9),2,IF(AND(4&lt;=CN7,CN7&lt;=5.4),1,0))))</f>
        <v>2</v>
      </c>
      <c r="HH7" s="80" t="str">
        <f t="shared" ref="HH7:HH11" si="85">IF(AND(8.5&lt;=CR7,CR7&lt;=10),"A",IF(AND(7&lt;=CR7,CR7&lt;=8.4),"B",IF(AND(5.5&lt;=CR7,CR7&lt;=6.9),"C",IF(AND(4&lt;=CR7,CR7&lt;=5.4),"D",IF(CR7=0,"X","F")))))</f>
        <v>C</v>
      </c>
      <c r="HI7" s="81">
        <f t="shared" ref="HI7:HI11" si="86">IF(AND(8.5&lt;=CR7,CR7&lt;=10),4,IF(AND(7&lt;=CR7,CR7&lt;=8.4),3,IF(AND(5.5&lt;=CR7,CR7&lt;=6.9),2,IF(AND(4&lt;=CR7,CR7&lt;=5.4),1,0))))</f>
        <v>2</v>
      </c>
      <c r="HJ7" s="80" t="str">
        <f t="shared" ref="HJ7:HJ11" si="87">IF(AND(8.5&lt;=CV7,CV7&lt;=10),"A",IF(AND(7&lt;=CV7,CV7&lt;=8.4),"B",IF(AND(5.5&lt;=CV7,CV7&lt;=6.9),"C",IF(AND(4&lt;=CV7,CV7&lt;=5.4),"D",IF(CV7=0,"X","F")))))</f>
        <v>D</v>
      </c>
      <c r="HK7" s="81">
        <f t="shared" ref="HK7:HK11" si="88">IF(AND(8.5&lt;=CV7,CV7&lt;=10),4,IF(AND(7&lt;=CV7,CV7&lt;=8.4),3,IF(AND(5.5&lt;=CV7,CV7&lt;=6.9),2,IF(AND(4&lt;=CV7,CV7&lt;=5.4),1,0))))</f>
        <v>1</v>
      </c>
      <c r="HL7" s="80" t="str">
        <f t="shared" ref="HL7:HL11" si="89">IF(AND(8.5&lt;=CZ7,CZ7&lt;=10),"A",IF(AND(7&lt;=CZ7,CZ7&lt;=8.4),"B",IF(AND(5.5&lt;=CZ7,CZ7&lt;=6.9),"C",IF(AND(4&lt;=CZ7,CZ7&lt;=5.4),"D",IF(CZ7=0,"X","F")))))</f>
        <v>B</v>
      </c>
      <c r="HM7" s="81">
        <f t="shared" ref="HM7:HM11" si="90">IF(AND(8.5&lt;=CZ7,CZ7&lt;=10),4,IF(AND(7&lt;=CZ7,CZ7&lt;=8.4),3,IF(AND(5.5&lt;=CZ7,CZ7&lt;=6.9),2,IF(AND(4&lt;=CZ7,CZ7&lt;=5.4),1,0))))</f>
        <v>3</v>
      </c>
      <c r="HN7" s="80" t="str">
        <f t="shared" ref="HN7:HN11" si="91">IF(AND(8.5&lt;=DD7,DD7&lt;=10),"A",IF(AND(7&lt;=DD7,DD7&lt;=8.4),"B",IF(AND(5.5&lt;=DD7,DD7&lt;=6.9),"C",IF(AND(4&lt;=DD7,DD7&lt;=5.4),"D",IF(DD7=0,"X","F")))))</f>
        <v>C</v>
      </c>
      <c r="HO7" s="81">
        <f t="shared" ref="HO7:HO11" si="92">IF(AND(8.5&lt;=DD7,DD7&lt;=10),4,IF(AND(7&lt;=DD7,DD7&lt;=8.4),3,IF(AND(5.5&lt;=DD7,DD7&lt;=6.9),2,IF(AND(4&lt;=DD7,DD7&lt;=5.4),1,0))))</f>
        <v>2</v>
      </c>
      <c r="HP7" s="80" t="str">
        <f t="shared" ref="HP7:HP11" si="93">IF(AND(8.5&lt;=DH7,DH7&lt;=10),"A",IF(AND(7&lt;=DH7,DH7&lt;=8.4),"B",IF(AND(5.5&lt;=DH7,DH7&lt;=6.9),"C",IF(AND(4&lt;=DH7,DH7&lt;=5.4),"D",IF(DH7=0,"X","F")))))</f>
        <v>C</v>
      </c>
      <c r="HQ7" s="81">
        <f t="shared" ref="HQ7:HQ11" si="94">IF(AND(8.5&lt;=DH7,DH7&lt;=10),4,IF(AND(7&lt;=DH7,DH7&lt;=8.4),3,IF(AND(5.5&lt;=DH7,DH7&lt;=6.9),2,IF(AND(4&lt;=DH7,DH7&lt;=5.4),1,0))))</f>
        <v>2</v>
      </c>
      <c r="HR7" s="80" t="str">
        <f t="shared" ref="HR7:HR11" si="95">IF(AND(8.5&lt;=DL7,DL7&lt;=10),"A",IF(AND(7&lt;=DL7,DL7&lt;=8.4),"B",IF(AND(5.5&lt;=DL7,DL7&lt;=6.9),"C",IF(AND(4&lt;=DL7,DL7&lt;=5.4),"D",IF(DL7=0,"X","F")))))</f>
        <v>B</v>
      </c>
      <c r="HS7" s="81">
        <f t="shared" ref="HS7:HS11" si="96">IF(AND(8.5&lt;=DL7,DL7&lt;=10),4,IF(AND(7&lt;=DL7,DL7&lt;=8.4),3,IF(AND(5.5&lt;=DL7,DL7&lt;=6.9),2,IF(AND(4&lt;=DL7,DL7&lt;=5.4),1,0))))</f>
        <v>3</v>
      </c>
      <c r="HT7" s="80" t="str">
        <f t="shared" ref="HT7:HT11" si="97">IF(AND(8.5&lt;=DP7,DP7&lt;=10),"A",IF(AND(7&lt;=DP7,DP7&lt;=8.4),"B",IF(AND(5.5&lt;=DP7,DP7&lt;=6.9),"C",IF(AND(4&lt;=DP7,DP7&lt;=5.4),"D",IF(DP7=0,"X","F")))))</f>
        <v>B</v>
      </c>
      <c r="HU7" s="81">
        <f t="shared" ref="HU7:HU11" si="98">IF(AND(8.5&lt;=DP7,DP7&lt;=10),4,IF(AND(7&lt;=DP7,DP7&lt;=8.4),3,IF(AND(5.5&lt;=DP7,DP7&lt;=6.9),2,IF(AND(4&lt;=DP7,DP7&lt;=5.4),1,0))))</f>
        <v>3</v>
      </c>
      <c r="HV7" s="80" t="str">
        <f t="shared" ref="HV7:HV11" si="99">IF(AND(8.5&lt;=DT7,DT7&lt;=10),"A",IF(AND(7&lt;=DT7,DT7&lt;=8.4),"B",IF(AND(5.5&lt;=DT7,DT7&lt;=6.9),"C",IF(AND(4&lt;=DT7,DT7&lt;=5.4),"D",IF(DT7=0,"X","F")))))</f>
        <v>C</v>
      </c>
      <c r="HW7" s="81">
        <f t="shared" ref="HW7:HW11" si="100">IF(AND(8.5&lt;=DT7,DT7&lt;=10),4,IF(AND(7&lt;=DT7,DT7&lt;=8.4),3,IF(AND(5.5&lt;=DT7,DT7&lt;=6.9),2,IF(AND(4&lt;=DT7,DT7&lt;=5.4),1,0))))</f>
        <v>2</v>
      </c>
      <c r="HX7" s="80" t="str">
        <f t="shared" ref="HX7:HX11" si="101">IF(AND(8.5&lt;=DX7,DX7&lt;=10),"A",IF(AND(7&lt;=DX7,DX7&lt;=8.4),"B",IF(AND(5.5&lt;=DX7,DX7&lt;=6.9),"C",IF(AND(4&lt;=DX7,DX7&lt;=5.4),"D",IF(DX7=0,"X","F")))))</f>
        <v>C</v>
      </c>
      <c r="HY7" s="81">
        <f t="shared" ref="HY7:HY11" si="102">IF(AND(8.5&lt;=DX7,DX7&lt;=10),4,IF(AND(7&lt;=DX7,DX7&lt;=8.4),3,IF(AND(5.5&lt;=DX7,DX7&lt;=6.9),2,IF(AND(4&lt;=DX7,DX7&lt;=5.4),1,0))))</f>
        <v>2</v>
      </c>
      <c r="HZ7" s="80" t="str">
        <f t="shared" ref="HZ7:HZ11" si="103">IF(AND(8.5&lt;=EB7,EB7&lt;=10),"A",IF(AND(7&lt;=EB7,EB7&lt;=8.4),"B",IF(AND(5.5&lt;=EB7,EB7&lt;=6.9),"C",IF(AND(4&lt;=EB7,EB7&lt;=5.4),"D",IF(EB7=0,"X","F")))))</f>
        <v>B</v>
      </c>
      <c r="IA7" s="81">
        <f t="shared" ref="IA7:IA11" si="104">IF(AND(8.5&lt;=EB7,EB7&lt;=10),4,IF(AND(7&lt;=EB7,EB7&lt;=8.4),3,IF(AND(5.5&lt;=EB7,EB7&lt;=6.9),2,IF(AND(4&lt;=EB7,EB7&lt;=5.4),1,0))))</f>
        <v>3</v>
      </c>
      <c r="IB7" s="80" t="str">
        <f t="shared" ref="IB7:IB11" si="105">IF(AND(8.5&lt;=EF7,EF7&lt;=10),"A",IF(AND(7&lt;=EF7,EF7&lt;=8.4),"B",IF(AND(5.5&lt;=EF7,EF7&lt;=6.9),"C",IF(AND(4&lt;=EF7,EF7&lt;=5.4),"D",IF(EF7=0,"X","F")))))</f>
        <v>C</v>
      </c>
      <c r="IC7" s="81">
        <f t="shared" ref="IC7:IC11" si="106">IF(AND(8.5&lt;=EF7,EF7&lt;=10),4,IF(AND(7&lt;=EF7,EF7&lt;=8.4),3,IF(AND(5.5&lt;=EF7,EF7&lt;=6.9),2,IF(AND(4&lt;=EF7,EF7&lt;=5.4),1,0))))</f>
        <v>2</v>
      </c>
      <c r="ID7" s="80" t="str">
        <f t="shared" ref="ID7:ID11" si="107">IF(AND(8.5&lt;=EJ7,EJ7&lt;=10),"A",IF(AND(7&lt;=EJ7,EJ7&lt;=8.4),"B",IF(AND(5.5&lt;=EJ7,EJ7&lt;=6.9),"C",IF(AND(4&lt;=EJ7,EJ7&lt;=5.4),"D",IF(EJ7=0,"X","F")))))</f>
        <v>B</v>
      </c>
      <c r="IE7" s="81">
        <f t="shared" ref="IE7:IE11" si="108">IF(AND(8.5&lt;=EJ7,EJ7&lt;=10),4,IF(AND(7&lt;=EJ7,EJ7&lt;=8.4),3,IF(AND(5.5&lt;=EJ7,EJ7&lt;=6.9),2,IF(AND(4&lt;=EJ7,EJ7&lt;=5.4),1,0))))</f>
        <v>3</v>
      </c>
      <c r="IF7" s="80" t="str">
        <f t="shared" ref="IF7:IF11" si="109">IF(AND(8.5&lt;=EN7,EN7&lt;=10),"A",IF(AND(7&lt;=EN7,EN7&lt;=8.4),"B",IF(AND(5.5&lt;=EN7,EN7&lt;=6.9),"C",IF(AND(4&lt;=EN7,EN7&lt;=5.4),"D",IF(EN7=0,"X","F")))))</f>
        <v>B</v>
      </c>
      <c r="IG7" s="81">
        <f t="shared" ref="IG7:IG11" si="110">IF(AND(8.5&lt;=EN7,EN7&lt;=10),4,IF(AND(7&lt;=EN7,EN7&lt;=8.4),3,IF(AND(5.5&lt;=EN7,EN7&lt;=6.9),2,IF(AND(4&lt;=EN7,EN7&lt;=5.4),1,0))))</f>
        <v>3</v>
      </c>
      <c r="IH7" s="80" t="str">
        <f t="shared" ref="IH7:IH11" si="111">IF(AND(8.5&lt;=ER7,ER7&lt;=10),"A",IF(AND(7&lt;=ER7,ER7&lt;=8.4),"B",IF(AND(5.5&lt;=ER7,ER7&lt;=6.9),"C",IF(AND(4&lt;=ER7,ER7&lt;=5.4),"D",IF(ER7=0,"X","F")))))</f>
        <v>B</v>
      </c>
      <c r="II7" s="81">
        <f t="shared" ref="II7:II11" si="112">IF(AND(8.5&lt;=ER7,ER7&lt;=10),4,IF(AND(7&lt;=ER7,ER7&lt;=8.4),3,IF(AND(5.5&lt;=ER7,ER7&lt;=6.9),2,IF(AND(4&lt;=ER7,ER7&lt;=5.4),1,0))))</f>
        <v>3</v>
      </c>
      <c r="IJ7" s="80" t="str">
        <f t="shared" ref="IJ7:IJ11" si="113">IF(AND(8.5&lt;=EV7,EV7&lt;=10),"A",IF(AND(7&lt;=EV7,EV7&lt;=8.4),"B",IF(AND(5.5&lt;=EV7,EV7&lt;=6.9),"C",IF(AND(4&lt;=EV7,EV7&lt;=5.4),"D",IF(EV7=0,"X","F")))))</f>
        <v>B</v>
      </c>
      <c r="IK7" s="81">
        <f t="shared" ref="IK7:IK11" si="114">IF(AND(8.5&lt;=EV7,EV7&lt;=10),4,IF(AND(7&lt;=EV7,EV7&lt;=8.4),3,IF(AND(5.5&lt;=EV7,EV7&lt;=6.9),2,IF(AND(4&lt;=EV7,EV7&lt;=5.4),1,0))))</f>
        <v>3</v>
      </c>
      <c r="IL7" s="80" t="str">
        <f t="shared" ref="IL7:IL11" si="115">IF(AND(8.5&lt;=EZ7,EZ7&lt;=10),"A",IF(AND(7&lt;=EZ7,EZ7&lt;=8.4),"B",IF(AND(5.5&lt;=EZ7,EZ7&lt;=6.9),"C",IF(AND(4&lt;=EZ7,EZ7&lt;=5.4),"D",IF(EZ7=0,"X","F")))))</f>
        <v>B</v>
      </c>
      <c r="IM7" s="81">
        <f t="shared" ref="IM7:IM11" si="116">IF(AND(8.5&lt;=EZ7,EZ7&lt;=10),4,IF(AND(7&lt;=EZ7,EZ7&lt;=8.4),3,IF(AND(5.5&lt;=EZ7,EZ7&lt;=6.9),2,IF(AND(4&lt;=EZ7,EZ7&lt;=5.4),1,0))))</f>
        <v>3</v>
      </c>
      <c r="IN7" s="80" t="str">
        <f t="shared" ref="IN7:IN11" si="117">IF(AND(8.5&lt;=FD7,FD7&lt;=10),"A",IF(AND(7&lt;=FD7,FD7&lt;=8.4),"B",IF(AND(5.5&lt;=FD7,FD7&lt;=6.9),"C",IF(AND(4&lt;=FD7,FD7&lt;=5.4),"D",IF(FD7=0,"X","F")))))</f>
        <v>C</v>
      </c>
      <c r="IO7" s="81">
        <f t="shared" ref="IO7:IO11" si="118">IF(AND(8.5&lt;=FD7,FD7&lt;=10),4,IF(AND(7&lt;=FD7,FD7&lt;=8.4),3,IF(AND(5.5&lt;=FD7,FD7&lt;=6.9),2,IF(AND(4&lt;=FD7,FD7&lt;=5.4),1,0))))</f>
        <v>2</v>
      </c>
      <c r="IP7" s="80" t="str">
        <f>IF(AND(8.5&lt;=FH7,FH7&lt;=10),"A",IF(AND(7&lt;=FH7,FH7&lt;=8.4),"B",IF(AND(5.5&lt;=FH7,FH7&lt;=6.9),"C",IF(AND(4&lt;=FH7,FH7&lt;=5.4),"D",IF(FH7=0,"X","F")))))</f>
        <v>C</v>
      </c>
      <c r="IQ7" s="81">
        <f>IF(AND(8.5&lt;=FH7,FH7&lt;=10),4,IF(AND(7&lt;=FH7,FH7&lt;=8.4),3,IF(AND(5.5&lt;=FH7,FH7&lt;=6.9),2,IF(AND(4&lt;=FH7,FH7&lt;=5.4),1,0))))</f>
        <v>2</v>
      </c>
      <c r="IR7" s="80" t="str">
        <f>IF(AND(8.5&lt;=FL7,FL7&lt;=10),"A",IF(AND(7&lt;=FL7,FL7&lt;=8.4),"B",IF(AND(5.5&lt;=FL7,FL7&lt;=6.9),"C",IF(AND(4&lt;=FL7,FL7&lt;=5.4),"D",IF(FL7=0,"X","F")))))</f>
        <v>X</v>
      </c>
      <c r="IS7" s="81">
        <f>IF(AND(8.5&lt;=FL7,FL7&lt;=10),4,IF(AND(7&lt;=FL7,FL7&lt;=8.4),3,IF(AND(5.5&lt;=FL7,FL7&lt;=6.9),2,IF(AND(4&lt;=FL7,FL7&lt;=5.4),1,0))))</f>
        <v>0</v>
      </c>
      <c r="IT7" s="80" t="str">
        <f>IF(AND(8.5&lt;=FM7,FM7&lt;=10),"A",IF(AND(7&lt;=FM7,FM7&lt;=8.4),"B",IF(AND(5.5&lt;=FM7,FM7&lt;=6.9),"C",IF(AND(4&lt;=FM7,FM7&lt;=5.4),"D",IF(FM7=0,"X","F")))))</f>
        <v>X</v>
      </c>
      <c r="IU7" s="81">
        <f>IF(AND(8.5&lt;=FM7,FM7&lt;=10),4,IF(AND(7&lt;=FM7,FM7&lt;=8.4),3,IF(AND(5.5&lt;=FM7,FM7&lt;=6.9),2,IF(AND(4&lt;=FM7,FM7&lt;=5.4),1,0))))</f>
        <v>0</v>
      </c>
      <c r="IV7" s="80" t="str">
        <f>IF(AND(8.5&lt;=FN7,FN7&lt;=10),"A",IF(AND(7&lt;=FN7,FN7&lt;=8.4),"B",IF(AND(5.5&lt;=FN7,FN7&lt;=6.9),"C",IF(AND(4&lt;=FN7,FN7&lt;=5.4),"D",IF(FN7=0,"X","F")))))</f>
        <v>B</v>
      </c>
      <c r="IW7" s="81">
        <f>IF(AND(8.5&lt;=FN7,FN7&lt;=10),4,IF(AND(7&lt;=FN7,FN7&lt;=8.4),3,IF(AND(5.5&lt;=FN7,FN7&lt;=6.9),2,IF(AND(4&lt;=FN7,FN7&lt;=5.4),1,0))))</f>
        <v>3</v>
      </c>
      <c r="IX7" s="82">
        <f t="shared" ref="IX7" si="119">ROUND((SUMPRODUCT($FP$6:$FW$6,FP7:FW7)/SUM($FP$6:$FW$6)),2)</f>
        <v>2.75</v>
      </c>
      <c r="IY7" s="82">
        <f t="shared" ref="IY7" si="120">ROUND((SUMPRODUCT($FX$6:$GK$6,FX7:GK7)/SUM($FX$6:$GK$6)),2)</f>
        <v>2.86</v>
      </c>
      <c r="IZ7" s="82">
        <f t="shared" ref="IZ7" si="121">ROUND((SUMPRODUCT($GL$6:$GY$6,GL7:GY7)/SUM($GL$6:$GY$6)),2)</f>
        <v>2.5</v>
      </c>
      <c r="JA7" s="82">
        <f>ROUND((SUMPRODUCT($GZ$6:$HQ$6,GZ7:HQ7)/SUM($GZ$6:$HQ$6)),2)</f>
        <v>2.29</v>
      </c>
      <c r="JB7" s="144">
        <f t="shared" ref="JB7" si="122">ROUND((SUMPRODUCT($HR$6:$IQ$6,HR7:IQ7)/SUM($HR$6:$IQ$6)),2)</f>
        <v>2.6</v>
      </c>
      <c r="JC7" s="144">
        <f>ROUND((SUMPRODUCT($IR$6:$IW$6,IR7:IW7)/(SUM($IR$6:$IW$6)-5)),2)</f>
        <v>3</v>
      </c>
      <c r="JD7" s="84">
        <f>SUMIF(FP7:IW7,$JH$2,$FP$6:$IW$6)</f>
        <v>96</v>
      </c>
      <c r="JE7" s="144">
        <f>ROUND((SUMPRODUCT($FP$6:$IW$6,FP7:IW7)/JD7),2)</f>
        <v>2.58</v>
      </c>
      <c r="JF7" s="84" t="str">
        <f t="shared" ref="JF7:JF11" si="123">IF(AND(3.6&lt;=JE7,JE7&lt;=4),"XuÊt s¾c",IF(AND(3.2&lt;=JE7,JE7&lt;=3.59),"Giái",IF(AND(2.5&lt;=JE7,JE7&lt;=3.19),"Kh¸",IF(AND(2&lt;=JE7,JE7&lt;=2.49),"Trung b×nh",IF(AND(1&lt;=JE7,JE7&lt;=1.99),"Trung b×nh yÕu","KÐm")))))</f>
        <v>Kh¸</v>
      </c>
      <c r="JI7" s="93"/>
      <c r="JK7" s="3">
        <v>6</v>
      </c>
      <c r="JL7" s="3">
        <v>8</v>
      </c>
      <c r="JN7" s="3">
        <v>6</v>
      </c>
      <c r="JO7" s="3">
        <v>8</v>
      </c>
      <c r="JQ7" s="3">
        <v>6</v>
      </c>
      <c r="JR7" s="3">
        <v>8</v>
      </c>
    </row>
    <row r="8" spans="1:278" ht="24" customHeight="1" x14ac:dyDescent="0.25">
      <c r="A8" s="201">
        <v>2</v>
      </c>
      <c r="B8" s="37" t="s">
        <v>19</v>
      </c>
      <c r="C8" s="204" t="s">
        <v>13</v>
      </c>
      <c r="D8" s="27">
        <v>29664</v>
      </c>
      <c r="E8" s="104">
        <v>8</v>
      </c>
      <c r="F8" s="273">
        <v>9</v>
      </c>
      <c r="G8" s="74">
        <v>7</v>
      </c>
      <c r="H8" s="63">
        <f>ROUND((E8*0.2+F8*0.1+G8*0.7),1)</f>
        <v>7.4</v>
      </c>
      <c r="I8" s="104">
        <v>8</v>
      </c>
      <c r="J8" s="273">
        <v>10</v>
      </c>
      <c r="K8" s="74">
        <v>8.5</v>
      </c>
      <c r="L8" s="63">
        <f>ROUND((I8*0.2+J8*0.1+K8*0.7),1)</f>
        <v>8.6</v>
      </c>
      <c r="M8" s="104">
        <v>8.5</v>
      </c>
      <c r="N8" s="273">
        <v>10</v>
      </c>
      <c r="O8" s="74">
        <v>8</v>
      </c>
      <c r="P8" s="63">
        <f>ROUND((M8*0.2+N8*0.1+O8*0.7),1)</f>
        <v>8.3000000000000007</v>
      </c>
      <c r="Q8" s="104">
        <v>8.5</v>
      </c>
      <c r="R8" s="273">
        <v>10</v>
      </c>
      <c r="S8" s="74">
        <v>9</v>
      </c>
      <c r="T8" s="7">
        <f>ROUND((Q8*0.2+R8*0.1+S8*0.7),1)</f>
        <v>9</v>
      </c>
      <c r="U8" s="23">
        <v>9</v>
      </c>
      <c r="V8" s="194">
        <v>8</v>
      </c>
      <c r="W8" s="25">
        <v>7</v>
      </c>
      <c r="X8" s="7">
        <f t="shared" si="0"/>
        <v>7.5</v>
      </c>
      <c r="Y8" s="23">
        <v>8</v>
      </c>
      <c r="Z8" s="194">
        <v>9</v>
      </c>
      <c r="AA8" s="25">
        <v>6.5</v>
      </c>
      <c r="AB8" s="7">
        <f t="shared" si="1"/>
        <v>7.1</v>
      </c>
      <c r="AC8" s="23">
        <v>5.5</v>
      </c>
      <c r="AD8" s="194">
        <v>7</v>
      </c>
      <c r="AE8" s="25">
        <v>9</v>
      </c>
      <c r="AF8" s="7">
        <f t="shared" si="2"/>
        <v>8.1</v>
      </c>
      <c r="AG8" s="23">
        <v>7</v>
      </c>
      <c r="AH8" s="194">
        <v>8</v>
      </c>
      <c r="AI8" s="25">
        <v>6.5</v>
      </c>
      <c r="AJ8" s="7">
        <f t="shared" si="3"/>
        <v>6.8</v>
      </c>
      <c r="AK8" s="23">
        <v>8</v>
      </c>
      <c r="AL8" s="194">
        <v>9</v>
      </c>
      <c r="AM8" s="25">
        <v>8.5</v>
      </c>
      <c r="AN8" s="7">
        <f t="shared" si="4"/>
        <v>8.5</v>
      </c>
      <c r="AO8" s="23">
        <v>8</v>
      </c>
      <c r="AP8" s="194">
        <v>9</v>
      </c>
      <c r="AQ8" s="25">
        <v>8.5</v>
      </c>
      <c r="AR8" s="7">
        <f t="shared" si="5"/>
        <v>8.5</v>
      </c>
      <c r="AS8" s="23">
        <v>8.5</v>
      </c>
      <c r="AT8" s="194">
        <v>10</v>
      </c>
      <c r="AU8" s="25">
        <v>7.5</v>
      </c>
      <c r="AV8" s="7">
        <f t="shared" si="6"/>
        <v>8</v>
      </c>
      <c r="AW8" s="23">
        <v>8</v>
      </c>
      <c r="AX8" s="194">
        <v>9</v>
      </c>
      <c r="AY8" s="25">
        <v>8.5</v>
      </c>
      <c r="AZ8" s="7">
        <f t="shared" si="7"/>
        <v>8.5</v>
      </c>
      <c r="BA8" s="23">
        <v>8.6999999999999993</v>
      </c>
      <c r="BB8" s="194">
        <v>9</v>
      </c>
      <c r="BC8" s="25">
        <v>8</v>
      </c>
      <c r="BD8" s="7">
        <f t="shared" si="8"/>
        <v>8.1999999999999993</v>
      </c>
      <c r="BE8" s="23">
        <v>9</v>
      </c>
      <c r="BF8" s="194">
        <v>10</v>
      </c>
      <c r="BG8" s="25">
        <f t="shared" si="9"/>
        <v>8.5</v>
      </c>
      <c r="BH8" s="7">
        <f t="shared" si="10"/>
        <v>8.8000000000000007</v>
      </c>
      <c r="BI8" s="23">
        <v>8</v>
      </c>
      <c r="BJ8" s="194">
        <v>9</v>
      </c>
      <c r="BK8" s="25">
        <v>8</v>
      </c>
      <c r="BL8" s="7">
        <f t="shared" si="11"/>
        <v>8.1</v>
      </c>
      <c r="BM8" s="23">
        <v>8</v>
      </c>
      <c r="BN8" s="194">
        <v>9</v>
      </c>
      <c r="BO8" s="25">
        <f t="shared" si="12"/>
        <v>8.5</v>
      </c>
      <c r="BP8" s="7">
        <f t="shared" si="13"/>
        <v>8.5</v>
      </c>
      <c r="BQ8" s="23">
        <v>8.5</v>
      </c>
      <c r="BR8" s="194">
        <v>10</v>
      </c>
      <c r="BS8" s="25">
        <f t="shared" si="14"/>
        <v>8.5</v>
      </c>
      <c r="BT8" s="7">
        <f t="shared" si="15"/>
        <v>8.6999999999999993</v>
      </c>
      <c r="BU8" s="23">
        <v>8</v>
      </c>
      <c r="BV8" s="194">
        <v>10</v>
      </c>
      <c r="BW8" s="25">
        <v>7.5</v>
      </c>
      <c r="BX8" s="7">
        <f t="shared" si="16"/>
        <v>7.9</v>
      </c>
      <c r="BY8" s="23">
        <v>8.6999999999999993</v>
      </c>
      <c r="BZ8" s="194">
        <v>9</v>
      </c>
      <c r="CA8" s="25">
        <v>9</v>
      </c>
      <c r="CB8" s="7">
        <f t="shared" si="17"/>
        <v>8.9</v>
      </c>
      <c r="CC8" s="221">
        <v>7.7</v>
      </c>
      <c r="CD8" s="277">
        <v>10</v>
      </c>
      <c r="CE8" s="223">
        <v>8</v>
      </c>
      <c r="CF8" s="7">
        <f t="shared" si="18"/>
        <v>8.1</v>
      </c>
      <c r="CG8" s="23">
        <v>7</v>
      </c>
      <c r="CH8" s="194">
        <v>8</v>
      </c>
      <c r="CI8" s="25">
        <v>8</v>
      </c>
      <c r="CJ8" s="7">
        <f t="shared" si="19"/>
        <v>7.8</v>
      </c>
      <c r="CK8" s="23">
        <v>8.5</v>
      </c>
      <c r="CL8" s="194">
        <v>9</v>
      </c>
      <c r="CM8" s="25">
        <v>9</v>
      </c>
      <c r="CN8" s="7">
        <f t="shared" si="20"/>
        <v>8.9</v>
      </c>
      <c r="CO8" s="23">
        <v>7</v>
      </c>
      <c r="CP8" s="194">
        <v>10</v>
      </c>
      <c r="CQ8" s="25">
        <v>5</v>
      </c>
      <c r="CR8" s="7">
        <f t="shared" si="21"/>
        <v>5.9</v>
      </c>
      <c r="CS8" s="523">
        <v>7</v>
      </c>
      <c r="CT8" s="524">
        <v>8</v>
      </c>
      <c r="CU8" s="445">
        <v>8</v>
      </c>
      <c r="CV8" s="7">
        <f t="shared" si="22"/>
        <v>7.8</v>
      </c>
      <c r="CW8" s="23">
        <v>7</v>
      </c>
      <c r="CX8" s="194">
        <v>7</v>
      </c>
      <c r="CY8" s="25">
        <v>6</v>
      </c>
      <c r="CZ8" s="7">
        <f t="shared" si="23"/>
        <v>6.3</v>
      </c>
      <c r="DA8" s="23">
        <v>8</v>
      </c>
      <c r="DB8" s="194">
        <v>10</v>
      </c>
      <c r="DC8" s="25">
        <v>7.5</v>
      </c>
      <c r="DD8" s="7">
        <f t="shared" si="24"/>
        <v>7.9</v>
      </c>
      <c r="DE8" s="23">
        <v>8</v>
      </c>
      <c r="DF8" s="194">
        <v>10</v>
      </c>
      <c r="DG8" s="25">
        <v>7</v>
      </c>
      <c r="DH8" s="7">
        <f t="shared" si="25"/>
        <v>7.5</v>
      </c>
      <c r="DI8" s="23">
        <v>6.3</v>
      </c>
      <c r="DJ8" s="194">
        <v>9</v>
      </c>
      <c r="DK8" s="25">
        <v>9.5</v>
      </c>
      <c r="DL8" s="7">
        <f t="shared" si="26"/>
        <v>8.8000000000000007</v>
      </c>
      <c r="DM8" s="23">
        <v>8</v>
      </c>
      <c r="DN8" s="194">
        <v>9</v>
      </c>
      <c r="DO8" s="25">
        <v>9</v>
      </c>
      <c r="DP8" s="7">
        <f t="shared" si="27"/>
        <v>8.8000000000000007</v>
      </c>
      <c r="DQ8" s="23">
        <v>5.3</v>
      </c>
      <c r="DR8" s="194">
        <v>6</v>
      </c>
      <c r="DS8" s="25">
        <v>7.5</v>
      </c>
      <c r="DT8" s="7">
        <f t="shared" si="28"/>
        <v>6.9</v>
      </c>
      <c r="DU8" s="23">
        <v>7.5</v>
      </c>
      <c r="DV8" s="194">
        <v>8</v>
      </c>
      <c r="DW8" s="25">
        <v>8</v>
      </c>
      <c r="DX8" s="7">
        <f t="shared" si="29"/>
        <v>7.9</v>
      </c>
      <c r="DY8" s="23">
        <v>7.3</v>
      </c>
      <c r="DZ8" s="194">
        <v>9</v>
      </c>
      <c r="EA8" s="25">
        <v>8</v>
      </c>
      <c r="EB8" s="7">
        <f t="shared" si="30"/>
        <v>8</v>
      </c>
      <c r="EC8" s="23">
        <v>7.7</v>
      </c>
      <c r="ED8" s="194">
        <v>10</v>
      </c>
      <c r="EE8" s="25">
        <v>8</v>
      </c>
      <c r="EF8" s="7">
        <f t="shared" si="31"/>
        <v>8.1</v>
      </c>
      <c r="EG8" s="23">
        <v>7.5</v>
      </c>
      <c r="EH8" s="194">
        <v>9</v>
      </c>
      <c r="EI8" s="25">
        <v>8</v>
      </c>
      <c r="EJ8" s="7">
        <f t="shared" si="32"/>
        <v>8</v>
      </c>
      <c r="EK8" s="23">
        <v>7</v>
      </c>
      <c r="EL8" s="194">
        <v>7</v>
      </c>
      <c r="EM8" s="25">
        <v>8</v>
      </c>
      <c r="EN8" s="7">
        <f t="shared" si="33"/>
        <v>7.7</v>
      </c>
      <c r="EO8" s="23">
        <v>7.6</v>
      </c>
      <c r="EP8" s="194">
        <v>9</v>
      </c>
      <c r="EQ8" s="25">
        <v>8.5</v>
      </c>
      <c r="ER8" s="7">
        <f t="shared" si="34"/>
        <v>8.4</v>
      </c>
      <c r="ES8" s="23">
        <v>8</v>
      </c>
      <c r="ET8" s="194">
        <v>9</v>
      </c>
      <c r="EU8" s="25">
        <v>8</v>
      </c>
      <c r="EV8" s="7">
        <f t="shared" si="35"/>
        <v>8.1</v>
      </c>
      <c r="EW8" s="23">
        <v>7.3</v>
      </c>
      <c r="EX8" s="194">
        <v>9</v>
      </c>
      <c r="EY8" s="25">
        <v>8.5</v>
      </c>
      <c r="EZ8" s="7">
        <f t="shared" si="36"/>
        <v>8.3000000000000007</v>
      </c>
      <c r="FA8" s="23">
        <v>8</v>
      </c>
      <c r="FB8" s="194">
        <v>10</v>
      </c>
      <c r="FC8" s="25">
        <v>7</v>
      </c>
      <c r="FD8" s="7">
        <f t="shared" si="37"/>
        <v>7.5</v>
      </c>
      <c r="FE8" s="23">
        <v>8</v>
      </c>
      <c r="FF8" s="194">
        <v>10</v>
      </c>
      <c r="FG8" s="25">
        <v>8</v>
      </c>
      <c r="FH8" s="7">
        <f t="shared" si="38"/>
        <v>8.1999999999999993</v>
      </c>
      <c r="FI8" s="23"/>
      <c r="FJ8" s="194"/>
      <c r="FK8" s="25"/>
      <c r="FL8" s="7">
        <f t="shared" si="39"/>
        <v>0</v>
      </c>
      <c r="FM8" s="7"/>
      <c r="FN8" s="7">
        <v>8.3000000000000007</v>
      </c>
      <c r="FO8" s="8">
        <f t="shared" si="40"/>
        <v>7.79</v>
      </c>
      <c r="FP8" s="80" t="str">
        <f t="shared" si="41"/>
        <v>B</v>
      </c>
      <c r="FQ8" s="81">
        <f t="shared" si="42"/>
        <v>3</v>
      </c>
      <c r="FR8" s="80" t="str">
        <f t="shared" si="43"/>
        <v>A</v>
      </c>
      <c r="FS8" s="81">
        <f t="shared" si="44"/>
        <v>4</v>
      </c>
      <c r="FT8" s="80" t="str">
        <f t="shared" si="45"/>
        <v>B</v>
      </c>
      <c r="FU8" s="81">
        <f t="shared" si="46"/>
        <v>3</v>
      </c>
      <c r="FV8" s="80" t="str">
        <f t="shared" si="47"/>
        <v>A</v>
      </c>
      <c r="FW8" s="81">
        <f t="shared" si="48"/>
        <v>4</v>
      </c>
      <c r="FX8" s="80" t="str">
        <f t="shared" si="49"/>
        <v>B</v>
      </c>
      <c r="FY8" s="81">
        <f t="shared" si="50"/>
        <v>3</v>
      </c>
      <c r="FZ8" s="80" t="str">
        <f t="shared" si="51"/>
        <v>B</v>
      </c>
      <c r="GA8" s="81">
        <f t="shared" si="52"/>
        <v>3</v>
      </c>
      <c r="GB8" s="80" t="str">
        <f t="shared" si="53"/>
        <v>B</v>
      </c>
      <c r="GC8" s="81">
        <f t="shared" si="54"/>
        <v>3</v>
      </c>
      <c r="GD8" s="80" t="str">
        <f t="shared" si="55"/>
        <v>C</v>
      </c>
      <c r="GE8" s="81">
        <f t="shared" si="56"/>
        <v>2</v>
      </c>
      <c r="GF8" s="80" t="str">
        <f t="shared" si="57"/>
        <v>A</v>
      </c>
      <c r="GG8" s="81">
        <f t="shared" si="58"/>
        <v>4</v>
      </c>
      <c r="GH8" s="80" t="str">
        <f t="shared" si="59"/>
        <v>A</v>
      </c>
      <c r="GI8" s="81">
        <f t="shared" si="60"/>
        <v>4</v>
      </c>
      <c r="GJ8" s="80" t="str">
        <f t="shared" si="61"/>
        <v>B</v>
      </c>
      <c r="GK8" s="81">
        <f t="shared" si="62"/>
        <v>3</v>
      </c>
      <c r="GL8" s="80" t="str">
        <f t="shared" si="63"/>
        <v>A</v>
      </c>
      <c r="GM8" s="81">
        <f t="shared" si="64"/>
        <v>4</v>
      </c>
      <c r="GN8" s="80" t="str">
        <f t="shared" si="65"/>
        <v>B</v>
      </c>
      <c r="GO8" s="81">
        <f t="shared" si="66"/>
        <v>3</v>
      </c>
      <c r="GP8" s="80" t="str">
        <f t="shared" si="67"/>
        <v>A</v>
      </c>
      <c r="GQ8" s="81">
        <f t="shared" si="68"/>
        <v>4</v>
      </c>
      <c r="GR8" s="80" t="str">
        <f t="shared" si="69"/>
        <v>B</v>
      </c>
      <c r="GS8" s="81">
        <f t="shared" si="70"/>
        <v>3</v>
      </c>
      <c r="GT8" s="80" t="str">
        <f t="shared" si="71"/>
        <v>A</v>
      </c>
      <c r="GU8" s="81">
        <f t="shared" si="72"/>
        <v>4</v>
      </c>
      <c r="GV8" s="80" t="str">
        <f t="shared" si="73"/>
        <v>A</v>
      </c>
      <c r="GW8" s="81">
        <f t="shared" si="74"/>
        <v>4</v>
      </c>
      <c r="GX8" s="80" t="str">
        <f t="shared" si="75"/>
        <v>B</v>
      </c>
      <c r="GY8" s="81">
        <f t="shared" si="76"/>
        <v>3</v>
      </c>
      <c r="GZ8" s="80" t="str">
        <f t="shared" si="77"/>
        <v>A</v>
      </c>
      <c r="HA8" s="81">
        <f t="shared" si="78"/>
        <v>4</v>
      </c>
      <c r="HB8" s="80" t="str">
        <f t="shared" si="79"/>
        <v>B</v>
      </c>
      <c r="HC8" s="81">
        <f t="shared" si="80"/>
        <v>3</v>
      </c>
      <c r="HD8" s="80" t="str">
        <f t="shared" si="81"/>
        <v>B</v>
      </c>
      <c r="HE8" s="81">
        <f t="shared" si="82"/>
        <v>3</v>
      </c>
      <c r="HF8" s="80" t="str">
        <f t="shared" si="83"/>
        <v>A</v>
      </c>
      <c r="HG8" s="81">
        <f t="shared" si="84"/>
        <v>4</v>
      </c>
      <c r="HH8" s="80" t="str">
        <f t="shared" si="85"/>
        <v>C</v>
      </c>
      <c r="HI8" s="81">
        <f t="shared" si="86"/>
        <v>2</v>
      </c>
      <c r="HJ8" s="80" t="str">
        <f t="shared" si="87"/>
        <v>B</v>
      </c>
      <c r="HK8" s="81">
        <f t="shared" si="88"/>
        <v>3</v>
      </c>
      <c r="HL8" s="80" t="str">
        <f t="shared" si="89"/>
        <v>C</v>
      </c>
      <c r="HM8" s="81">
        <f t="shared" si="90"/>
        <v>2</v>
      </c>
      <c r="HN8" s="80" t="str">
        <f t="shared" si="91"/>
        <v>B</v>
      </c>
      <c r="HO8" s="81">
        <f t="shared" si="92"/>
        <v>3</v>
      </c>
      <c r="HP8" s="80" t="str">
        <f t="shared" si="93"/>
        <v>B</v>
      </c>
      <c r="HQ8" s="81">
        <f t="shared" si="94"/>
        <v>3</v>
      </c>
      <c r="HR8" s="80" t="str">
        <f t="shared" si="95"/>
        <v>A</v>
      </c>
      <c r="HS8" s="81">
        <f t="shared" si="96"/>
        <v>4</v>
      </c>
      <c r="HT8" s="80" t="str">
        <f t="shared" si="97"/>
        <v>A</v>
      </c>
      <c r="HU8" s="81">
        <f t="shared" si="98"/>
        <v>4</v>
      </c>
      <c r="HV8" s="80" t="str">
        <f t="shared" si="99"/>
        <v>C</v>
      </c>
      <c r="HW8" s="81">
        <f t="shared" si="100"/>
        <v>2</v>
      </c>
      <c r="HX8" s="80" t="str">
        <f t="shared" si="101"/>
        <v>B</v>
      </c>
      <c r="HY8" s="81">
        <f t="shared" si="102"/>
        <v>3</v>
      </c>
      <c r="HZ8" s="80" t="str">
        <f t="shared" si="103"/>
        <v>B</v>
      </c>
      <c r="IA8" s="81">
        <f t="shared" si="104"/>
        <v>3</v>
      </c>
      <c r="IB8" s="80" t="str">
        <f t="shared" si="105"/>
        <v>B</v>
      </c>
      <c r="IC8" s="81">
        <f t="shared" si="106"/>
        <v>3</v>
      </c>
      <c r="ID8" s="80" t="str">
        <f t="shared" si="107"/>
        <v>B</v>
      </c>
      <c r="IE8" s="81">
        <f t="shared" si="108"/>
        <v>3</v>
      </c>
      <c r="IF8" s="80" t="str">
        <f t="shared" si="109"/>
        <v>B</v>
      </c>
      <c r="IG8" s="81">
        <f t="shared" si="110"/>
        <v>3</v>
      </c>
      <c r="IH8" s="80" t="str">
        <f t="shared" si="111"/>
        <v>B</v>
      </c>
      <c r="II8" s="81">
        <f t="shared" si="112"/>
        <v>3</v>
      </c>
      <c r="IJ8" s="80" t="str">
        <f t="shared" si="113"/>
        <v>B</v>
      </c>
      <c r="IK8" s="81">
        <f t="shared" si="114"/>
        <v>3</v>
      </c>
      <c r="IL8" s="80" t="str">
        <f t="shared" si="115"/>
        <v>B</v>
      </c>
      <c r="IM8" s="81">
        <f t="shared" si="116"/>
        <v>3</v>
      </c>
      <c r="IN8" s="80" t="str">
        <f t="shared" si="117"/>
        <v>B</v>
      </c>
      <c r="IO8" s="81">
        <f t="shared" si="118"/>
        <v>3</v>
      </c>
      <c r="IP8" s="80" t="str">
        <f t="shared" ref="IP8:IP13" si="124">IF(AND(8.5&lt;=FH8,FH8&lt;=10),"A",IF(AND(7&lt;=FH8,FH8&lt;=8.4),"B",IF(AND(5.5&lt;=FH8,FH8&lt;=6.9),"C",IF(AND(4&lt;=FH8,FH8&lt;=5.4),"D",IF(FH8=0,"X","F")))))</f>
        <v>B</v>
      </c>
      <c r="IQ8" s="81">
        <f t="shared" ref="IQ8:IQ13" si="125">IF(AND(8.5&lt;=FH8,FH8&lt;=10),4,IF(AND(7&lt;=FH8,FH8&lt;=8.4),3,IF(AND(5.5&lt;=FH8,FH8&lt;=6.9),2,IF(AND(4&lt;=FH8,FH8&lt;=5.4),1,0))))</f>
        <v>3</v>
      </c>
      <c r="IR8" s="80" t="str">
        <f t="shared" ref="IR8:IR13" si="126">IF(AND(8.5&lt;=FL8,FL8&lt;=10),"A",IF(AND(7&lt;=FL8,FL8&lt;=8.4),"B",IF(AND(5.5&lt;=FL8,FL8&lt;=6.9),"C",IF(AND(4&lt;=FL8,FL8&lt;=5.4),"D",IF(FL8=0,"X","F")))))</f>
        <v>X</v>
      </c>
      <c r="IS8" s="81">
        <f t="shared" ref="IS8:IS13" si="127">IF(AND(8.5&lt;=FL8,FL8&lt;=10),4,IF(AND(7&lt;=FL8,FL8&lt;=8.4),3,IF(AND(5.5&lt;=FL8,FL8&lt;=6.9),2,IF(AND(4&lt;=FL8,FL8&lt;=5.4),1,0))))</f>
        <v>0</v>
      </c>
      <c r="IT8" s="80" t="str">
        <f t="shared" ref="IT8:IT13" si="128">IF(AND(8.5&lt;=FM8,FM8&lt;=10),"A",IF(AND(7&lt;=FM8,FM8&lt;=8.4),"B",IF(AND(5.5&lt;=FM8,FM8&lt;=6.9),"C",IF(AND(4&lt;=FM8,FM8&lt;=5.4),"D",IF(FM8=0,"X","F")))))</f>
        <v>X</v>
      </c>
      <c r="IU8" s="81">
        <f t="shared" ref="IU8:IU13" si="129">IF(AND(8.5&lt;=FM8,FM8&lt;=10),4,IF(AND(7&lt;=FM8,FM8&lt;=8.4),3,IF(AND(5.5&lt;=FM8,FM8&lt;=6.9),2,IF(AND(4&lt;=FM8,FM8&lt;=5.4),1,0))))</f>
        <v>0</v>
      </c>
      <c r="IV8" s="80" t="str">
        <f t="shared" ref="IV8:IV13" si="130">IF(AND(8.5&lt;=FN8,FN8&lt;=10),"A",IF(AND(7&lt;=FN8,FN8&lt;=8.4),"B",IF(AND(5.5&lt;=FN8,FN8&lt;=6.9),"C",IF(AND(4&lt;=FN8,FN8&lt;=5.4),"D",IF(FN8=0,"X","F")))))</f>
        <v>B</v>
      </c>
      <c r="IW8" s="81">
        <f t="shared" ref="IW8:IW13" si="131">IF(AND(8.5&lt;=FN8,FN8&lt;=10),4,IF(AND(7&lt;=FN8,FN8&lt;=8.4),3,IF(AND(5.5&lt;=FN8,FN8&lt;=6.9),2,IF(AND(4&lt;=FN8,FN8&lt;=5.4),1,0))))</f>
        <v>3</v>
      </c>
      <c r="IX8" s="82">
        <f t="shared" ref="IX8:IX13" si="132">ROUND((SUMPRODUCT($FP$6:$FW$6,FP8:FW8)/SUM($FP$6:$FW$6)),2)</f>
        <v>3.5</v>
      </c>
      <c r="IY8" s="82">
        <f t="shared" ref="IY8:IY13" si="133">ROUND((SUMPRODUCT($FX$6:$GK$6,FX8:GK8)/SUM($FX$6:$GK$6)),2)</f>
        <v>3.14</v>
      </c>
      <c r="IZ8" s="82">
        <f t="shared" ref="IZ8:IZ13" si="134">ROUND((SUMPRODUCT($GL$6:$GY$6,GL8:GY8)/SUM($GL$6:$GY$6)),2)</f>
        <v>3.67</v>
      </c>
      <c r="JA8" s="82">
        <f t="shared" ref="JA8:JA13" si="135">ROUND((SUMPRODUCT($GZ$6:$HQ$6,GZ8:HQ8)/SUM($GZ$6:$HQ$6)),2)</f>
        <v>3.1</v>
      </c>
      <c r="JB8" s="144">
        <f t="shared" ref="JB8:JB13" si="136">ROUND((SUMPRODUCT($HR$6:$IQ$6,HR8:IQ8)/SUM($HR$6:$IQ$6)),2)</f>
        <v>3.07</v>
      </c>
      <c r="JC8" s="144">
        <f t="shared" ref="JC8:JC12" si="137">ROUND((SUMPRODUCT($IR$6:$IW$6,IR8:IW8)/(SUM($IR$6:$IW$6)-5)),2)</f>
        <v>3</v>
      </c>
      <c r="JD8" s="84">
        <f t="shared" ref="JD8:JD13" si="138">SUMIF(FP8:IW8,$JH$2,$FP$6:$IW$6)</f>
        <v>96</v>
      </c>
      <c r="JE8" s="144">
        <f t="shared" ref="JE8:JE13" si="139">ROUND((SUMPRODUCT($FP$6:$IW$6,FP8:IW8)/JD8),2)</f>
        <v>3.23</v>
      </c>
      <c r="JF8" s="84" t="str">
        <f t="shared" si="123"/>
        <v>Giái</v>
      </c>
      <c r="JG8" s="86" t="s">
        <v>261</v>
      </c>
      <c r="JI8" s="93"/>
      <c r="JK8" s="3">
        <v>8</v>
      </c>
      <c r="JL8" s="3">
        <v>9</v>
      </c>
      <c r="JN8" s="3">
        <v>8</v>
      </c>
      <c r="JO8" s="3">
        <v>9</v>
      </c>
      <c r="JQ8" s="3">
        <v>8</v>
      </c>
      <c r="JR8" s="3">
        <v>9</v>
      </c>
    </row>
    <row r="9" spans="1:278" ht="24" customHeight="1" x14ac:dyDescent="0.25">
      <c r="A9" s="200">
        <v>3</v>
      </c>
      <c r="B9" s="202" t="s">
        <v>336</v>
      </c>
      <c r="C9" s="204" t="s">
        <v>50</v>
      </c>
      <c r="D9" s="261">
        <v>35237</v>
      </c>
      <c r="E9" s="23"/>
      <c r="F9" s="194"/>
      <c r="G9" s="25"/>
      <c r="H9" s="63">
        <v>6.6</v>
      </c>
      <c r="I9" s="23"/>
      <c r="J9" s="194"/>
      <c r="K9" s="25"/>
      <c r="L9" s="7">
        <v>7.5</v>
      </c>
      <c r="M9" s="23"/>
      <c r="N9" s="194"/>
      <c r="O9" s="25"/>
      <c r="P9" s="7">
        <v>7.2</v>
      </c>
      <c r="Q9" s="23"/>
      <c r="R9" s="194"/>
      <c r="S9" s="25"/>
      <c r="T9" s="7">
        <v>6.8</v>
      </c>
      <c r="U9" s="296">
        <v>6</v>
      </c>
      <c r="V9" s="392"/>
      <c r="W9" s="264">
        <v>6</v>
      </c>
      <c r="X9" s="7">
        <f t="shared" si="0"/>
        <v>5.4</v>
      </c>
      <c r="Y9" s="23"/>
      <c r="Z9" s="194"/>
      <c r="AA9" s="25"/>
      <c r="AB9" s="7">
        <f t="shared" si="1"/>
        <v>0</v>
      </c>
      <c r="AC9" s="23"/>
      <c r="AD9" s="194"/>
      <c r="AE9" s="25"/>
      <c r="AF9" s="7">
        <f t="shared" si="2"/>
        <v>0</v>
      </c>
      <c r="AG9" s="23"/>
      <c r="AH9" s="194"/>
      <c r="AI9" s="25"/>
      <c r="AJ9" s="7">
        <f t="shared" si="3"/>
        <v>0</v>
      </c>
      <c r="AK9" s="23"/>
      <c r="AL9" s="194"/>
      <c r="AM9" s="25"/>
      <c r="AN9" s="7">
        <f t="shared" si="4"/>
        <v>0</v>
      </c>
      <c r="AO9" s="23"/>
      <c r="AP9" s="194"/>
      <c r="AQ9" s="25"/>
      <c r="AR9" s="7">
        <f t="shared" si="5"/>
        <v>0</v>
      </c>
      <c r="AS9" s="23"/>
      <c r="AT9" s="194"/>
      <c r="AU9" s="25"/>
      <c r="AV9" s="7">
        <f t="shared" si="6"/>
        <v>0</v>
      </c>
      <c r="AW9" s="23"/>
      <c r="AX9" s="194"/>
      <c r="AY9" s="25"/>
      <c r="AZ9" s="7">
        <f t="shared" si="7"/>
        <v>0</v>
      </c>
      <c r="BA9" s="23"/>
      <c r="BB9" s="194"/>
      <c r="BC9" s="25"/>
      <c r="BD9" s="7">
        <f t="shared" si="8"/>
        <v>0</v>
      </c>
      <c r="BE9" s="23"/>
      <c r="BF9" s="194"/>
      <c r="BG9" s="25"/>
      <c r="BH9" s="7"/>
      <c r="BI9" s="23"/>
      <c r="BJ9" s="194"/>
      <c r="BK9" s="25"/>
      <c r="BL9" s="7"/>
      <c r="BM9" s="23"/>
      <c r="BN9" s="194"/>
      <c r="BO9" s="25"/>
      <c r="BP9" s="7"/>
      <c r="BQ9" s="23"/>
      <c r="BR9" s="194"/>
      <c r="BS9" s="25"/>
      <c r="BT9" s="7"/>
      <c r="BU9" s="23"/>
      <c r="BV9" s="194"/>
      <c r="BW9" s="25"/>
      <c r="BX9" s="7"/>
      <c r="BY9" s="23">
        <v>6.3</v>
      </c>
      <c r="BZ9" s="194">
        <v>7</v>
      </c>
      <c r="CA9" s="25">
        <v>9</v>
      </c>
      <c r="CB9" s="7">
        <f t="shared" si="17"/>
        <v>8.3000000000000007</v>
      </c>
      <c r="CC9" s="221">
        <v>6.5</v>
      </c>
      <c r="CD9" s="277">
        <v>8</v>
      </c>
      <c r="CE9" s="269">
        <v>5.5</v>
      </c>
      <c r="CF9" s="7">
        <f t="shared" si="18"/>
        <v>6</v>
      </c>
      <c r="CG9" s="23">
        <v>5.3</v>
      </c>
      <c r="CH9" s="194">
        <v>7</v>
      </c>
      <c r="CI9" s="25">
        <v>7</v>
      </c>
      <c r="CJ9" s="7">
        <f t="shared" si="19"/>
        <v>6.7</v>
      </c>
      <c r="CK9" s="23">
        <v>7.5</v>
      </c>
      <c r="CL9" s="194">
        <v>8</v>
      </c>
      <c r="CM9" s="25">
        <v>6</v>
      </c>
      <c r="CN9" s="7">
        <f t="shared" si="20"/>
        <v>6.5</v>
      </c>
      <c r="CO9" s="23">
        <v>7</v>
      </c>
      <c r="CP9" s="194">
        <v>10</v>
      </c>
      <c r="CQ9" s="25">
        <v>5.5</v>
      </c>
      <c r="CR9" s="7">
        <f t="shared" si="21"/>
        <v>6.3</v>
      </c>
      <c r="CS9" s="23">
        <v>6</v>
      </c>
      <c r="CT9" s="194">
        <v>7</v>
      </c>
      <c r="CU9" s="25">
        <v>4.5</v>
      </c>
      <c r="CV9" s="7">
        <f t="shared" si="22"/>
        <v>5.0999999999999996</v>
      </c>
      <c r="CW9" s="23">
        <v>6.3</v>
      </c>
      <c r="CX9" s="194">
        <v>7</v>
      </c>
      <c r="CY9" s="25">
        <v>7</v>
      </c>
      <c r="CZ9" s="7">
        <f t="shared" si="23"/>
        <v>6.9</v>
      </c>
      <c r="DA9" s="23">
        <v>6</v>
      </c>
      <c r="DB9" s="194">
        <v>7</v>
      </c>
      <c r="DC9" s="310">
        <v>5</v>
      </c>
      <c r="DD9" s="7">
        <f t="shared" si="24"/>
        <v>5.4</v>
      </c>
      <c r="DE9" s="23">
        <v>6</v>
      </c>
      <c r="DF9" s="194">
        <v>7</v>
      </c>
      <c r="DG9" s="25">
        <v>6</v>
      </c>
      <c r="DH9" s="7">
        <f t="shared" si="25"/>
        <v>6.1</v>
      </c>
      <c r="DI9" s="23">
        <v>6</v>
      </c>
      <c r="DJ9" s="194">
        <v>9</v>
      </c>
      <c r="DK9" s="25">
        <v>9</v>
      </c>
      <c r="DL9" s="7">
        <f>ROUND((DI9*0.2+DJ9*0.1+DK9*0.7),1)</f>
        <v>8.4</v>
      </c>
      <c r="DM9" s="23">
        <v>6.3</v>
      </c>
      <c r="DN9" s="194">
        <v>7</v>
      </c>
      <c r="DO9" s="25">
        <v>8</v>
      </c>
      <c r="DP9" s="7">
        <f>ROUND((DM9*0.2+DN9*0.1+DO9*0.7),1)</f>
        <v>7.6</v>
      </c>
      <c r="DQ9" s="23">
        <v>5.7</v>
      </c>
      <c r="DR9" s="194">
        <v>7</v>
      </c>
      <c r="DS9" s="25">
        <v>7</v>
      </c>
      <c r="DT9" s="7">
        <f>ROUND((DQ9*0.2+DR9*0.1+DS9*0.7),1)</f>
        <v>6.7</v>
      </c>
      <c r="DU9" s="23">
        <v>7</v>
      </c>
      <c r="DV9" s="194">
        <v>8</v>
      </c>
      <c r="DW9" s="25">
        <v>7</v>
      </c>
      <c r="DX9" s="7">
        <f>ROUND((DU9*0.2+DV9*0.1+DW9*0.7),1)</f>
        <v>7.1</v>
      </c>
      <c r="DY9" s="23">
        <v>7</v>
      </c>
      <c r="DZ9" s="194">
        <v>8</v>
      </c>
      <c r="EA9" s="25">
        <v>7</v>
      </c>
      <c r="EB9" s="7">
        <f>ROUND((DY9*0.2+DZ9*0.1+EA9*0.7),1)</f>
        <v>7.1</v>
      </c>
      <c r="EC9" s="23">
        <v>6</v>
      </c>
      <c r="ED9" s="194">
        <v>8</v>
      </c>
      <c r="EE9" s="25">
        <v>7</v>
      </c>
      <c r="EF9" s="7">
        <f>ROUND((EC9*0.2+ED9*0.1+EE9*0.7),1)</f>
        <v>6.9</v>
      </c>
      <c r="EG9" s="23">
        <v>6.5</v>
      </c>
      <c r="EH9" s="194">
        <v>8</v>
      </c>
      <c r="EI9" s="25">
        <v>7.5</v>
      </c>
      <c r="EJ9" s="7">
        <f>ROUND((EG9*0.2+EH9*0.1+EI9*0.7),1)</f>
        <v>7.4</v>
      </c>
      <c r="EK9" s="23">
        <v>7</v>
      </c>
      <c r="EL9" s="194">
        <v>8</v>
      </c>
      <c r="EM9" s="25">
        <v>7.5</v>
      </c>
      <c r="EN9" s="7">
        <f t="shared" si="33"/>
        <v>7.5</v>
      </c>
      <c r="EO9" s="23">
        <v>7</v>
      </c>
      <c r="EP9" s="194">
        <v>8</v>
      </c>
      <c r="EQ9" s="25">
        <v>8</v>
      </c>
      <c r="ER9" s="7">
        <f t="shared" si="34"/>
        <v>7.8</v>
      </c>
      <c r="ES9" s="23">
        <v>5.3</v>
      </c>
      <c r="ET9" s="194">
        <v>6</v>
      </c>
      <c r="EU9" s="25">
        <v>7</v>
      </c>
      <c r="EV9" s="7">
        <f t="shared" si="35"/>
        <v>6.6</v>
      </c>
      <c r="EW9" s="23">
        <v>5.7</v>
      </c>
      <c r="EX9" s="194">
        <v>6</v>
      </c>
      <c r="EY9" s="25">
        <v>7</v>
      </c>
      <c r="EZ9" s="7">
        <f t="shared" si="36"/>
        <v>6.6</v>
      </c>
      <c r="FA9" s="23">
        <v>6.7</v>
      </c>
      <c r="FB9" s="194">
        <v>8</v>
      </c>
      <c r="FC9" s="25">
        <v>6</v>
      </c>
      <c r="FD9" s="7">
        <f t="shared" si="37"/>
        <v>6.3</v>
      </c>
      <c r="FE9" s="23">
        <v>5.7</v>
      </c>
      <c r="FF9" s="194">
        <v>8</v>
      </c>
      <c r="FG9" s="25">
        <v>7</v>
      </c>
      <c r="FH9" s="7">
        <f t="shared" si="38"/>
        <v>6.8</v>
      </c>
      <c r="FI9" s="23">
        <v>9</v>
      </c>
      <c r="FJ9" s="194">
        <v>9</v>
      </c>
      <c r="FK9" s="25">
        <v>6</v>
      </c>
      <c r="FL9" s="7">
        <f t="shared" si="39"/>
        <v>6.9</v>
      </c>
      <c r="FM9" s="7"/>
      <c r="FN9" s="7"/>
      <c r="FO9" s="8">
        <f t="shared" si="40"/>
        <v>4.4400000000000004</v>
      </c>
      <c r="FP9" s="80" t="str">
        <f t="shared" si="41"/>
        <v>C</v>
      </c>
      <c r="FQ9" s="81">
        <f t="shared" si="42"/>
        <v>2</v>
      </c>
      <c r="FR9" s="80" t="str">
        <f t="shared" si="43"/>
        <v>B</v>
      </c>
      <c r="FS9" s="81">
        <f t="shared" si="44"/>
        <v>3</v>
      </c>
      <c r="FT9" s="80" t="str">
        <f t="shared" si="45"/>
        <v>B</v>
      </c>
      <c r="FU9" s="81">
        <f t="shared" si="46"/>
        <v>3</v>
      </c>
      <c r="FV9" s="80" t="str">
        <f t="shared" si="47"/>
        <v>C</v>
      </c>
      <c r="FW9" s="81">
        <f t="shared" si="48"/>
        <v>2</v>
      </c>
      <c r="FX9" s="80" t="str">
        <f t="shared" si="49"/>
        <v>D</v>
      </c>
      <c r="FY9" s="81">
        <f t="shared" si="50"/>
        <v>1</v>
      </c>
      <c r="FZ9" s="80" t="str">
        <f t="shared" si="51"/>
        <v>X</v>
      </c>
      <c r="GA9" s="81">
        <f t="shared" si="52"/>
        <v>0</v>
      </c>
      <c r="GB9" s="80" t="str">
        <f t="shared" si="53"/>
        <v>X</v>
      </c>
      <c r="GC9" s="81">
        <f t="shared" si="54"/>
        <v>0</v>
      </c>
      <c r="GD9" s="80" t="str">
        <f t="shared" si="55"/>
        <v>X</v>
      </c>
      <c r="GE9" s="81">
        <f t="shared" si="56"/>
        <v>0</v>
      </c>
      <c r="GF9" s="80" t="str">
        <f t="shared" si="57"/>
        <v>X</v>
      </c>
      <c r="GG9" s="81">
        <f t="shared" si="58"/>
        <v>0</v>
      </c>
      <c r="GH9" s="80" t="str">
        <f t="shared" si="59"/>
        <v>X</v>
      </c>
      <c r="GI9" s="81">
        <f t="shared" si="60"/>
        <v>0</v>
      </c>
      <c r="GJ9" s="80" t="str">
        <f t="shared" si="61"/>
        <v>X</v>
      </c>
      <c r="GK9" s="81">
        <f t="shared" si="62"/>
        <v>0</v>
      </c>
      <c r="GL9" s="80" t="str">
        <f t="shared" si="63"/>
        <v>X</v>
      </c>
      <c r="GM9" s="81">
        <f t="shared" si="64"/>
        <v>0</v>
      </c>
      <c r="GN9" s="80" t="str">
        <f t="shared" si="65"/>
        <v>X</v>
      </c>
      <c r="GO9" s="81">
        <f t="shared" si="66"/>
        <v>0</v>
      </c>
      <c r="GP9" s="80" t="str">
        <f t="shared" si="67"/>
        <v>X</v>
      </c>
      <c r="GQ9" s="81">
        <f t="shared" si="68"/>
        <v>0</v>
      </c>
      <c r="GR9" s="80" t="str">
        <f t="shared" si="69"/>
        <v>X</v>
      </c>
      <c r="GS9" s="81">
        <f t="shared" si="70"/>
        <v>0</v>
      </c>
      <c r="GT9" s="80" t="str">
        <f t="shared" si="71"/>
        <v>X</v>
      </c>
      <c r="GU9" s="81">
        <f t="shared" si="72"/>
        <v>0</v>
      </c>
      <c r="GV9" s="80" t="str">
        <f t="shared" si="73"/>
        <v>X</v>
      </c>
      <c r="GW9" s="81">
        <f t="shared" si="74"/>
        <v>0</v>
      </c>
      <c r="GX9" s="80" t="str">
        <f t="shared" si="75"/>
        <v>X</v>
      </c>
      <c r="GY9" s="81">
        <f t="shared" si="76"/>
        <v>0</v>
      </c>
      <c r="GZ9" s="80" t="str">
        <f t="shared" si="77"/>
        <v>B</v>
      </c>
      <c r="HA9" s="81">
        <f t="shared" si="78"/>
        <v>3</v>
      </c>
      <c r="HB9" s="80" t="str">
        <f t="shared" si="79"/>
        <v>C</v>
      </c>
      <c r="HC9" s="81">
        <f t="shared" si="80"/>
        <v>2</v>
      </c>
      <c r="HD9" s="80" t="str">
        <f t="shared" si="81"/>
        <v>C</v>
      </c>
      <c r="HE9" s="81">
        <f t="shared" si="82"/>
        <v>2</v>
      </c>
      <c r="HF9" s="80" t="str">
        <f t="shared" si="83"/>
        <v>C</v>
      </c>
      <c r="HG9" s="81">
        <f t="shared" si="84"/>
        <v>2</v>
      </c>
      <c r="HH9" s="80" t="str">
        <f t="shared" si="85"/>
        <v>C</v>
      </c>
      <c r="HI9" s="81">
        <f t="shared" si="86"/>
        <v>2</v>
      </c>
      <c r="HJ9" s="80" t="str">
        <f t="shared" si="87"/>
        <v>D</v>
      </c>
      <c r="HK9" s="81">
        <f t="shared" si="88"/>
        <v>1</v>
      </c>
      <c r="HL9" s="80" t="str">
        <f t="shared" si="89"/>
        <v>C</v>
      </c>
      <c r="HM9" s="81">
        <f t="shared" si="90"/>
        <v>2</v>
      </c>
      <c r="HN9" s="80" t="str">
        <f t="shared" si="91"/>
        <v>D</v>
      </c>
      <c r="HO9" s="81">
        <f t="shared" si="92"/>
        <v>1</v>
      </c>
      <c r="HP9" s="80" t="str">
        <f t="shared" si="93"/>
        <v>C</v>
      </c>
      <c r="HQ9" s="81">
        <f t="shared" si="94"/>
        <v>2</v>
      </c>
      <c r="HR9" s="80" t="str">
        <f t="shared" si="95"/>
        <v>B</v>
      </c>
      <c r="HS9" s="81">
        <f t="shared" si="96"/>
        <v>3</v>
      </c>
      <c r="HT9" s="80" t="str">
        <f t="shared" si="97"/>
        <v>B</v>
      </c>
      <c r="HU9" s="81">
        <f t="shared" si="98"/>
        <v>3</v>
      </c>
      <c r="HV9" s="80" t="str">
        <f t="shared" si="99"/>
        <v>C</v>
      </c>
      <c r="HW9" s="81">
        <f t="shared" si="100"/>
        <v>2</v>
      </c>
      <c r="HX9" s="80" t="str">
        <f t="shared" si="101"/>
        <v>B</v>
      </c>
      <c r="HY9" s="81">
        <f t="shared" si="102"/>
        <v>3</v>
      </c>
      <c r="HZ9" s="80" t="str">
        <f t="shared" si="103"/>
        <v>B</v>
      </c>
      <c r="IA9" s="81">
        <f t="shared" si="104"/>
        <v>3</v>
      </c>
      <c r="IB9" s="80" t="str">
        <f t="shared" si="105"/>
        <v>C</v>
      </c>
      <c r="IC9" s="81">
        <f t="shared" si="106"/>
        <v>2</v>
      </c>
      <c r="ID9" s="80" t="str">
        <f t="shared" si="107"/>
        <v>B</v>
      </c>
      <c r="IE9" s="81">
        <f t="shared" si="108"/>
        <v>3</v>
      </c>
      <c r="IF9" s="80" t="str">
        <f t="shared" si="109"/>
        <v>B</v>
      </c>
      <c r="IG9" s="81">
        <f t="shared" si="110"/>
        <v>3</v>
      </c>
      <c r="IH9" s="80" t="str">
        <f t="shared" si="111"/>
        <v>B</v>
      </c>
      <c r="II9" s="81">
        <f t="shared" si="112"/>
        <v>3</v>
      </c>
      <c r="IJ9" s="80" t="str">
        <f t="shared" si="113"/>
        <v>C</v>
      </c>
      <c r="IK9" s="81">
        <f t="shared" si="114"/>
        <v>2</v>
      </c>
      <c r="IL9" s="80" t="str">
        <f t="shared" si="115"/>
        <v>C</v>
      </c>
      <c r="IM9" s="81">
        <f t="shared" si="116"/>
        <v>2</v>
      </c>
      <c r="IN9" s="80" t="str">
        <f t="shared" si="117"/>
        <v>C</v>
      </c>
      <c r="IO9" s="81">
        <f t="shared" si="118"/>
        <v>2</v>
      </c>
      <c r="IP9" s="80" t="str">
        <f t="shared" si="124"/>
        <v>C</v>
      </c>
      <c r="IQ9" s="81">
        <f t="shared" si="125"/>
        <v>2</v>
      </c>
      <c r="IR9" s="80" t="str">
        <f t="shared" si="126"/>
        <v>C</v>
      </c>
      <c r="IS9" s="81">
        <f t="shared" si="127"/>
        <v>2</v>
      </c>
      <c r="IT9" s="80" t="str">
        <f t="shared" si="128"/>
        <v>X</v>
      </c>
      <c r="IU9" s="81">
        <f t="shared" si="129"/>
        <v>0</v>
      </c>
      <c r="IV9" s="80" t="str">
        <f t="shared" si="130"/>
        <v>X</v>
      </c>
      <c r="IW9" s="81">
        <f t="shared" si="131"/>
        <v>0</v>
      </c>
      <c r="IX9" s="82">
        <f t="shared" si="132"/>
        <v>2.5</v>
      </c>
      <c r="IY9" s="82">
        <f t="shared" si="133"/>
        <v>0.14000000000000001</v>
      </c>
      <c r="IZ9" s="82">
        <f t="shared" si="134"/>
        <v>0</v>
      </c>
      <c r="JA9" s="82">
        <f t="shared" si="135"/>
        <v>1.9</v>
      </c>
      <c r="JB9" s="144">
        <f t="shared" si="136"/>
        <v>2.5299999999999998</v>
      </c>
      <c r="JC9" s="144">
        <f t="shared" si="137"/>
        <v>1.2</v>
      </c>
      <c r="JD9" s="84">
        <f t="shared" si="138"/>
        <v>64</v>
      </c>
      <c r="JE9" s="144">
        <f t="shared" si="139"/>
        <v>2.25</v>
      </c>
      <c r="JF9" s="84" t="str">
        <f t="shared" si="123"/>
        <v>Trung b×nh</v>
      </c>
      <c r="JG9" s="89" t="s">
        <v>304</v>
      </c>
      <c r="JI9" s="93"/>
    </row>
    <row r="10" spans="1:278" ht="24" customHeight="1" x14ac:dyDescent="0.25">
      <c r="A10" s="201">
        <v>4</v>
      </c>
      <c r="B10" s="202" t="s">
        <v>334</v>
      </c>
      <c r="C10" s="204" t="s">
        <v>110</v>
      </c>
      <c r="D10" s="263">
        <v>35637</v>
      </c>
      <c r="E10" s="221">
        <v>5.3</v>
      </c>
      <c r="F10" s="277">
        <v>7</v>
      </c>
      <c r="G10" s="249">
        <v>8</v>
      </c>
      <c r="H10" s="262">
        <f>ROUND((E10*0.2+F10*0.1+G10*0.7),1)</f>
        <v>7.4</v>
      </c>
      <c r="I10" s="221">
        <v>4.7</v>
      </c>
      <c r="J10" s="277">
        <v>7</v>
      </c>
      <c r="K10" s="309">
        <v>5</v>
      </c>
      <c r="L10" s="262">
        <f>ROUND((I10*0.2+J10*0.1+K10*0.7),1)</f>
        <v>5.0999999999999996</v>
      </c>
      <c r="M10" s="221">
        <v>7.5</v>
      </c>
      <c r="N10" s="277">
        <v>8</v>
      </c>
      <c r="O10" s="223">
        <v>8</v>
      </c>
      <c r="P10" s="262">
        <f>ROUND((M10*0.2+N10*0.1+O10*0.7),1)</f>
        <v>7.9</v>
      </c>
      <c r="Q10" s="221">
        <v>6.3</v>
      </c>
      <c r="R10" s="277">
        <v>8</v>
      </c>
      <c r="S10" s="223">
        <v>7</v>
      </c>
      <c r="T10" s="262">
        <f>ROUND((Q10*0.2+R10*0.1+S10*0.7),1)</f>
        <v>7</v>
      </c>
      <c r="U10" s="500">
        <v>5.5</v>
      </c>
      <c r="V10" s="501">
        <v>7</v>
      </c>
      <c r="W10" s="446">
        <v>7</v>
      </c>
      <c r="X10" s="7">
        <f t="shared" si="0"/>
        <v>6.7</v>
      </c>
      <c r="Y10" s="500">
        <v>8</v>
      </c>
      <c r="Z10" s="501">
        <v>8</v>
      </c>
      <c r="AA10" s="446">
        <v>7.5</v>
      </c>
      <c r="AB10" s="7">
        <f t="shared" si="1"/>
        <v>7.7</v>
      </c>
      <c r="AC10" s="500">
        <v>8</v>
      </c>
      <c r="AD10" s="501">
        <v>9</v>
      </c>
      <c r="AE10" s="446">
        <v>8</v>
      </c>
      <c r="AF10" s="7">
        <f t="shared" si="2"/>
        <v>8.1</v>
      </c>
      <c r="AG10" s="23"/>
      <c r="AH10" s="194"/>
      <c r="AI10" s="25"/>
      <c r="AJ10" s="7">
        <f t="shared" si="3"/>
        <v>0</v>
      </c>
      <c r="AK10" s="23"/>
      <c r="AL10" s="194"/>
      <c r="AM10" s="25"/>
      <c r="AN10" s="7">
        <f t="shared" si="4"/>
        <v>0</v>
      </c>
      <c r="AO10" s="23"/>
      <c r="AP10" s="194"/>
      <c r="AQ10" s="25"/>
      <c r="AR10" s="7">
        <f t="shared" si="5"/>
        <v>0</v>
      </c>
      <c r="AS10" s="500">
        <v>7</v>
      </c>
      <c r="AT10" s="501">
        <v>9</v>
      </c>
      <c r="AU10" s="446">
        <v>7</v>
      </c>
      <c r="AV10" s="7">
        <f t="shared" si="6"/>
        <v>7.2</v>
      </c>
      <c r="AW10" s="23"/>
      <c r="AX10" s="194"/>
      <c r="AY10" s="25"/>
      <c r="AZ10" s="7">
        <f t="shared" si="7"/>
        <v>0</v>
      </c>
      <c r="BA10" s="500">
        <v>7.5</v>
      </c>
      <c r="BB10" s="501">
        <v>9</v>
      </c>
      <c r="BC10" s="446">
        <v>6</v>
      </c>
      <c r="BD10" s="7">
        <f t="shared" si="8"/>
        <v>6.6</v>
      </c>
      <c r="BE10" s="23"/>
      <c r="BF10" s="194"/>
      <c r="BG10" s="25"/>
      <c r="BH10" s="7"/>
      <c r="BI10" s="500">
        <v>8</v>
      </c>
      <c r="BJ10" s="501">
        <v>10</v>
      </c>
      <c r="BK10" s="446">
        <v>7</v>
      </c>
      <c r="BL10" s="7"/>
      <c r="BM10" s="23"/>
      <c r="BN10" s="194"/>
      <c r="BO10" s="25"/>
      <c r="BP10" s="7"/>
      <c r="BQ10" s="23"/>
      <c r="BR10" s="194"/>
      <c r="BS10" s="25"/>
      <c r="BT10" s="7"/>
      <c r="BU10" s="23"/>
      <c r="BV10" s="194"/>
      <c r="BW10" s="25"/>
      <c r="BX10" s="7"/>
      <c r="BY10" s="23">
        <v>5</v>
      </c>
      <c r="BZ10" s="194">
        <v>5</v>
      </c>
      <c r="CA10" s="25">
        <v>7</v>
      </c>
      <c r="CB10" s="7">
        <f t="shared" si="17"/>
        <v>6.4</v>
      </c>
      <c r="CC10" s="221">
        <v>7</v>
      </c>
      <c r="CD10" s="277">
        <v>9</v>
      </c>
      <c r="CE10" s="269">
        <v>6</v>
      </c>
      <c r="CF10" s="7">
        <f t="shared" si="18"/>
        <v>6.5</v>
      </c>
      <c r="CG10" s="23">
        <v>5.7</v>
      </c>
      <c r="CH10" s="194">
        <v>7</v>
      </c>
      <c r="CI10" s="25">
        <v>5</v>
      </c>
      <c r="CJ10" s="7">
        <f t="shared" si="19"/>
        <v>5.3</v>
      </c>
      <c r="CK10" s="23">
        <v>7.5</v>
      </c>
      <c r="CL10" s="194">
        <v>8</v>
      </c>
      <c r="CM10" s="25">
        <v>8</v>
      </c>
      <c r="CN10" s="7">
        <f t="shared" si="20"/>
        <v>7.9</v>
      </c>
      <c r="CO10" s="23">
        <v>6.7</v>
      </c>
      <c r="CP10" s="194">
        <v>8</v>
      </c>
      <c r="CQ10" s="25">
        <v>4.5</v>
      </c>
      <c r="CR10" s="7">
        <f t="shared" si="21"/>
        <v>5.3</v>
      </c>
      <c r="CS10" s="523">
        <v>7</v>
      </c>
      <c r="CT10" s="524">
        <v>8</v>
      </c>
      <c r="CU10" s="445">
        <v>7</v>
      </c>
      <c r="CV10" s="7">
        <f t="shared" si="22"/>
        <v>7.1</v>
      </c>
      <c r="CW10" s="505">
        <v>6.5</v>
      </c>
      <c r="CX10" s="506">
        <v>7</v>
      </c>
      <c r="CY10" s="507">
        <v>7</v>
      </c>
      <c r="CZ10" s="7">
        <f t="shared" si="23"/>
        <v>6.9</v>
      </c>
      <c r="DA10" s="23">
        <v>8</v>
      </c>
      <c r="DB10" s="194">
        <v>9</v>
      </c>
      <c r="DC10" s="265">
        <v>5</v>
      </c>
      <c r="DD10" s="7">
        <f t="shared" si="24"/>
        <v>6</v>
      </c>
      <c r="DE10" s="23">
        <v>8</v>
      </c>
      <c r="DF10" s="194">
        <v>10</v>
      </c>
      <c r="DG10" s="25">
        <v>7.5</v>
      </c>
      <c r="DH10" s="7">
        <f t="shared" si="25"/>
        <v>7.9</v>
      </c>
      <c r="DI10" s="23">
        <v>6</v>
      </c>
      <c r="DJ10" s="194">
        <v>9</v>
      </c>
      <c r="DK10" s="25">
        <v>9</v>
      </c>
      <c r="DL10" s="7">
        <f>ROUND((DI10*0.2+DJ10*0.1+DK10*0.7),1)</f>
        <v>8.4</v>
      </c>
      <c r="DM10" s="23">
        <v>6.3</v>
      </c>
      <c r="DN10" s="194">
        <v>8</v>
      </c>
      <c r="DO10" s="25">
        <v>7</v>
      </c>
      <c r="DP10" s="7">
        <f>ROUND((DM10*0.2+DN10*0.1+DO10*0.7),1)</f>
        <v>7</v>
      </c>
      <c r="DQ10" s="23">
        <v>5</v>
      </c>
      <c r="DR10" s="194">
        <v>5</v>
      </c>
      <c r="DS10" s="25">
        <v>5</v>
      </c>
      <c r="DT10" s="7">
        <f>ROUND((DQ10*0.2+DR10*0.1+DS10*0.7),1)</f>
        <v>5</v>
      </c>
      <c r="DU10" s="23">
        <v>6</v>
      </c>
      <c r="DV10" s="194">
        <v>7</v>
      </c>
      <c r="DW10" s="25">
        <v>6</v>
      </c>
      <c r="DX10" s="7">
        <f>ROUND((DU10*0.2+DV10*0.1+DW10*0.7),1)</f>
        <v>6.1</v>
      </c>
      <c r="DY10" s="23">
        <v>7</v>
      </c>
      <c r="DZ10" s="194">
        <v>8</v>
      </c>
      <c r="EA10" s="25">
        <v>7</v>
      </c>
      <c r="EB10" s="7">
        <f>ROUND((DY10*0.2+DZ10*0.1+EA10*0.7),1)</f>
        <v>7.1</v>
      </c>
      <c r="EC10" s="23">
        <v>6</v>
      </c>
      <c r="ED10" s="194">
        <v>8</v>
      </c>
      <c r="EE10" s="25">
        <v>7</v>
      </c>
      <c r="EF10" s="7">
        <f>ROUND((EC10*0.2+ED10*0.1+EE10*0.7),1)</f>
        <v>6.9</v>
      </c>
      <c r="EG10" s="23">
        <v>6.5</v>
      </c>
      <c r="EH10" s="194">
        <v>8</v>
      </c>
      <c r="EI10" s="25">
        <v>8</v>
      </c>
      <c r="EJ10" s="7">
        <f>ROUND((EG10*0.2+EH10*0.1+EI10*0.7),1)</f>
        <v>7.7</v>
      </c>
      <c r="EK10" s="23">
        <v>7</v>
      </c>
      <c r="EL10" s="194">
        <v>8</v>
      </c>
      <c r="EM10" s="25">
        <v>7.5</v>
      </c>
      <c r="EN10" s="7">
        <f t="shared" si="33"/>
        <v>7.5</v>
      </c>
      <c r="EO10" s="23">
        <v>7</v>
      </c>
      <c r="EP10" s="194">
        <v>8</v>
      </c>
      <c r="EQ10" s="25">
        <v>8.5</v>
      </c>
      <c r="ER10" s="7">
        <f t="shared" si="34"/>
        <v>8.1999999999999993</v>
      </c>
      <c r="ES10" s="23">
        <v>6.3</v>
      </c>
      <c r="ET10" s="194">
        <v>7</v>
      </c>
      <c r="EU10" s="25">
        <v>7</v>
      </c>
      <c r="EV10" s="7">
        <f t="shared" si="35"/>
        <v>6.9</v>
      </c>
      <c r="EW10" s="23">
        <v>5.7</v>
      </c>
      <c r="EX10" s="194">
        <v>6</v>
      </c>
      <c r="EY10" s="25">
        <v>6</v>
      </c>
      <c r="EZ10" s="7">
        <f t="shared" si="36"/>
        <v>5.9</v>
      </c>
      <c r="FA10" s="23">
        <v>6.7</v>
      </c>
      <c r="FB10" s="194">
        <v>10</v>
      </c>
      <c r="FC10" s="25">
        <v>6</v>
      </c>
      <c r="FD10" s="7">
        <f t="shared" si="37"/>
        <v>6.5</v>
      </c>
      <c r="FE10" s="23">
        <v>6</v>
      </c>
      <c r="FF10" s="194">
        <v>10</v>
      </c>
      <c r="FG10" s="25">
        <v>6.5</v>
      </c>
      <c r="FH10" s="7">
        <f t="shared" si="38"/>
        <v>6.8</v>
      </c>
      <c r="FI10" s="23">
        <v>6.5</v>
      </c>
      <c r="FJ10" s="194">
        <v>7</v>
      </c>
      <c r="FK10" s="25">
        <v>5</v>
      </c>
      <c r="FL10" s="7">
        <f t="shared" si="39"/>
        <v>5.5</v>
      </c>
      <c r="FM10" s="7"/>
      <c r="FN10" s="7"/>
      <c r="FO10" s="8">
        <f t="shared" si="40"/>
        <v>5.0199999999999996</v>
      </c>
      <c r="FP10" s="80" t="str">
        <f t="shared" si="41"/>
        <v>B</v>
      </c>
      <c r="FQ10" s="81">
        <f t="shared" si="42"/>
        <v>3</v>
      </c>
      <c r="FR10" s="80" t="str">
        <f t="shared" si="43"/>
        <v>D</v>
      </c>
      <c r="FS10" s="81">
        <f t="shared" si="44"/>
        <v>1</v>
      </c>
      <c r="FT10" s="80" t="str">
        <f t="shared" si="45"/>
        <v>B</v>
      </c>
      <c r="FU10" s="81">
        <f t="shared" si="46"/>
        <v>3</v>
      </c>
      <c r="FV10" s="80" t="str">
        <f t="shared" si="47"/>
        <v>B</v>
      </c>
      <c r="FW10" s="81">
        <f t="shared" si="48"/>
        <v>3</v>
      </c>
      <c r="FX10" s="80" t="str">
        <f t="shared" si="49"/>
        <v>C</v>
      </c>
      <c r="FY10" s="81">
        <f t="shared" si="50"/>
        <v>2</v>
      </c>
      <c r="FZ10" s="80" t="str">
        <f t="shared" si="51"/>
        <v>B</v>
      </c>
      <c r="GA10" s="81">
        <f t="shared" si="52"/>
        <v>3</v>
      </c>
      <c r="GB10" s="80" t="str">
        <f t="shared" si="53"/>
        <v>B</v>
      </c>
      <c r="GC10" s="81">
        <f t="shared" si="54"/>
        <v>3</v>
      </c>
      <c r="GD10" s="80" t="str">
        <f t="shared" si="55"/>
        <v>X</v>
      </c>
      <c r="GE10" s="81">
        <f t="shared" si="56"/>
        <v>0</v>
      </c>
      <c r="GF10" s="80" t="str">
        <f t="shared" si="57"/>
        <v>X</v>
      </c>
      <c r="GG10" s="81">
        <f t="shared" si="58"/>
        <v>0</v>
      </c>
      <c r="GH10" s="80" t="str">
        <f t="shared" si="59"/>
        <v>X</v>
      </c>
      <c r="GI10" s="81">
        <f t="shared" si="60"/>
        <v>0</v>
      </c>
      <c r="GJ10" s="80" t="str">
        <f t="shared" si="61"/>
        <v>B</v>
      </c>
      <c r="GK10" s="81">
        <f t="shared" si="62"/>
        <v>3</v>
      </c>
      <c r="GL10" s="80" t="str">
        <f t="shared" si="63"/>
        <v>X</v>
      </c>
      <c r="GM10" s="81">
        <f t="shared" si="64"/>
        <v>0</v>
      </c>
      <c r="GN10" s="80" t="str">
        <f t="shared" si="65"/>
        <v>C</v>
      </c>
      <c r="GO10" s="81">
        <f t="shared" si="66"/>
        <v>2</v>
      </c>
      <c r="GP10" s="80" t="str">
        <f t="shared" si="67"/>
        <v>X</v>
      </c>
      <c r="GQ10" s="81">
        <f t="shared" si="68"/>
        <v>0</v>
      </c>
      <c r="GR10" s="80" t="str">
        <f t="shared" si="69"/>
        <v>X</v>
      </c>
      <c r="GS10" s="81">
        <f t="shared" si="70"/>
        <v>0</v>
      </c>
      <c r="GT10" s="80" t="str">
        <f t="shared" si="71"/>
        <v>X</v>
      </c>
      <c r="GU10" s="81">
        <f t="shared" si="72"/>
        <v>0</v>
      </c>
      <c r="GV10" s="80" t="str">
        <f t="shared" si="73"/>
        <v>X</v>
      </c>
      <c r="GW10" s="81">
        <f t="shared" si="74"/>
        <v>0</v>
      </c>
      <c r="GX10" s="80" t="str">
        <f t="shared" si="75"/>
        <v>X</v>
      </c>
      <c r="GY10" s="81">
        <f t="shared" si="76"/>
        <v>0</v>
      </c>
      <c r="GZ10" s="80" t="str">
        <f t="shared" si="77"/>
        <v>C</v>
      </c>
      <c r="HA10" s="81">
        <f t="shared" si="78"/>
        <v>2</v>
      </c>
      <c r="HB10" s="80" t="str">
        <f t="shared" si="79"/>
        <v>C</v>
      </c>
      <c r="HC10" s="81">
        <f t="shared" si="80"/>
        <v>2</v>
      </c>
      <c r="HD10" s="80" t="str">
        <f t="shared" si="81"/>
        <v>D</v>
      </c>
      <c r="HE10" s="81">
        <f t="shared" si="82"/>
        <v>1</v>
      </c>
      <c r="HF10" s="80" t="str">
        <f t="shared" si="83"/>
        <v>B</v>
      </c>
      <c r="HG10" s="81">
        <f t="shared" si="84"/>
        <v>3</v>
      </c>
      <c r="HH10" s="80" t="str">
        <f t="shared" si="85"/>
        <v>D</v>
      </c>
      <c r="HI10" s="81">
        <f t="shared" si="86"/>
        <v>1</v>
      </c>
      <c r="HJ10" s="80" t="str">
        <f t="shared" si="87"/>
        <v>B</v>
      </c>
      <c r="HK10" s="81">
        <f t="shared" si="88"/>
        <v>3</v>
      </c>
      <c r="HL10" s="80" t="str">
        <f t="shared" si="89"/>
        <v>C</v>
      </c>
      <c r="HM10" s="81">
        <f t="shared" si="90"/>
        <v>2</v>
      </c>
      <c r="HN10" s="80" t="str">
        <f t="shared" si="91"/>
        <v>C</v>
      </c>
      <c r="HO10" s="81">
        <f t="shared" si="92"/>
        <v>2</v>
      </c>
      <c r="HP10" s="80" t="str">
        <f t="shared" si="93"/>
        <v>B</v>
      </c>
      <c r="HQ10" s="81">
        <f t="shared" si="94"/>
        <v>3</v>
      </c>
      <c r="HR10" s="80" t="str">
        <f t="shared" si="95"/>
        <v>B</v>
      </c>
      <c r="HS10" s="81">
        <f t="shared" si="96"/>
        <v>3</v>
      </c>
      <c r="HT10" s="80" t="str">
        <f t="shared" si="97"/>
        <v>B</v>
      </c>
      <c r="HU10" s="81">
        <f t="shared" si="98"/>
        <v>3</v>
      </c>
      <c r="HV10" s="80" t="str">
        <f t="shared" si="99"/>
        <v>D</v>
      </c>
      <c r="HW10" s="81">
        <f t="shared" si="100"/>
        <v>1</v>
      </c>
      <c r="HX10" s="80" t="str">
        <f t="shared" si="101"/>
        <v>C</v>
      </c>
      <c r="HY10" s="81">
        <f t="shared" si="102"/>
        <v>2</v>
      </c>
      <c r="HZ10" s="80" t="str">
        <f t="shared" si="103"/>
        <v>B</v>
      </c>
      <c r="IA10" s="81">
        <f t="shared" si="104"/>
        <v>3</v>
      </c>
      <c r="IB10" s="80" t="str">
        <f t="shared" si="105"/>
        <v>C</v>
      </c>
      <c r="IC10" s="81">
        <f t="shared" si="106"/>
        <v>2</v>
      </c>
      <c r="ID10" s="80" t="str">
        <f t="shared" si="107"/>
        <v>B</v>
      </c>
      <c r="IE10" s="81">
        <f t="shared" si="108"/>
        <v>3</v>
      </c>
      <c r="IF10" s="80" t="str">
        <f t="shared" si="109"/>
        <v>B</v>
      </c>
      <c r="IG10" s="81">
        <f t="shared" si="110"/>
        <v>3</v>
      </c>
      <c r="IH10" s="80" t="str">
        <f t="shared" si="111"/>
        <v>B</v>
      </c>
      <c r="II10" s="81">
        <f t="shared" si="112"/>
        <v>3</v>
      </c>
      <c r="IJ10" s="80" t="str">
        <f t="shared" si="113"/>
        <v>C</v>
      </c>
      <c r="IK10" s="81">
        <f t="shared" si="114"/>
        <v>2</v>
      </c>
      <c r="IL10" s="80" t="str">
        <f t="shared" si="115"/>
        <v>C</v>
      </c>
      <c r="IM10" s="81">
        <f t="shared" si="116"/>
        <v>2</v>
      </c>
      <c r="IN10" s="80" t="str">
        <f t="shared" si="117"/>
        <v>C</v>
      </c>
      <c r="IO10" s="81">
        <f t="shared" si="118"/>
        <v>2</v>
      </c>
      <c r="IP10" s="80" t="str">
        <f t="shared" si="124"/>
        <v>C</v>
      </c>
      <c r="IQ10" s="81">
        <f t="shared" si="125"/>
        <v>2</v>
      </c>
      <c r="IR10" s="80" t="str">
        <f t="shared" si="126"/>
        <v>C</v>
      </c>
      <c r="IS10" s="81">
        <f t="shared" si="127"/>
        <v>2</v>
      </c>
      <c r="IT10" s="80" t="str">
        <f t="shared" si="128"/>
        <v>X</v>
      </c>
      <c r="IU10" s="81">
        <f t="shared" si="129"/>
        <v>0</v>
      </c>
      <c r="IV10" s="80" t="str">
        <f t="shared" si="130"/>
        <v>X</v>
      </c>
      <c r="IW10" s="81">
        <f t="shared" si="131"/>
        <v>0</v>
      </c>
      <c r="IX10" s="82">
        <f t="shared" si="132"/>
        <v>2.5</v>
      </c>
      <c r="IY10" s="82">
        <f t="shared" si="133"/>
        <v>1.57</v>
      </c>
      <c r="IZ10" s="82">
        <f t="shared" si="134"/>
        <v>0.33</v>
      </c>
      <c r="JA10" s="82">
        <f t="shared" si="135"/>
        <v>2.0499999999999998</v>
      </c>
      <c r="JB10" s="144">
        <f t="shared" si="136"/>
        <v>2.37</v>
      </c>
      <c r="JC10" s="144">
        <f t="shared" si="137"/>
        <v>1.2</v>
      </c>
      <c r="JD10" s="84">
        <f t="shared" si="138"/>
        <v>73</v>
      </c>
      <c r="JE10" s="144">
        <f t="shared" si="139"/>
        <v>2.2999999999999998</v>
      </c>
      <c r="JF10" s="84" t="str">
        <f t="shared" si="123"/>
        <v>Trung b×nh</v>
      </c>
      <c r="JG10" s="89"/>
      <c r="JI10" s="93"/>
    </row>
    <row r="11" spans="1:278" ht="24" customHeight="1" x14ac:dyDescent="0.25">
      <c r="A11" s="200">
        <v>5</v>
      </c>
      <c r="B11" s="436" t="s">
        <v>255</v>
      </c>
      <c r="C11" s="437" t="s">
        <v>256</v>
      </c>
      <c r="D11" s="438">
        <v>29998</v>
      </c>
      <c r="E11" s="439">
        <v>7.5</v>
      </c>
      <c r="F11" s="440">
        <v>9</v>
      </c>
      <c r="G11" s="158">
        <v>7</v>
      </c>
      <c r="H11" s="441">
        <f>ROUND((E11*0.2+F11*0.1+G11*0.7),1)</f>
        <v>7.3</v>
      </c>
      <c r="I11" s="439">
        <v>7.5</v>
      </c>
      <c r="J11" s="440">
        <v>9</v>
      </c>
      <c r="K11" s="158">
        <v>7.5</v>
      </c>
      <c r="L11" s="441">
        <f>ROUND((I11*0.2+J11*0.1+K11*0.7),1)</f>
        <v>7.7</v>
      </c>
      <c r="M11" s="439">
        <v>7.5</v>
      </c>
      <c r="N11" s="440">
        <v>10</v>
      </c>
      <c r="O11" s="158">
        <v>7.5</v>
      </c>
      <c r="P11" s="441">
        <f>ROUND((M11*0.2+N11*0.1+O11*0.7),1)</f>
        <v>7.8</v>
      </c>
      <c r="Q11" s="439">
        <v>8</v>
      </c>
      <c r="R11" s="440">
        <v>9</v>
      </c>
      <c r="S11" s="158">
        <v>9</v>
      </c>
      <c r="T11" s="157">
        <f>ROUND((Q11*0.2+R11*0.1+S11*0.7),1)</f>
        <v>8.8000000000000007</v>
      </c>
      <c r="U11" s="154">
        <v>7.5</v>
      </c>
      <c r="V11" s="278">
        <v>7</v>
      </c>
      <c r="W11" s="156">
        <v>7</v>
      </c>
      <c r="X11" s="157">
        <f t="shared" si="0"/>
        <v>7.1</v>
      </c>
      <c r="Y11" s="154">
        <v>6</v>
      </c>
      <c r="Z11" s="278">
        <v>6</v>
      </c>
      <c r="AA11" s="156">
        <v>6.5</v>
      </c>
      <c r="AB11" s="7">
        <f t="shared" si="1"/>
        <v>6.4</v>
      </c>
      <c r="AC11" s="154">
        <v>5</v>
      </c>
      <c r="AD11" s="278">
        <v>7</v>
      </c>
      <c r="AE11" s="156">
        <v>7.5</v>
      </c>
      <c r="AF11" s="157">
        <f t="shared" si="2"/>
        <v>7</v>
      </c>
      <c r="AG11" s="154">
        <v>6</v>
      </c>
      <c r="AH11" s="278">
        <v>7</v>
      </c>
      <c r="AI11" s="156">
        <v>5.5</v>
      </c>
      <c r="AJ11" s="157">
        <f t="shared" si="3"/>
        <v>5.8</v>
      </c>
      <c r="AK11" s="154">
        <v>8</v>
      </c>
      <c r="AL11" s="278">
        <v>8</v>
      </c>
      <c r="AM11" s="156">
        <v>8</v>
      </c>
      <c r="AN11" s="157">
        <f t="shared" si="4"/>
        <v>8</v>
      </c>
      <c r="AO11" s="154">
        <v>7</v>
      </c>
      <c r="AP11" s="278">
        <v>8</v>
      </c>
      <c r="AQ11" s="156">
        <v>7</v>
      </c>
      <c r="AR11" s="157">
        <f t="shared" si="5"/>
        <v>7.1</v>
      </c>
      <c r="AS11" s="154">
        <v>7.5</v>
      </c>
      <c r="AT11" s="278">
        <v>8</v>
      </c>
      <c r="AU11" s="156">
        <v>7</v>
      </c>
      <c r="AV11" s="157">
        <f t="shared" si="6"/>
        <v>7.2</v>
      </c>
      <c r="AW11" s="154">
        <v>7.3</v>
      </c>
      <c r="AX11" s="278">
        <v>8</v>
      </c>
      <c r="AY11" s="156">
        <v>5</v>
      </c>
      <c r="AZ11" s="157">
        <f t="shared" si="7"/>
        <v>5.8</v>
      </c>
      <c r="BA11" s="154">
        <v>7.7</v>
      </c>
      <c r="BB11" s="278">
        <v>8</v>
      </c>
      <c r="BC11" s="156">
        <v>5</v>
      </c>
      <c r="BD11" s="157">
        <f t="shared" si="8"/>
        <v>5.8</v>
      </c>
      <c r="BE11" s="154">
        <v>8</v>
      </c>
      <c r="BF11" s="278">
        <v>9</v>
      </c>
      <c r="BG11" s="156">
        <f t="shared" si="9"/>
        <v>7</v>
      </c>
      <c r="BH11" s="157">
        <f t="shared" si="10"/>
        <v>7.4</v>
      </c>
      <c r="BI11" s="154">
        <v>7.7</v>
      </c>
      <c r="BJ11" s="278">
        <v>8</v>
      </c>
      <c r="BK11" s="156">
        <v>4</v>
      </c>
      <c r="BL11" s="157">
        <f t="shared" si="11"/>
        <v>5.0999999999999996</v>
      </c>
      <c r="BM11" s="154">
        <v>8</v>
      </c>
      <c r="BN11" s="278">
        <v>9</v>
      </c>
      <c r="BO11" s="156">
        <f t="shared" si="12"/>
        <v>7.5</v>
      </c>
      <c r="BP11" s="157">
        <f t="shared" si="13"/>
        <v>7.8</v>
      </c>
      <c r="BQ11" s="154">
        <v>8</v>
      </c>
      <c r="BR11" s="278">
        <v>10</v>
      </c>
      <c r="BS11" s="156">
        <f t="shared" si="14"/>
        <v>7.5</v>
      </c>
      <c r="BT11" s="157">
        <f t="shared" si="15"/>
        <v>7.9</v>
      </c>
      <c r="BU11" s="154">
        <v>7.5</v>
      </c>
      <c r="BV11" s="278">
        <v>10</v>
      </c>
      <c r="BW11" s="156">
        <v>7</v>
      </c>
      <c r="BX11" s="157">
        <f t="shared" si="16"/>
        <v>7.4</v>
      </c>
      <c r="BY11" s="154">
        <v>6</v>
      </c>
      <c r="BZ11" s="278">
        <v>7</v>
      </c>
      <c r="CA11" s="156">
        <v>7.5</v>
      </c>
      <c r="CB11" s="157">
        <f t="shared" si="17"/>
        <v>7.2</v>
      </c>
      <c r="CC11" s="381">
        <v>6.3</v>
      </c>
      <c r="CD11" s="345">
        <v>10</v>
      </c>
      <c r="CE11" s="382">
        <v>7</v>
      </c>
      <c r="CF11" s="157">
        <f t="shared" si="18"/>
        <v>7.2</v>
      </c>
      <c r="CG11" s="154">
        <v>6.3</v>
      </c>
      <c r="CH11" s="278">
        <v>8</v>
      </c>
      <c r="CI11" s="156">
        <v>6</v>
      </c>
      <c r="CJ11" s="157">
        <f t="shared" si="19"/>
        <v>6.3</v>
      </c>
      <c r="CK11" s="154">
        <v>8</v>
      </c>
      <c r="CL11" s="278">
        <v>8</v>
      </c>
      <c r="CM11" s="156">
        <v>8</v>
      </c>
      <c r="CN11" s="157">
        <f t="shared" si="20"/>
        <v>8</v>
      </c>
      <c r="CO11" s="154">
        <v>7</v>
      </c>
      <c r="CP11" s="278">
        <v>10</v>
      </c>
      <c r="CQ11" s="156">
        <v>5</v>
      </c>
      <c r="CR11" s="157">
        <f t="shared" si="21"/>
        <v>5.9</v>
      </c>
      <c r="CS11" s="527">
        <v>7</v>
      </c>
      <c r="CT11" s="528">
        <v>8</v>
      </c>
      <c r="CU11" s="529">
        <v>0</v>
      </c>
      <c r="CV11" s="157">
        <f t="shared" si="22"/>
        <v>2.2000000000000002</v>
      </c>
      <c r="CW11" s="154">
        <v>7.3</v>
      </c>
      <c r="CX11" s="442"/>
      <c r="CY11" s="156">
        <v>8</v>
      </c>
      <c r="CZ11" s="157">
        <f t="shared" si="23"/>
        <v>7.1</v>
      </c>
      <c r="DA11" s="154">
        <v>8</v>
      </c>
      <c r="DB11" s="278">
        <v>10</v>
      </c>
      <c r="DC11" s="156">
        <v>7.5</v>
      </c>
      <c r="DD11" s="157">
        <f t="shared" si="24"/>
        <v>7.9</v>
      </c>
      <c r="DE11" s="154">
        <v>7.5</v>
      </c>
      <c r="DF11" s="278">
        <v>10</v>
      </c>
      <c r="DG11" s="156">
        <v>8.5</v>
      </c>
      <c r="DH11" s="157">
        <f t="shared" si="25"/>
        <v>8.5</v>
      </c>
      <c r="DI11" s="154">
        <v>7</v>
      </c>
      <c r="DJ11" s="278">
        <v>10</v>
      </c>
      <c r="DK11" s="156">
        <v>9</v>
      </c>
      <c r="DL11" s="157">
        <f t="shared" si="26"/>
        <v>8.6999999999999993</v>
      </c>
      <c r="DM11" s="154">
        <v>7.3</v>
      </c>
      <c r="DN11" s="278">
        <v>9</v>
      </c>
      <c r="DO11" s="156">
        <v>9</v>
      </c>
      <c r="DP11" s="157">
        <f t="shared" si="27"/>
        <v>8.6999999999999993</v>
      </c>
      <c r="DQ11" s="154">
        <v>6</v>
      </c>
      <c r="DR11" s="278">
        <v>7</v>
      </c>
      <c r="DS11" s="156">
        <v>6.5</v>
      </c>
      <c r="DT11" s="157">
        <f t="shared" si="28"/>
        <v>6.5</v>
      </c>
      <c r="DU11" s="154">
        <v>7</v>
      </c>
      <c r="DV11" s="278">
        <v>8</v>
      </c>
      <c r="DW11" s="156">
        <v>6</v>
      </c>
      <c r="DX11" s="157">
        <f t="shared" si="29"/>
        <v>6.4</v>
      </c>
      <c r="DY11" s="154">
        <v>8</v>
      </c>
      <c r="DZ11" s="278">
        <v>9</v>
      </c>
      <c r="EA11" s="156">
        <v>8</v>
      </c>
      <c r="EB11" s="157">
        <f t="shared" si="30"/>
        <v>8.1</v>
      </c>
      <c r="EC11" s="154">
        <v>6.7</v>
      </c>
      <c r="ED11" s="278">
        <v>9</v>
      </c>
      <c r="EE11" s="156">
        <v>8</v>
      </c>
      <c r="EF11" s="157">
        <f t="shared" si="31"/>
        <v>7.8</v>
      </c>
      <c r="EG11" s="154">
        <v>7.5</v>
      </c>
      <c r="EH11" s="278">
        <v>8</v>
      </c>
      <c r="EI11" s="156">
        <v>8</v>
      </c>
      <c r="EJ11" s="157">
        <f t="shared" si="32"/>
        <v>7.9</v>
      </c>
      <c r="EK11" s="154">
        <v>7</v>
      </c>
      <c r="EL11" s="278">
        <v>9</v>
      </c>
      <c r="EM11" s="156">
        <v>8</v>
      </c>
      <c r="EN11" s="157">
        <f t="shared" si="33"/>
        <v>7.9</v>
      </c>
      <c r="EO11" s="154">
        <v>7.3</v>
      </c>
      <c r="EP11" s="278">
        <v>9</v>
      </c>
      <c r="EQ11" s="156">
        <v>8</v>
      </c>
      <c r="ER11" s="157">
        <f t="shared" si="34"/>
        <v>8</v>
      </c>
      <c r="ES11" s="154">
        <v>8</v>
      </c>
      <c r="ET11" s="278">
        <v>10</v>
      </c>
      <c r="EU11" s="156">
        <v>8</v>
      </c>
      <c r="EV11" s="157">
        <f t="shared" si="35"/>
        <v>8.1999999999999993</v>
      </c>
      <c r="EW11" s="154">
        <v>6.7</v>
      </c>
      <c r="EX11" s="278">
        <v>7</v>
      </c>
      <c r="EY11" s="156">
        <v>7</v>
      </c>
      <c r="EZ11" s="157">
        <f t="shared" si="36"/>
        <v>6.9</v>
      </c>
      <c r="FA11" s="154">
        <v>8</v>
      </c>
      <c r="FB11" s="278">
        <v>10</v>
      </c>
      <c r="FC11" s="156">
        <v>7</v>
      </c>
      <c r="FD11" s="157">
        <f t="shared" si="37"/>
        <v>7.5</v>
      </c>
      <c r="FE11" s="154">
        <v>8</v>
      </c>
      <c r="FF11" s="278">
        <v>10</v>
      </c>
      <c r="FG11" s="156">
        <v>8</v>
      </c>
      <c r="FH11" s="157">
        <f t="shared" si="38"/>
        <v>8.1999999999999993</v>
      </c>
      <c r="FI11" s="154"/>
      <c r="FJ11" s="278"/>
      <c r="FK11" s="156"/>
      <c r="FL11" s="157">
        <f t="shared" si="39"/>
        <v>0</v>
      </c>
      <c r="FM11" s="157"/>
      <c r="FN11" s="157">
        <v>7.5</v>
      </c>
      <c r="FO11" s="160">
        <f t="shared" si="40"/>
        <v>6.9</v>
      </c>
      <c r="FP11" s="443" t="str">
        <f t="shared" si="41"/>
        <v>B</v>
      </c>
      <c r="FQ11" s="444">
        <f t="shared" si="42"/>
        <v>3</v>
      </c>
      <c r="FR11" s="443" t="str">
        <f t="shared" si="43"/>
        <v>B</v>
      </c>
      <c r="FS11" s="444">
        <f t="shared" si="44"/>
        <v>3</v>
      </c>
      <c r="FT11" s="443" t="str">
        <f t="shared" si="45"/>
        <v>B</v>
      </c>
      <c r="FU11" s="444">
        <f t="shared" si="46"/>
        <v>3</v>
      </c>
      <c r="FV11" s="443" t="str">
        <f t="shared" si="47"/>
        <v>A</v>
      </c>
      <c r="FW11" s="444">
        <f t="shared" si="48"/>
        <v>4</v>
      </c>
      <c r="FX11" s="443" t="str">
        <f t="shared" si="49"/>
        <v>B</v>
      </c>
      <c r="FY11" s="444">
        <f t="shared" si="50"/>
        <v>3</v>
      </c>
      <c r="FZ11" s="443" t="str">
        <f t="shared" si="51"/>
        <v>C</v>
      </c>
      <c r="GA11" s="444">
        <f t="shared" si="52"/>
        <v>2</v>
      </c>
      <c r="GB11" s="443" t="str">
        <f t="shared" si="53"/>
        <v>B</v>
      </c>
      <c r="GC11" s="444">
        <f t="shared" si="54"/>
        <v>3</v>
      </c>
      <c r="GD11" s="443" t="str">
        <f t="shared" si="55"/>
        <v>C</v>
      </c>
      <c r="GE11" s="444">
        <f t="shared" si="56"/>
        <v>2</v>
      </c>
      <c r="GF11" s="443" t="str">
        <f t="shared" si="57"/>
        <v>B</v>
      </c>
      <c r="GG11" s="444">
        <f t="shared" si="58"/>
        <v>3</v>
      </c>
      <c r="GH11" s="443" t="str">
        <f t="shared" si="59"/>
        <v>B</v>
      </c>
      <c r="GI11" s="444">
        <f t="shared" si="60"/>
        <v>3</v>
      </c>
      <c r="GJ11" s="443" t="str">
        <f t="shared" si="61"/>
        <v>B</v>
      </c>
      <c r="GK11" s="444">
        <f t="shared" si="62"/>
        <v>3</v>
      </c>
      <c r="GL11" s="443" t="str">
        <f t="shared" si="63"/>
        <v>C</v>
      </c>
      <c r="GM11" s="444">
        <f t="shared" si="64"/>
        <v>2</v>
      </c>
      <c r="GN11" s="443" t="str">
        <f t="shared" si="65"/>
        <v>C</v>
      </c>
      <c r="GO11" s="444">
        <f t="shared" si="66"/>
        <v>2</v>
      </c>
      <c r="GP11" s="443" t="str">
        <f t="shared" si="67"/>
        <v>B</v>
      </c>
      <c r="GQ11" s="444">
        <f t="shared" si="68"/>
        <v>3</v>
      </c>
      <c r="GR11" s="443" t="str">
        <f t="shared" si="69"/>
        <v>D</v>
      </c>
      <c r="GS11" s="444">
        <f t="shared" si="70"/>
        <v>1</v>
      </c>
      <c r="GT11" s="443" t="str">
        <f t="shared" si="71"/>
        <v>B</v>
      </c>
      <c r="GU11" s="444">
        <f t="shared" si="72"/>
        <v>3</v>
      </c>
      <c r="GV11" s="443" t="str">
        <f t="shared" si="73"/>
        <v>B</v>
      </c>
      <c r="GW11" s="444">
        <f t="shared" si="74"/>
        <v>3</v>
      </c>
      <c r="GX11" s="443" t="str">
        <f t="shared" si="75"/>
        <v>B</v>
      </c>
      <c r="GY11" s="444">
        <f t="shared" si="76"/>
        <v>3</v>
      </c>
      <c r="GZ11" s="443" t="str">
        <f t="shared" si="77"/>
        <v>B</v>
      </c>
      <c r="HA11" s="444">
        <f t="shared" si="78"/>
        <v>3</v>
      </c>
      <c r="HB11" s="443" t="str">
        <f t="shared" si="79"/>
        <v>B</v>
      </c>
      <c r="HC11" s="444">
        <f t="shared" si="80"/>
        <v>3</v>
      </c>
      <c r="HD11" s="443" t="str">
        <f t="shared" si="81"/>
        <v>C</v>
      </c>
      <c r="HE11" s="444">
        <f t="shared" si="82"/>
        <v>2</v>
      </c>
      <c r="HF11" s="443" t="str">
        <f t="shared" si="83"/>
        <v>B</v>
      </c>
      <c r="HG11" s="444">
        <f t="shared" si="84"/>
        <v>3</v>
      </c>
      <c r="HH11" s="443" t="str">
        <f t="shared" si="85"/>
        <v>C</v>
      </c>
      <c r="HI11" s="444">
        <f t="shared" si="86"/>
        <v>2</v>
      </c>
      <c r="HJ11" s="443" t="str">
        <f t="shared" si="87"/>
        <v>F</v>
      </c>
      <c r="HK11" s="444">
        <f t="shared" si="88"/>
        <v>0</v>
      </c>
      <c r="HL11" s="443" t="str">
        <f t="shared" si="89"/>
        <v>B</v>
      </c>
      <c r="HM11" s="444">
        <f t="shared" si="90"/>
        <v>3</v>
      </c>
      <c r="HN11" s="443" t="str">
        <f t="shared" si="91"/>
        <v>B</v>
      </c>
      <c r="HO11" s="444">
        <f t="shared" si="92"/>
        <v>3</v>
      </c>
      <c r="HP11" s="443" t="str">
        <f t="shared" si="93"/>
        <v>A</v>
      </c>
      <c r="HQ11" s="444">
        <f t="shared" si="94"/>
        <v>4</v>
      </c>
      <c r="HR11" s="443" t="str">
        <f t="shared" si="95"/>
        <v>A</v>
      </c>
      <c r="HS11" s="444">
        <f t="shared" si="96"/>
        <v>4</v>
      </c>
      <c r="HT11" s="443" t="str">
        <f t="shared" si="97"/>
        <v>A</v>
      </c>
      <c r="HU11" s="444">
        <f t="shared" si="98"/>
        <v>4</v>
      </c>
      <c r="HV11" s="443" t="str">
        <f t="shared" si="99"/>
        <v>C</v>
      </c>
      <c r="HW11" s="444">
        <f t="shared" si="100"/>
        <v>2</v>
      </c>
      <c r="HX11" s="443" t="str">
        <f t="shared" si="101"/>
        <v>C</v>
      </c>
      <c r="HY11" s="444">
        <f t="shared" si="102"/>
        <v>2</v>
      </c>
      <c r="HZ11" s="443" t="str">
        <f t="shared" si="103"/>
        <v>B</v>
      </c>
      <c r="IA11" s="444">
        <f t="shared" si="104"/>
        <v>3</v>
      </c>
      <c r="IB11" s="443" t="str">
        <f t="shared" si="105"/>
        <v>B</v>
      </c>
      <c r="IC11" s="444">
        <f t="shared" si="106"/>
        <v>3</v>
      </c>
      <c r="ID11" s="443" t="str">
        <f t="shared" si="107"/>
        <v>B</v>
      </c>
      <c r="IE11" s="444">
        <f t="shared" si="108"/>
        <v>3</v>
      </c>
      <c r="IF11" s="443" t="str">
        <f t="shared" si="109"/>
        <v>B</v>
      </c>
      <c r="IG11" s="444">
        <f t="shared" si="110"/>
        <v>3</v>
      </c>
      <c r="IH11" s="443" t="str">
        <f t="shared" si="111"/>
        <v>B</v>
      </c>
      <c r="II11" s="444">
        <f t="shared" si="112"/>
        <v>3</v>
      </c>
      <c r="IJ11" s="443" t="str">
        <f t="shared" si="113"/>
        <v>B</v>
      </c>
      <c r="IK11" s="444">
        <f t="shared" si="114"/>
        <v>3</v>
      </c>
      <c r="IL11" s="443" t="str">
        <f t="shared" si="115"/>
        <v>C</v>
      </c>
      <c r="IM11" s="444">
        <f t="shared" si="116"/>
        <v>2</v>
      </c>
      <c r="IN11" s="443" t="str">
        <f t="shared" si="117"/>
        <v>B</v>
      </c>
      <c r="IO11" s="444">
        <f t="shared" si="118"/>
        <v>3</v>
      </c>
      <c r="IP11" s="80" t="str">
        <f t="shared" si="124"/>
        <v>B</v>
      </c>
      <c r="IQ11" s="81">
        <f t="shared" si="125"/>
        <v>3</v>
      </c>
      <c r="IR11" s="80" t="str">
        <f t="shared" si="126"/>
        <v>X</v>
      </c>
      <c r="IS11" s="81">
        <f t="shared" si="127"/>
        <v>0</v>
      </c>
      <c r="IT11" s="80" t="str">
        <f t="shared" si="128"/>
        <v>X</v>
      </c>
      <c r="IU11" s="81">
        <f t="shared" si="129"/>
        <v>0</v>
      </c>
      <c r="IV11" s="80" t="str">
        <f t="shared" si="130"/>
        <v>B</v>
      </c>
      <c r="IW11" s="81">
        <f t="shared" si="131"/>
        <v>3</v>
      </c>
      <c r="IX11" s="82">
        <f t="shared" si="132"/>
        <v>3.25</v>
      </c>
      <c r="IY11" s="82">
        <f t="shared" si="133"/>
        <v>2.71</v>
      </c>
      <c r="IZ11" s="82">
        <f t="shared" si="134"/>
        <v>2.33</v>
      </c>
      <c r="JA11" s="82">
        <f t="shared" si="135"/>
        <v>2.38</v>
      </c>
      <c r="JB11" s="144">
        <f t="shared" si="136"/>
        <v>2.93</v>
      </c>
      <c r="JC11" s="144">
        <f t="shared" si="137"/>
        <v>3</v>
      </c>
      <c r="JD11" s="84">
        <f t="shared" si="138"/>
        <v>93</v>
      </c>
      <c r="JE11" s="144">
        <f t="shared" si="139"/>
        <v>2.78</v>
      </c>
      <c r="JF11" s="84" t="str">
        <f t="shared" si="123"/>
        <v>Kh¸</v>
      </c>
      <c r="JG11" s="86" t="s">
        <v>261</v>
      </c>
      <c r="JI11" s="93"/>
      <c r="JK11" s="3">
        <v>7</v>
      </c>
      <c r="JL11" s="3">
        <v>7</v>
      </c>
      <c r="JN11" s="3">
        <v>8</v>
      </c>
      <c r="JO11" s="3">
        <v>7</v>
      </c>
      <c r="JQ11" s="3">
        <v>8</v>
      </c>
      <c r="JR11" s="3">
        <v>7</v>
      </c>
    </row>
    <row r="12" spans="1:278" s="45" customFormat="1" ht="24" customHeight="1" x14ac:dyDescent="0.25">
      <c r="A12" s="455">
        <v>1</v>
      </c>
      <c r="B12" s="456" t="s">
        <v>211</v>
      </c>
      <c r="C12" s="457" t="s">
        <v>303</v>
      </c>
      <c r="D12" s="189">
        <v>31506</v>
      </c>
      <c r="E12" s="50"/>
      <c r="F12" s="390"/>
      <c r="G12" s="176"/>
      <c r="H12" s="7">
        <v>7.6</v>
      </c>
      <c r="I12" s="177"/>
      <c r="J12" s="390"/>
      <c r="K12" s="176"/>
      <c r="L12" s="7">
        <v>7.3</v>
      </c>
      <c r="M12" s="50"/>
      <c r="N12" s="390"/>
      <c r="O12" s="176"/>
      <c r="P12" s="7">
        <v>7.3</v>
      </c>
      <c r="Q12" s="50"/>
      <c r="R12" s="390"/>
      <c r="S12" s="176"/>
      <c r="T12" s="7">
        <v>7.2</v>
      </c>
      <c r="U12" s="50"/>
      <c r="V12" s="390"/>
      <c r="W12" s="176"/>
      <c r="X12" s="7">
        <f>ROUND((U12*0.2+V12*0.1+W12*0.7),1)</f>
        <v>0</v>
      </c>
      <c r="Y12" s="50"/>
      <c r="Z12" s="390"/>
      <c r="AA12" s="176"/>
      <c r="AB12" s="7">
        <f t="shared" si="1"/>
        <v>0</v>
      </c>
      <c r="AC12" s="50"/>
      <c r="AD12" s="390"/>
      <c r="AE12" s="176"/>
      <c r="AF12" s="7">
        <f>ROUND((AC12*0.2+AD12*0.1+AE12*0.7),1)</f>
        <v>0</v>
      </c>
      <c r="AG12" s="50"/>
      <c r="AH12" s="390"/>
      <c r="AI12" s="176"/>
      <c r="AJ12" s="7">
        <f>ROUND((AG12*0.2+AH12*0.1+AI12*0.7),1)</f>
        <v>0</v>
      </c>
      <c r="AK12" s="50"/>
      <c r="AL12" s="390"/>
      <c r="AM12" s="176"/>
      <c r="AN12" s="7">
        <f>ROUND((AK12*0.2+AL12*0.1+AM12*0.7),1)</f>
        <v>0</v>
      </c>
      <c r="AO12" s="50"/>
      <c r="AP12" s="390"/>
      <c r="AQ12" s="176"/>
      <c r="AR12" s="7">
        <f>ROUND((AO12*0.2+AP12*0.1+AQ12*0.7),1)</f>
        <v>0</v>
      </c>
      <c r="AS12" s="50"/>
      <c r="AT12" s="390"/>
      <c r="AU12" s="176"/>
      <c r="AV12" s="7">
        <f>ROUND((AS12*0.2+AT12*0.1+AU12*0.7),1)</f>
        <v>0</v>
      </c>
      <c r="AW12" s="50"/>
      <c r="AX12" s="390"/>
      <c r="AY12" s="176"/>
      <c r="AZ12" s="7">
        <f>ROUND((AW12*0.2+AX12*0.1+AY12*0.7),1)</f>
        <v>0</v>
      </c>
      <c r="BA12" s="23"/>
      <c r="BB12" s="194"/>
      <c r="BC12" s="25"/>
      <c r="BD12" s="7">
        <f>ROUND((BA12*0.2+BB12*0.1+BC12*0.7),1)</f>
        <v>0</v>
      </c>
      <c r="BE12" s="50"/>
      <c r="BF12" s="390"/>
      <c r="BG12" s="25">
        <f>ROUND((JK12+JL12)/2,1)</f>
        <v>0</v>
      </c>
      <c r="BH12" s="7">
        <f>ROUND((BE12*0.2+BF12*0.1+BG12*0.7),1)</f>
        <v>0</v>
      </c>
      <c r="BI12" s="50"/>
      <c r="BJ12" s="390"/>
      <c r="BK12" s="176"/>
      <c r="BL12" s="7">
        <f>ROUND((BI12*0.2+BJ12*0.1+BK12*0.7),1)</f>
        <v>0</v>
      </c>
      <c r="BM12" s="23"/>
      <c r="BN12" s="194"/>
      <c r="BO12" s="25">
        <f>ROUND((JN12+JO12)/2,1)</f>
        <v>0</v>
      </c>
      <c r="BP12" s="7">
        <f>ROUND((BM12*0.2+BN12*0.1+BO12*0.7),1)</f>
        <v>0</v>
      </c>
      <c r="BQ12" s="23"/>
      <c r="BR12" s="194"/>
      <c r="BS12" s="25">
        <f>ROUND((JQ12+JR12)/2,1)</f>
        <v>0</v>
      </c>
      <c r="BT12" s="7">
        <f>ROUND((BQ12*0.2+BR12*0.1+BS12*0.7),1)</f>
        <v>0</v>
      </c>
      <c r="BU12" s="23"/>
      <c r="BV12" s="194"/>
      <c r="BW12" s="25"/>
      <c r="BX12" s="7">
        <f>ROUND((BU12*0.2+BV12*0.1+BW12*0.7),1)</f>
        <v>0</v>
      </c>
      <c r="BY12" s="23">
        <v>5.3</v>
      </c>
      <c r="BZ12" s="194">
        <v>5</v>
      </c>
      <c r="CA12" s="25">
        <v>7</v>
      </c>
      <c r="CB12" s="7">
        <f>ROUND((BY12*0.2+BZ12*0.1+CA12*0.7),1)</f>
        <v>6.5</v>
      </c>
      <c r="CC12" s="23">
        <v>6</v>
      </c>
      <c r="CD12" s="194">
        <v>6</v>
      </c>
      <c r="CE12" s="264">
        <v>2</v>
      </c>
      <c r="CF12" s="7">
        <f>ROUND((CC12*0.2+CD12*0.1+CE12*0.7),1)</f>
        <v>3.2</v>
      </c>
      <c r="CG12" s="23">
        <v>5.7</v>
      </c>
      <c r="CH12" s="194">
        <v>7</v>
      </c>
      <c r="CI12" s="25">
        <v>6</v>
      </c>
      <c r="CJ12" s="7">
        <f>ROUND((CG12*0.2+CH12*0.1+CI12*0.7),1)</f>
        <v>6</v>
      </c>
      <c r="CK12" s="23">
        <v>7</v>
      </c>
      <c r="CL12" s="194">
        <v>7</v>
      </c>
      <c r="CM12" s="25">
        <v>8</v>
      </c>
      <c r="CN12" s="7">
        <f>ROUND((CK12*0.2+CL12*0.1+CM12*0.7),1)</f>
        <v>7.7</v>
      </c>
      <c r="CO12" s="23">
        <v>6.7</v>
      </c>
      <c r="CP12" s="194">
        <v>8</v>
      </c>
      <c r="CQ12" s="25">
        <v>5.5</v>
      </c>
      <c r="CR12" s="7">
        <f>ROUND((CO12*0.2+CP12*0.1+CQ12*0.7),1)</f>
        <v>6</v>
      </c>
      <c r="CS12" s="23">
        <v>5.3</v>
      </c>
      <c r="CT12" s="194">
        <v>7</v>
      </c>
      <c r="CU12" s="25">
        <v>3.5</v>
      </c>
      <c r="CV12" s="7">
        <f>ROUND((CS12*0.2+CT12*0.1+CU12*0.7),1)</f>
        <v>4.2</v>
      </c>
      <c r="CW12" s="23">
        <v>7</v>
      </c>
      <c r="CX12" s="194">
        <v>7</v>
      </c>
      <c r="CY12" s="25">
        <v>7</v>
      </c>
      <c r="CZ12" s="7">
        <f>ROUND((CW12*0.2+CX12*0.1+CY12*0.7),1)</f>
        <v>7</v>
      </c>
      <c r="DA12" s="23">
        <v>5.7</v>
      </c>
      <c r="DB12" s="194">
        <v>6</v>
      </c>
      <c r="DC12" s="25">
        <v>5</v>
      </c>
      <c r="DD12" s="7">
        <f>ROUND((DA12*0.2+DB12*0.1+DC12*0.7),1)</f>
        <v>5.2</v>
      </c>
      <c r="DE12" s="23">
        <v>5</v>
      </c>
      <c r="DF12" s="194">
        <v>5</v>
      </c>
      <c r="DG12" s="25">
        <v>5</v>
      </c>
      <c r="DH12" s="7">
        <f>ROUND((DE12*0.2+DF12*0.1+DG12*0.7),1)</f>
        <v>5</v>
      </c>
      <c r="DI12" s="234"/>
      <c r="DJ12" s="282"/>
      <c r="DK12" s="25"/>
      <c r="DL12" s="7">
        <f>ROUND((DI12*0.2+DJ12*0.1+DK12*0.7),1)</f>
        <v>0</v>
      </c>
      <c r="DM12" s="234"/>
      <c r="DN12" s="282"/>
      <c r="DO12" s="25"/>
      <c r="DP12" s="7">
        <f>ROUND((DM12*0.2+DN12*0.1+DO12*0.7),1)</f>
        <v>0</v>
      </c>
      <c r="DQ12" s="234"/>
      <c r="DR12" s="282"/>
      <c r="DS12" s="25"/>
      <c r="DT12" s="7">
        <f>ROUND((DQ12*0.2+DR12*0.1+DS12*0.7),1)</f>
        <v>0</v>
      </c>
      <c r="DU12" s="234"/>
      <c r="DV12" s="282"/>
      <c r="DW12" s="25"/>
      <c r="DX12" s="7">
        <f>ROUND((DU12*0.2+DV12*0.1+DW12*0.7),1)</f>
        <v>0</v>
      </c>
      <c r="DY12" s="234"/>
      <c r="DZ12" s="282"/>
      <c r="EA12" s="25"/>
      <c r="EB12" s="7">
        <f>ROUND((DY12*0.2+DZ12*0.1+EA12*0.7),1)</f>
        <v>0</v>
      </c>
      <c r="EC12" s="234"/>
      <c r="ED12" s="282"/>
      <c r="EE12" s="25"/>
      <c r="EF12" s="7">
        <f>ROUND((EC12*0.2+ED12*0.1+EE12*0.7),1)</f>
        <v>0</v>
      </c>
      <c r="EG12" s="234"/>
      <c r="EH12" s="282"/>
      <c r="EI12" s="25"/>
      <c r="EJ12" s="7">
        <f>ROUND((EG12*0.2+EH12*0.1+EI12*0.7),1)</f>
        <v>0</v>
      </c>
      <c r="EK12" s="234"/>
      <c r="EL12" s="282"/>
      <c r="EM12" s="25"/>
      <c r="EN12" s="7">
        <f>ROUND((EK12*0.2+EL12*0.1+EM12*0.7),1)</f>
        <v>0</v>
      </c>
      <c r="EO12" s="234"/>
      <c r="EP12" s="282"/>
      <c r="EQ12" s="25"/>
      <c r="ER12" s="7">
        <f>ROUND((EO12*0.2+EP12*0.1+EQ12*0.7),1)</f>
        <v>0</v>
      </c>
      <c r="ES12" s="234"/>
      <c r="ET12" s="282"/>
      <c r="EU12" s="25"/>
      <c r="EV12" s="7">
        <f>ROUND((ES12*0.2+ET12*0.1+EU12*0.7),1)</f>
        <v>0</v>
      </c>
      <c r="EW12" s="234"/>
      <c r="EX12" s="282"/>
      <c r="EY12" s="25"/>
      <c r="EZ12" s="7">
        <f>ROUND((EW12*0.2+EX12*0.1+EY12*0.7),1)</f>
        <v>0</v>
      </c>
      <c r="FA12" s="234"/>
      <c r="FB12" s="282"/>
      <c r="FC12" s="25"/>
      <c r="FD12" s="7">
        <f>ROUND((FA12*0.2+FB12*0.1+FC12*0.7),1)</f>
        <v>0</v>
      </c>
      <c r="FE12" s="234"/>
      <c r="FF12" s="282"/>
      <c r="FG12" s="25"/>
      <c r="FH12" s="7">
        <f>ROUND((FE12*0.2+FF12*0.1+FG12*0.7),1)</f>
        <v>0</v>
      </c>
      <c r="FI12" s="234"/>
      <c r="FJ12" s="282"/>
      <c r="FK12" s="25"/>
      <c r="FL12" s="7">
        <f>ROUND((FI12*0.2+FJ12*0.1+FK12*0.7),1)</f>
        <v>0</v>
      </c>
      <c r="FM12" s="7"/>
      <c r="FN12" s="7"/>
      <c r="FO12" s="8">
        <f>ROUND((SUMPRODUCT($E$6:$FL$6,E12:FL12)/SUM($E$6:$FL$6)),2)</f>
        <v>1.71</v>
      </c>
      <c r="FP12" s="80" t="str">
        <f>IF(AND(8.5&lt;=H12,H12&lt;=10),"A",IF(AND(7&lt;=H12,H12&lt;=8.4),"B",IF(AND(5.5&lt;=H12,H12&lt;=6.9),"C",IF(AND(4&lt;=H12,H12&lt;=5.4),"D",IF(H12=0,"X","F")))))</f>
        <v>B</v>
      </c>
      <c r="FQ12" s="81">
        <f>IF(AND(8.5&lt;=H12,H12&lt;=10),4,IF(AND(7&lt;=H12,H12&lt;=8.4),3,IF(AND(5.5&lt;=H12,H12&lt;=6.9),2,IF(AND(4&lt;=H12,H12&lt;=5.4),1,0))))</f>
        <v>3</v>
      </c>
      <c r="FR12" s="80" t="str">
        <f>IF(AND(8.5&lt;=L12,L12&lt;=10),"A",IF(AND(7&lt;=L12,L12&lt;=8.4),"B",IF(AND(5.5&lt;=L12,L12&lt;=6.9),"C",IF(AND(4&lt;=L12,L12&lt;=5.4),"D",IF(L12=0,"X","F")))))</f>
        <v>B</v>
      </c>
      <c r="FS12" s="81">
        <f>IF(AND(8.5&lt;=L12,L12&lt;=10),4,IF(AND(7&lt;=L12,L12&lt;=8.4),3,IF(AND(5.5&lt;=L12,L12&lt;=6.9),2,IF(AND(4&lt;=L12,L12&lt;=5.4),1,0))))</f>
        <v>3</v>
      </c>
      <c r="FT12" s="80" t="str">
        <f>IF(AND(8.5&lt;=P12,P12&lt;=10),"A",IF(AND(7&lt;=P12,P12&lt;=8.4),"B",IF(AND(5.5&lt;=P12,P12&lt;=6.9),"C",IF(AND(4&lt;=P12,P12&lt;=5.4),"D",IF(P12=0,"X","F")))))</f>
        <v>B</v>
      </c>
      <c r="FU12" s="81">
        <f>IF(AND(8.5&lt;=P12,P12&lt;=10),4,IF(AND(7&lt;=P12,P12&lt;=8.4),3,IF(AND(5.5&lt;=P12,P12&lt;=6.9),2,IF(AND(4&lt;=P12,P12&lt;=5.4),1,0))))</f>
        <v>3</v>
      </c>
      <c r="FV12" s="80" t="str">
        <f>IF(AND(8.5&lt;=T12,T12&lt;=10),"A",IF(AND(7&lt;=T12,T12&lt;=8.4),"B",IF(AND(5.5&lt;=T12,T12&lt;=6.9),"C",IF(AND(4&lt;=T12,T12&lt;=5.4),"D",IF(T12=0,"X","F")))))</f>
        <v>B</v>
      </c>
      <c r="FW12" s="81">
        <f>IF(AND(8.5&lt;=T12,T12&lt;=10),4,IF(AND(7&lt;=T12,T12&lt;=8.4),3,IF(AND(5.5&lt;=T12,T12&lt;=6.9),2,IF(AND(4&lt;=T12,T12&lt;=5.4),1,0))))</f>
        <v>3</v>
      </c>
      <c r="FX12" s="80" t="str">
        <f>IF(AND(8.5&lt;=X12,X12&lt;=10),"A",IF(AND(7&lt;=X12,X12&lt;=8.4),"B",IF(AND(5.5&lt;=X12,X12&lt;=6.9),"C",IF(AND(4&lt;=X12,X12&lt;=5.4),"D",IF(X12=0,"X","F")))))</f>
        <v>X</v>
      </c>
      <c r="FY12" s="81">
        <f>IF(AND(8.5&lt;=X12,X12&lt;=10),4,IF(AND(7&lt;=X12,X12&lt;=8.4),3,IF(AND(5.5&lt;=X12,X12&lt;=6.9),2,IF(AND(4&lt;=X12,X12&lt;=5.4),1,0))))</f>
        <v>0</v>
      </c>
      <c r="FZ12" s="80" t="str">
        <f>IF(AND(8.5&lt;=AB12,AB12&lt;=10),"A",IF(AND(7&lt;=AB12,AB12&lt;=8.4),"B",IF(AND(5.5&lt;=AB12,AB12&lt;=6.9),"C",IF(AND(4&lt;=AB12,AB12&lt;=5.4),"D",IF(AB12=0,"X","F")))))</f>
        <v>X</v>
      </c>
      <c r="GA12" s="81">
        <f>IF(AND(8.5&lt;=AB12,AB12&lt;=10),4,IF(AND(7&lt;=AB12,AB12&lt;=8.4),3,IF(AND(5.5&lt;=AB12,AB12&lt;=6.9),2,IF(AND(4&lt;=AB12,AB12&lt;=5.4),1,0))))</f>
        <v>0</v>
      </c>
      <c r="GB12" s="80" t="str">
        <f>IF(AND(8.5&lt;=AF12,AF12&lt;=10),"A",IF(AND(7&lt;=AF12,AF12&lt;=8.4),"B",IF(AND(5.5&lt;=AF12,AF12&lt;=6.9),"C",IF(AND(4&lt;=AF12,AF12&lt;=5.4),"D",IF(AF12=0,"X","F")))))</f>
        <v>X</v>
      </c>
      <c r="GC12" s="81">
        <f>IF(AND(8.5&lt;=AF12,AF12&lt;=10),4,IF(AND(7&lt;=AF12,AF12&lt;=8.4),3,IF(AND(5.5&lt;=AF12,AF12&lt;=6.9),2,IF(AND(4&lt;=AF12,AF12&lt;=5.4),1,0))))</f>
        <v>0</v>
      </c>
      <c r="GD12" s="80" t="str">
        <f>IF(AND(8.5&lt;=AJ12,AJ12&lt;=10),"A",IF(AND(7&lt;=AJ12,AJ12&lt;=8.4),"B",IF(AND(5.5&lt;=AJ12,AJ12&lt;=6.9),"C",IF(AND(4&lt;=AJ12,AJ12&lt;=5.4),"D",IF(AJ12=0,"X","F")))))</f>
        <v>X</v>
      </c>
      <c r="GE12" s="81">
        <f>IF(AND(8.5&lt;=AJ12,AJ12&lt;=10),4,IF(AND(7&lt;=AJ12,AJ12&lt;=8.4),3,IF(AND(5.5&lt;=AJ12,AJ12&lt;=6.9),2,IF(AND(4&lt;=AJ12,AJ12&lt;=5.4),1,0))))</f>
        <v>0</v>
      </c>
      <c r="GF12" s="80" t="str">
        <f>IF(AND(8.5&lt;=AN12,AN12&lt;=10),"A",IF(AND(7&lt;=AN12,AN12&lt;=8.4),"B",IF(AND(5.5&lt;=AN12,AN12&lt;=6.9),"C",IF(AND(4&lt;=AN12,AN12&lt;=5.4),"D",IF(AN12=0,"X","F")))))</f>
        <v>X</v>
      </c>
      <c r="GG12" s="81">
        <f>IF(AND(8.5&lt;=AN12,AN12&lt;=10),4,IF(AND(7&lt;=AN12,AN12&lt;=8.4),3,IF(AND(5.5&lt;=AN12,AN12&lt;=6.9),2,IF(AND(4&lt;=AN12,AN12&lt;=5.4),1,0))))</f>
        <v>0</v>
      </c>
      <c r="GH12" s="80" t="str">
        <f>IF(AND(8.5&lt;=AR12,AR12&lt;=10),"A",IF(AND(7&lt;=AR12,AR12&lt;=8.4),"B",IF(AND(5.5&lt;=AR12,AR12&lt;=6.9),"C",IF(AND(4&lt;=AR12,AR12&lt;=5.4),"D",IF(AR12=0,"X","F")))))</f>
        <v>X</v>
      </c>
      <c r="GI12" s="81">
        <f>IF(AND(8.5&lt;=AR12,AR12&lt;=10),4,IF(AND(7&lt;=AR12,AR12&lt;=8.4),3,IF(AND(5.5&lt;=AR12,AR12&lt;=6.9),2,IF(AND(4&lt;=AR12,AR12&lt;=5.4),1,0))))</f>
        <v>0</v>
      </c>
      <c r="GJ12" s="80" t="str">
        <f>IF(AND(8.5&lt;=AV12,AV12&lt;=10),"A",IF(AND(7&lt;=AV12,AV12&lt;=8.4),"B",IF(AND(5.5&lt;=AV12,AV12&lt;=6.9),"C",IF(AND(4&lt;=AV12,AV12&lt;=5.4),"D",IF(AV12=0,"X","F")))))</f>
        <v>X</v>
      </c>
      <c r="GK12" s="81">
        <f>IF(AND(8.5&lt;=AV12,AV12&lt;=10),4,IF(AND(7&lt;=AV12,AV12&lt;=8.4),3,IF(AND(5.5&lt;=AV12,AV12&lt;=6.9),2,IF(AND(4&lt;=AV12,AV12&lt;=5.4),1,0))))</f>
        <v>0</v>
      </c>
      <c r="GL12" s="80" t="str">
        <f>IF(AND(8.5&lt;=AZ12,AZ12&lt;=10),"A",IF(AND(7&lt;=AZ12,AZ12&lt;=8.4),"B",IF(AND(5.5&lt;=AZ12,AZ12&lt;=6.9),"C",IF(AND(4&lt;=AZ12,AZ12&lt;=5.4),"D",IF(AZ12=0,"X","F")))))</f>
        <v>X</v>
      </c>
      <c r="GM12" s="81">
        <f>IF(AND(8.5&lt;=AZ12,AZ12&lt;=10),4,IF(AND(7&lt;=AZ12,AZ12&lt;=8.4),3,IF(AND(5.5&lt;=AZ12,AZ12&lt;=6.9),2,IF(AND(4&lt;=AZ12,AZ12&lt;=5.4),1,0))))</f>
        <v>0</v>
      </c>
      <c r="GN12" s="80" t="str">
        <f>IF(AND(8.5&lt;=BD12,BD12&lt;=10),"A",IF(AND(7&lt;=BD12,BD12&lt;=8.4),"B",IF(AND(5.5&lt;=BD12,BD12&lt;=6.9),"C",IF(AND(4&lt;=BD12,BD12&lt;=5.4),"D",IF(BD12=0,"X","F")))))</f>
        <v>X</v>
      </c>
      <c r="GO12" s="81">
        <f>IF(AND(8.5&lt;=BD12,BD12&lt;=10),4,IF(AND(7&lt;=BD12,BD12&lt;=8.4),3,IF(AND(5.5&lt;=BD12,BD12&lt;=6.9),2,IF(AND(4&lt;=BD12,BD12&lt;=5.4),1,0))))</f>
        <v>0</v>
      </c>
      <c r="GP12" s="80" t="str">
        <f>IF(AND(8.5&lt;=BH12,BH12&lt;=10),"A",IF(AND(7&lt;=BH12,BH12&lt;=8.4),"B",IF(AND(5.5&lt;=BH12,BH12&lt;=6.9),"C",IF(AND(4&lt;=BH12,BH12&lt;=5.4),"D",IF(BH12=0,"X","F")))))</f>
        <v>X</v>
      </c>
      <c r="GQ12" s="81">
        <f>IF(AND(8.5&lt;=BH12,BH12&lt;=10),4,IF(AND(7&lt;=BH12,BH12&lt;=8.4),3,IF(AND(5.5&lt;=BH12,BH12&lt;=6.9),2,IF(AND(4&lt;=BH12,BH12&lt;=5.4),1,0))))</f>
        <v>0</v>
      </c>
      <c r="GR12" s="80" t="str">
        <f>IF(AND(8.5&lt;=BL12,BL12&lt;=10),"A",IF(AND(7&lt;=BL12,BL12&lt;=8.4),"B",IF(AND(5.5&lt;=BL12,BL12&lt;=6.9),"C",IF(AND(4&lt;=BL12,BL12&lt;=5.4),"D",IF(BL12=0,"X","F")))))</f>
        <v>X</v>
      </c>
      <c r="GS12" s="81">
        <f>IF(AND(8.5&lt;=BL12,BL12&lt;=10),4,IF(AND(7&lt;=BL12,BL12&lt;=8.4),3,IF(AND(5.5&lt;=BL12,BL12&lt;=6.9),2,IF(AND(4&lt;=BL12,BL12&lt;=5.4),1,0))))</f>
        <v>0</v>
      </c>
      <c r="GT12" s="80" t="str">
        <f>IF(AND(8.5&lt;=BP12,BP12&lt;=10),"A",IF(AND(7&lt;=BP12,BP12&lt;=8.4),"B",IF(AND(5.5&lt;=BP12,BP12&lt;=6.9),"C",IF(AND(4&lt;=BP12,BP12&lt;=5.4),"D",IF(BP12=0,"X","F")))))</f>
        <v>X</v>
      </c>
      <c r="GU12" s="81">
        <f>IF(AND(8.5&lt;=BP12,BP12&lt;=10),4,IF(AND(7&lt;=BP12,BP12&lt;=8.4),3,IF(AND(5.5&lt;=BP12,BP12&lt;=6.9),2,IF(AND(4&lt;=BP12,BP12&lt;=5.4),1,0))))</f>
        <v>0</v>
      </c>
      <c r="GV12" s="80" t="str">
        <f>IF(AND(8.5&lt;=BT12,BT12&lt;=10),"A",IF(AND(7&lt;=BT12,BT12&lt;=8.4),"B",IF(AND(5.5&lt;=BT12,BT12&lt;=6.9),"C",IF(AND(4&lt;=BT12,BT12&lt;=5.4),"D",IF(BT12=0,"X","F")))))</f>
        <v>X</v>
      </c>
      <c r="GW12" s="81">
        <f>IF(AND(8.5&lt;=BT12,BT12&lt;=10),4,IF(AND(7&lt;=BT12,BT12&lt;=8.4),3,IF(AND(5.5&lt;=BT12,BT12&lt;=6.9),2,IF(AND(4&lt;=BT12,BT12&lt;=5.4),1,0))))</f>
        <v>0</v>
      </c>
      <c r="GX12" s="80" t="str">
        <f>IF(AND(8.5&lt;=BX12,BX12&lt;=10),"A",IF(AND(7&lt;=BX12,BX12&lt;=8.4),"B",IF(AND(5.5&lt;=BX12,BX12&lt;=6.9),"C",IF(AND(4&lt;=BX12,BX12&lt;=5.4),"D",IF(BX12=0,"X","F")))))</f>
        <v>X</v>
      </c>
      <c r="GY12" s="81">
        <f>IF(AND(8.5&lt;=BX12,BX12&lt;=10),4,IF(AND(7&lt;=BX12,BX12&lt;=8.4),3,IF(AND(5.5&lt;=BX12,BX12&lt;=6.9),2,IF(AND(4&lt;=BX12,BX12&lt;=5.4),1,0))))</f>
        <v>0</v>
      </c>
      <c r="GZ12" s="80" t="str">
        <f>IF(AND(8.5&lt;=CB12,CB12&lt;=10),"A",IF(AND(7&lt;=CB12,CB12&lt;=8.4),"B",IF(AND(5.5&lt;=CB12,CB12&lt;=6.9),"C",IF(AND(4&lt;=CB12,CB12&lt;=5.4),"D",IF(CB12=0,"X","F")))))</f>
        <v>C</v>
      </c>
      <c r="HA12" s="81">
        <f>IF(AND(8.5&lt;=CB12,CB12&lt;=10),4,IF(AND(7&lt;=CB12,CB12&lt;=8.4),3,IF(AND(5.5&lt;=CB12,CB12&lt;=6.9),2,IF(AND(4&lt;=CB12,CB12&lt;=5.4),1,0))))</f>
        <v>2</v>
      </c>
      <c r="HB12" s="80" t="str">
        <f>IF(AND(8.5&lt;=CF12,CF12&lt;=10),"A",IF(AND(7&lt;=CF12,CF12&lt;=8.4),"B",IF(AND(5.5&lt;=CF12,CF12&lt;=6.9),"C",IF(AND(4&lt;=CF12,CF12&lt;=5.4),"D",IF(CF12=0,"X","F")))))</f>
        <v>F</v>
      </c>
      <c r="HC12" s="81">
        <f>IF(AND(8.5&lt;=CF12,CF12&lt;=10),4,IF(AND(7&lt;=CF12,CF12&lt;=8.4),3,IF(AND(5.5&lt;=CF12,CF12&lt;=6.9),2,IF(AND(4&lt;=CF12,CF12&lt;=5.4),1,0))))</f>
        <v>0</v>
      </c>
      <c r="HD12" s="80" t="str">
        <f>IF(AND(8.5&lt;=CJ12,CJ12&lt;=10),"A",IF(AND(7&lt;=CJ12,CJ12&lt;=8.4),"B",IF(AND(5.5&lt;=CJ12,CJ12&lt;=6.9),"C",IF(AND(4&lt;=CJ12,CJ12&lt;=5.4),"D",IF(CJ12=0,"X","F")))))</f>
        <v>C</v>
      </c>
      <c r="HE12" s="81">
        <f>IF(AND(8.5&lt;=CJ12,CJ12&lt;=10),4,IF(AND(7&lt;=CJ12,CJ12&lt;=8.4),3,IF(AND(5.5&lt;=CJ12,CJ12&lt;=6.9),2,IF(AND(4&lt;=CJ12,CJ12&lt;=5.4),1,0))))</f>
        <v>2</v>
      </c>
      <c r="HF12" s="80" t="str">
        <f>IF(AND(8.5&lt;=CN12,CN12&lt;=10),"A",IF(AND(7&lt;=CN12,CN12&lt;=8.4),"B",IF(AND(5.5&lt;=CN12,CN12&lt;=6.9),"C",IF(AND(4&lt;=CN12,CN12&lt;=5.4),"D",IF(CN12=0,"X","F")))))</f>
        <v>B</v>
      </c>
      <c r="HG12" s="81">
        <f>IF(AND(8.5&lt;=CN12,CN12&lt;=10),4,IF(AND(7&lt;=CN12,CN12&lt;=8.4),3,IF(AND(5.5&lt;=CN12,CN12&lt;=6.9),2,IF(AND(4&lt;=CN12,CN12&lt;=5.4),1,0))))</f>
        <v>3</v>
      </c>
      <c r="HH12" s="80" t="str">
        <f>IF(AND(8.5&lt;=CR12,CR12&lt;=10),"A",IF(AND(7&lt;=CR12,CR12&lt;=8.4),"B",IF(AND(5.5&lt;=CR12,CR12&lt;=6.9),"C",IF(AND(4&lt;=CR12,CR12&lt;=5.4),"D",IF(CR12=0,"X","F")))))</f>
        <v>C</v>
      </c>
      <c r="HI12" s="81">
        <f>IF(AND(8.5&lt;=CR12,CR12&lt;=10),4,IF(AND(7&lt;=CR12,CR12&lt;=8.4),3,IF(AND(5.5&lt;=CR12,CR12&lt;=6.9),2,IF(AND(4&lt;=CR12,CR12&lt;=5.4),1,0))))</f>
        <v>2</v>
      </c>
      <c r="HJ12" s="80" t="str">
        <f>IF(AND(8.5&lt;=CV12,CV12&lt;=10),"A",IF(AND(7&lt;=CV12,CV12&lt;=8.4),"B",IF(AND(5.5&lt;=CV12,CV12&lt;=6.9),"C",IF(AND(4&lt;=CV12,CV12&lt;=5.4),"D",IF(CV12=0,"X","F")))))</f>
        <v>D</v>
      </c>
      <c r="HK12" s="81">
        <f>IF(AND(8.5&lt;=CV12,CV12&lt;=10),4,IF(AND(7&lt;=CV12,CV12&lt;=8.4),3,IF(AND(5.5&lt;=CV12,CV12&lt;=6.9),2,IF(AND(4&lt;=CV12,CV12&lt;=5.4),1,0))))</f>
        <v>1</v>
      </c>
      <c r="HL12" s="80" t="str">
        <f>IF(AND(8.5&lt;=CZ12,CZ12&lt;=10),"A",IF(AND(7&lt;=CZ12,CZ12&lt;=8.4),"B",IF(AND(5.5&lt;=CZ12,CZ12&lt;=6.9),"C",IF(AND(4&lt;=CZ12,CZ12&lt;=5.4),"D",IF(CZ12=0,"X","F")))))</f>
        <v>B</v>
      </c>
      <c r="HM12" s="81">
        <f>IF(AND(8.5&lt;=CZ12,CZ12&lt;=10),4,IF(AND(7&lt;=CZ12,CZ12&lt;=8.4),3,IF(AND(5.5&lt;=CZ12,CZ12&lt;=6.9),2,IF(AND(4&lt;=CZ12,CZ12&lt;=5.4),1,0))))</f>
        <v>3</v>
      </c>
      <c r="HN12" s="80" t="str">
        <f>IF(AND(8.5&lt;=DD12,DD12&lt;=10),"A",IF(AND(7&lt;=DD12,DD12&lt;=8.4),"B",IF(AND(5.5&lt;=DD12,DD12&lt;=6.9),"C",IF(AND(4&lt;=DD12,DD12&lt;=5.4),"D",IF(DD12=0,"X","F")))))</f>
        <v>D</v>
      </c>
      <c r="HO12" s="81">
        <f>IF(AND(8.5&lt;=DD12,DD12&lt;=10),4,IF(AND(7&lt;=DD12,DD12&lt;=8.4),3,IF(AND(5.5&lt;=DD12,DD12&lt;=6.9),2,IF(AND(4&lt;=DD12,DD12&lt;=5.4),1,0))))</f>
        <v>1</v>
      </c>
      <c r="HP12" s="80" t="str">
        <f>IF(AND(8.5&lt;=DH12,DH12&lt;=10),"A",IF(AND(7&lt;=DH12,DH12&lt;=8.4),"B",IF(AND(5.5&lt;=DH12,DH12&lt;=6.9),"C",IF(AND(4&lt;=DH12,DH12&lt;=5.4),"D",IF(DH12=0,"X","F")))))</f>
        <v>D</v>
      </c>
      <c r="HQ12" s="81">
        <f>IF(AND(8.5&lt;=DH12,DH12&lt;=10),4,IF(AND(7&lt;=DH12,DH12&lt;=8.4),3,IF(AND(5.5&lt;=DH12,DH12&lt;=6.9),2,IF(AND(4&lt;=DH12,DH12&lt;=5.4),1,0))))</f>
        <v>1</v>
      </c>
      <c r="HR12" s="80" t="str">
        <f>IF(AND(8.5&lt;=DL12,DL12&lt;=10),"A",IF(AND(7&lt;=DL12,DL12&lt;=8.4),"B",IF(AND(5.5&lt;=DL12,DL12&lt;=6.9),"C",IF(AND(4&lt;=DL12,DL12&lt;=5.4),"D",IF(DL12=0,"X","F")))))</f>
        <v>X</v>
      </c>
      <c r="HS12" s="81">
        <f>IF(AND(8.5&lt;=DL12,DL12&lt;=10),4,IF(AND(7&lt;=DL12,DL12&lt;=8.4),3,IF(AND(5.5&lt;=DL12,DL12&lt;=6.9),2,IF(AND(4&lt;=DL12,DL12&lt;=5.4),1,0))))</f>
        <v>0</v>
      </c>
      <c r="HT12" s="80" t="str">
        <f>IF(AND(8.5&lt;=DP12,DP12&lt;=10),"A",IF(AND(7&lt;=DP12,DP12&lt;=8.4),"B",IF(AND(5.5&lt;=DP12,DP12&lt;=6.9),"C",IF(AND(4&lt;=DP12,DP12&lt;=5.4),"D",IF(DP12=0,"X","F")))))</f>
        <v>X</v>
      </c>
      <c r="HU12" s="81">
        <f>IF(AND(8.5&lt;=DP12,DP12&lt;=10),4,IF(AND(7&lt;=DP12,DP12&lt;=8.4),3,IF(AND(5.5&lt;=DP12,DP12&lt;=6.9),2,IF(AND(4&lt;=DP12,DP12&lt;=5.4),1,0))))</f>
        <v>0</v>
      </c>
      <c r="HV12" s="80" t="str">
        <f>IF(AND(8.5&lt;=DT12,DT12&lt;=10),"A",IF(AND(7&lt;=DT12,DT12&lt;=8.4),"B",IF(AND(5.5&lt;=DT12,DT12&lt;=6.9),"C",IF(AND(4&lt;=DT12,DT12&lt;=5.4),"D",IF(DT12=0,"X","F")))))</f>
        <v>X</v>
      </c>
      <c r="HW12" s="81">
        <f>IF(AND(8.5&lt;=DT12,DT12&lt;=10),4,IF(AND(7&lt;=DT12,DT12&lt;=8.4),3,IF(AND(5.5&lt;=DT12,DT12&lt;=6.9),2,IF(AND(4&lt;=DT12,DT12&lt;=5.4),1,0))))</f>
        <v>0</v>
      </c>
      <c r="HX12" s="80" t="str">
        <f t="shared" ref="HX12" si="140">IF(AND(8.5&lt;=DX12,DX12&lt;=10),"A",IF(AND(7&lt;=DX12,DX12&lt;=8.4),"B",IF(AND(5.5&lt;=DX12,DX12&lt;=6.9),"C",IF(AND(4&lt;=DX12,DX12&lt;=5.4),"D",IF(DX12=0,"X","F")))))</f>
        <v>X</v>
      </c>
      <c r="HY12" s="81">
        <f t="shared" ref="HY12" si="141">IF(AND(8.5&lt;=DX12,DX12&lt;=10),4,IF(AND(7&lt;=DX12,DX12&lt;=8.4),3,IF(AND(5.5&lt;=DX12,DX12&lt;=6.9),2,IF(AND(4&lt;=DX12,DX12&lt;=5.4),1,0))))</f>
        <v>0</v>
      </c>
      <c r="HZ12" s="80" t="str">
        <f>IF(AND(8.5&lt;=EB12,EB12&lt;=10),"A",IF(AND(7&lt;=EB12,EB12&lt;=8.4),"B",IF(AND(5.5&lt;=EB12,EB12&lt;=6.9),"C",IF(AND(4&lt;=EB12,EB12&lt;=5.4),"D",IF(EB12=0,"X","F")))))</f>
        <v>X</v>
      </c>
      <c r="IA12" s="81">
        <f>IF(AND(8.5&lt;=EB12,EB12&lt;=10),4,IF(AND(7&lt;=EB12,EB12&lt;=8.4),3,IF(AND(5.5&lt;=EB12,EB12&lt;=6.9),2,IF(AND(4&lt;=EB12,EB12&lt;=5.4),1,0))))</f>
        <v>0</v>
      </c>
      <c r="IB12" s="80" t="str">
        <f>IF(AND(8.5&lt;=EF12,EF12&lt;=10),"A",IF(AND(7&lt;=EF12,EF12&lt;=8.4),"B",IF(AND(5.5&lt;=EF12,EF12&lt;=6.9),"C",IF(AND(4&lt;=EF12,EF12&lt;=5.4),"D",IF(EF12=0,"X","F")))))</f>
        <v>X</v>
      </c>
      <c r="IC12" s="81">
        <f>IF(AND(8.5&lt;=EF12,EF12&lt;=10),4,IF(AND(7&lt;=EF12,EF12&lt;=8.4),3,IF(AND(5.5&lt;=EF12,EF12&lt;=6.9),2,IF(AND(4&lt;=EF12,EF12&lt;=5.4),1,0))))</f>
        <v>0</v>
      </c>
      <c r="ID12" s="80" t="str">
        <f>IF(AND(8.5&lt;=EJ12,EJ12&lt;=10),"A",IF(AND(7&lt;=EJ12,EJ12&lt;=8.4),"B",IF(AND(5.5&lt;=EJ12,EJ12&lt;=6.9),"C",IF(AND(4&lt;=EJ12,EJ12&lt;=5.4),"D",IF(EJ12=0,"X","F")))))</f>
        <v>X</v>
      </c>
      <c r="IE12" s="81">
        <f>IF(AND(8.5&lt;=EJ12,EJ12&lt;=10),4,IF(AND(7&lt;=EJ12,EJ12&lt;=8.4),3,IF(AND(5.5&lt;=EJ12,EJ12&lt;=6.9),2,IF(AND(4&lt;=EJ12,EJ12&lt;=5.4),1,0))))</f>
        <v>0</v>
      </c>
      <c r="IF12" s="80" t="str">
        <f>IF(AND(8.5&lt;=EN12,EN12&lt;=10),"A",IF(AND(7&lt;=EN12,EN12&lt;=8.4),"B",IF(AND(5.5&lt;=EN12,EN12&lt;=6.9),"C",IF(AND(4&lt;=EN12,EN12&lt;=5.4),"D",IF(EN12=0,"X","F")))))</f>
        <v>X</v>
      </c>
      <c r="IG12" s="81">
        <f>IF(AND(8.5&lt;=EN12,EN12&lt;=10),4,IF(AND(7&lt;=EN12,EN12&lt;=8.4),3,IF(AND(5.5&lt;=EN12,EN12&lt;=6.9),2,IF(AND(4&lt;=EN12,EN12&lt;=5.4),1,0))))</f>
        <v>0</v>
      </c>
      <c r="IH12" s="80" t="str">
        <f>IF(AND(8.5&lt;=ER12,ER12&lt;=10),"A",IF(AND(7&lt;=ER12,ER12&lt;=8.4),"B",IF(AND(5.5&lt;=ER12,ER12&lt;=6.9),"C",IF(AND(4&lt;=ER12,ER12&lt;=5.4),"D",IF(ER12=0,"X","F")))))</f>
        <v>X</v>
      </c>
      <c r="II12" s="81">
        <f>IF(AND(8.5&lt;=ER12,ER12&lt;=10),4,IF(AND(7&lt;=ER12,ER12&lt;=8.4),3,IF(AND(5.5&lt;=ER12,ER12&lt;=6.9),2,IF(AND(4&lt;=ER12,ER12&lt;=5.4),1,0))))</f>
        <v>0</v>
      </c>
      <c r="IJ12" s="80" t="str">
        <f>IF(AND(8.5&lt;=EV12,EV12&lt;=10),"A",IF(AND(7&lt;=EV12,EV12&lt;=8.4),"B",IF(AND(5.5&lt;=EV12,EV12&lt;=6.9),"C",IF(AND(4&lt;=EV12,EV12&lt;=5.4),"D",IF(EV12=0,"X","F")))))</f>
        <v>X</v>
      </c>
      <c r="IK12" s="81">
        <f>IF(AND(8.5&lt;=EV12,EV12&lt;=10),4,IF(AND(7&lt;=EV12,EV12&lt;=8.4),3,IF(AND(5.5&lt;=EV12,EV12&lt;=6.9),2,IF(AND(4&lt;=EV12,EV12&lt;=5.4),1,0))))</f>
        <v>0</v>
      </c>
      <c r="IL12" s="80" t="str">
        <f>IF(AND(8.5&lt;=EZ12,EZ12&lt;=10),"A",IF(AND(7&lt;=EZ12,EZ12&lt;=8.4),"B",IF(AND(5.5&lt;=EZ12,EZ12&lt;=6.9),"C",IF(AND(4&lt;=EZ12,EZ12&lt;=5.4),"D",IF(EZ12=0,"X","F")))))</f>
        <v>X</v>
      </c>
      <c r="IM12" s="81">
        <f>IF(AND(8.5&lt;=EZ12,EZ12&lt;=10),4,IF(AND(7&lt;=EZ12,EZ12&lt;=8.4),3,IF(AND(5.5&lt;=EZ12,EZ12&lt;=6.9),2,IF(AND(4&lt;=EZ12,EZ12&lt;=5.4),1,0))))</f>
        <v>0</v>
      </c>
      <c r="IN12" s="80" t="str">
        <f>IF(AND(8.5&lt;=FD12,FD12&lt;=10),"A",IF(AND(7&lt;=FD12,FD12&lt;=8.4),"B",IF(AND(5.5&lt;=FD12,FD12&lt;=6.9),"C",IF(AND(4&lt;=FD12,FD12&lt;=5.4),"D",IF(FD12=0,"X","F")))))</f>
        <v>X</v>
      </c>
      <c r="IO12" s="81">
        <f>IF(AND(8.5&lt;=FD12,FD12&lt;=10),4,IF(AND(7&lt;=FD12,FD12&lt;=8.4),3,IF(AND(5.5&lt;=FD12,FD12&lt;=6.9),2,IF(AND(4&lt;=FD12,FD12&lt;=5.4),1,0))))</f>
        <v>0</v>
      </c>
      <c r="IP12" s="80" t="str">
        <f t="shared" si="124"/>
        <v>X</v>
      </c>
      <c r="IQ12" s="81">
        <f t="shared" si="125"/>
        <v>0</v>
      </c>
      <c r="IR12" s="80" t="str">
        <f t="shared" si="126"/>
        <v>X</v>
      </c>
      <c r="IS12" s="81">
        <f t="shared" si="127"/>
        <v>0</v>
      </c>
      <c r="IT12" s="80" t="str">
        <f t="shared" si="128"/>
        <v>X</v>
      </c>
      <c r="IU12" s="81">
        <f t="shared" si="129"/>
        <v>0</v>
      </c>
      <c r="IV12" s="80" t="str">
        <f t="shared" si="130"/>
        <v>X</v>
      </c>
      <c r="IW12" s="81">
        <f t="shared" si="131"/>
        <v>0</v>
      </c>
      <c r="IX12" s="82">
        <f t="shared" si="132"/>
        <v>3</v>
      </c>
      <c r="IY12" s="82">
        <f t="shared" si="133"/>
        <v>0</v>
      </c>
      <c r="IZ12" s="82">
        <f t="shared" si="134"/>
        <v>0</v>
      </c>
      <c r="JA12" s="82">
        <f t="shared" si="135"/>
        <v>1.48</v>
      </c>
      <c r="JB12" s="144">
        <f t="shared" si="136"/>
        <v>0</v>
      </c>
      <c r="JC12" s="144">
        <f t="shared" si="137"/>
        <v>0</v>
      </c>
      <c r="JD12" s="84">
        <f t="shared" si="138"/>
        <v>26</v>
      </c>
      <c r="JE12" s="144">
        <f t="shared" si="139"/>
        <v>2.12</v>
      </c>
      <c r="JF12" s="84" t="str">
        <f>IF(AND(3.6&lt;=JE12,JE12&lt;=4),"XuÊt s¾c",IF(AND(3.2&lt;=JE12,JE12&lt;=3.59),"Giái",IF(AND(2.5&lt;=JE12,JE12&lt;=3.19),"Kh¸",IF(AND(2&lt;=JE12,JE12&lt;=2.49),"Trung b×nh",IF(AND(1&lt;=JE12,JE12&lt;=1.99),"Trung b×nh yÕu","KÐm")))))</f>
        <v>Trung b×nh</v>
      </c>
      <c r="JG12" s="89" t="s">
        <v>304</v>
      </c>
      <c r="JH12" s="89"/>
      <c r="JI12" s="90"/>
      <c r="JJ12" s="90"/>
      <c r="JN12" s="90"/>
      <c r="JO12" s="90"/>
    </row>
    <row r="13" spans="1:278" ht="24" customHeight="1" x14ac:dyDescent="0.25">
      <c r="A13" s="458">
        <v>6</v>
      </c>
      <c r="B13" s="459" t="s">
        <v>213</v>
      </c>
      <c r="C13" s="460" t="s">
        <v>214</v>
      </c>
      <c r="D13" s="22">
        <v>31544</v>
      </c>
      <c r="E13" s="23">
        <v>7.5</v>
      </c>
      <c r="F13" s="194">
        <v>7</v>
      </c>
      <c r="G13" s="25">
        <v>7</v>
      </c>
      <c r="H13" s="7">
        <f>ROUND((E13*0.2+F13*0.1+G13*0.7),1)</f>
        <v>7.1</v>
      </c>
      <c r="I13" s="23">
        <v>6</v>
      </c>
      <c r="J13" s="194">
        <v>7</v>
      </c>
      <c r="K13" s="25">
        <v>8</v>
      </c>
      <c r="L13" s="7">
        <f>ROUND((I13*0.2+J13*0.1+K13*0.7),1)</f>
        <v>7.5</v>
      </c>
      <c r="M13" s="23">
        <v>6.5</v>
      </c>
      <c r="N13" s="194">
        <v>8</v>
      </c>
      <c r="O13" s="25">
        <v>7</v>
      </c>
      <c r="P13" s="7">
        <f>ROUND((M13*0.2+N13*0.1+O13*0.7),1)</f>
        <v>7</v>
      </c>
      <c r="Q13" s="23">
        <v>7.5</v>
      </c>
      <c r="R13" s="194">
        <v>7</v>
      </c>
      <c r="S13" s="25">
        <v>6</v>
      </c>
      <c r="T13" s="7">
        <f>ROUND((Q13*0.2+R13*0.1+S13*0.7),1)</f>
        <v>6.4</v>
      </c>
      <c r="U13" s="23">
        <v>6.5</v>
      </c>
      <c r="V13" s="194">
        <v>6</v>
      </c>
      <c r="W13" s="25">
        <v>7</v>
      </c>
      <c r="X13" s="7">
        <f>ROUND((U13*0.2+V13*0.1+W13*0.7),1)</f>
        <v>6.8</v>
      </c>
      <c r="Y13" s="23">
        <v>6.5</v>
      </c>
      <c r="Z13" s="194">
        <v>7</v>
      </c>
      <c r="AA13" s="25">
        <v>8</v>
      </c>
      <c r="AB13" s="7">
        <f t="shared" si="1"/>
        <v>7.6</v>
      </c>
      <c r="AC13" s="23">
        <v>6</v>
      </c>
      <c r="AD13" s="194">
        <v>8</v>
      </c>
      <c r="AE13" s="25">
        <v>7.5</v>
      </c>
      <c r="AF13" s="7">
        <f>ROUND((AC13*0.2+AD13*0.1+AE13*0.7),1)</f>
        <v>7.3</v>
      </c>
      <c r="AG13" s="23">
        <v>6</v>
      </c>
      <c r="AH13" s="194">
        <v>7</v>
      </c>
      <c r="AI13" s="25">
        <v>8</v>
      </c>
      <c r="AJ13" s="7">
        <f>ROUND((AG13*0.2+AH13*0.1+AI13*0.7),1)</f>
        <v>7.5</v>
      </c>
      <c r="AK13" s="23">
        <v>6.5</v>
      </c>
      <c r="AL13" s="194">
        <v>6</v>
      </c>
      <c r="AM13" s="25">
        <v>9</v>
      </c>
      <c r="AN13" s="7">
        <f>ROUND((AK13*0.2+AL13*0.1+AM13*0.7),1)</f>
        <v>8.1999999999999993</v>
      </c>
      <c r="AO13" s="23">
        <v>7.3</v>
      </c>
      <c r="AP13" s="194">
        <v>8</v>
      </c>
      <c r="AQ13" s="25">
        <v>7.5</v>
      </c>
      <c r="AR13" s="7">
        <f>ROUND((AO13*0.2+AP13*0.1+AQ13*0.7),1)</f>
        <v>7.5</v>
      </c>
      <c r="AS13" s="23">
        <v>7.5</v>
      </c>
      <c r="AT13" s="194">
        <v>7</v>
      </c>
      <c r="AU13" s="25">
        <v>8</v>
      </c>
      <c r="AV13" s="7">
        <f>ROUND((AS13*0.2+AT13*0.1+AU13*0.7),1)</f>
        <v>7.8</v>
      </c>
      <c r="AW13" s="23">
        <v>7.7</v>
      </c>
      <c r="AX13" s="194">
        <v>8</v>
      </c>
      <c r="AY13" s="25">
        <v>5</v>
      </c>
      <c r="AZ13" s="7">
        <f>ROUND((AW13*0.2+AX13*0.1+AY13*0.7),1)</f>
        <v>5.8</v>
      </c>
      <c r="BA13" s="23">
        <v>6</v>
      </c>
      <c r="BB13" s="194">
        <v>6</v>
      </c>
      <c r="BC13" s="25">
        <v>8</v>
      </c>
      <c r="BD13" s="7">
        <f>ROUND((BA13*0.2+BB13*0.1+BC13*0.7),1)</f>
        <v>7.4</v>
      </c>
      <c r="BE13" s="23">
        <v>7</v>
      </c>
      <c r="BF13" s="194">
        <v>9</v>
      </c>
      <c r="BG13" s="25">
        <f>ROUND((JK13+JL13)/2,1)</f>
        <v>6</v>
      </c>
      <c r="BH13" s="7">
        <f>ROUND((BE13*0.2+BF13*0.1+BG13*0.7),1)</f>
        <v>6.5</v>
      </c>
      <c r="BI13" s="23">
        <v>7.3</v>
      </c>
      <c r="BJ13" s="194">
        <v>7</v>
      </c>
      <c r="BK13" s="25">
        <v>7</v>
      </c>
      <c r="BL13" s="7">
        <f>ROUND((BI13*0.2+BJ13*0.1+BK13*0.7),1)</f>
        <v>7.1</v>
      </c>
      <c r="BM13" s="23">
        <v>6</v>
      </c>
      <c r="BN13" s="194">
        <v>7</v>
      </c>
      <c r="BO13" s="25">
        <f>ROUND((JN13+JO13)/2,1)</f>
        <v>6</v>
      </c>
      <c r="BP13" s="7">
        <f>ROUND((BM13*0.2+BN13*0.1+BO13*0.7),1)</f>
        <v>6.1</v>
      </c>
      <c r="BQ13" s="23">
        <v>6</v>
      </c>
      <c r="BR13" s="194">
        <v>8</v>
      </c>
      <c r="BS13" s="25">
        <f>ROUND((JQ13+JR13)/2,1)</f>
        <v>7.3</v>
      </c>
      <c r="BT13" s="7">
        <f>ROUND((BQ13*0.2+BR13*0.1+BS13*0.7),1)</f>
        <v>7.1</v>
      </c>
      <c r="BU13" s="23">
        <v>6.5</v>
      </c>
      <c r="BV13" s="194">
        <v>7</v>
      </c>
      <c r="BW13" s="25">
        <v>5</v>
      </c>
      <c r="BX13" s="7">
        <f>ROUND((BU13*0.2+BV13*0.1+BW13*0.7),1)</f>
        <v>5.5</v>
      </c>
      <c r="BY13" s="23">
        <v>6.7</v>
      </c>
      <c r="BZ13" s="194">
        <v>7</v>
      </c>
      <c r="CA13" s="25">
        <v>9</v>
      </c>
      <c r="CB13" s="7">
        <f>ROUND((BY13*0.2+BZ13*0.1+CA13*0.7),1)</f>
        <v>8.3000000000000007</v>
      </c>
      <c r="CC13" s="221">
        <v>6</v>
      </c>
      <c r="CD13" s="277">
        <v>10</v>
      </c>
      <c r="CE13" s="223">
        <v>3.5</v>
      </c>
      <c r="CF13" s="7">
        <f>ROUND((CC13*0.2+CD13*0.1+CE13*0.7),1)</f>
        <v>4.7</v>
      </c>
      <c r="CG13" s="23">
        <v>5.7</v>
      </c>
      <c r="CH13" s="194">
        <v>7</v>
      </c>
      <c r="CI13" s="25">
        <v>7</v>
      </c>
      <c r="CJ13" s="7">
        <f>ROUND((CG13*0.2+CH13*0.1+CI13*0.7),1)</f>
        <v>6.7</v>
      </c>
      <c r="CK13" s="23">
        <v>7.5</v>
      </c>
      <c r="CL13" s="194">
        <v>8</v>
      </c>
      <c r="CM13" s="25">
        <v>6</v>
      </c>
      <c r="CN13" s="7">
        <f>ROUND((CK13*0.2+CL13*0.1+CM13*0.7),1)</f>
        <v>6.5</v>
      </c>
      <c r="CO13" s="23">
        <v>7</v>
      </c>
      <c r="CP13" s="194">
        <v>9</v>
      </c>
      <c r="CQ13" s="25">
        <v>5</v>
      </c>
      <c r="CR13" s="7">
        <f>ROUND((CO13*0.2+CP13*0.1+CQ13*0.7),1)</f>
        <v>5.8</v>
      </c>
      <c r="CS13" s="23">
        <v>5.7</v>
      </c>
      <c r="CT13" s="194">
        <v>7</v>
      </c>
      <c r="CU13" s="25">
        <v>4.5</v>
      </c>
      <c r="CV13" s="7">
        <f>ROUND((CS13*0.2+CT13*0.1+CU13*0.7),1)</f>
        <v>5</v>
      </c>
      <c r="CW13" s="23">
        <v>7.3</v>
      </c>
      <c r="CX13" s="194">
        <v>7</v>
      </c>
      <c r="CY13" s="25">
        <v>7</v>
      </c>
      <c r="CZ13" s="7">
        <f>ROUND((CW13*0.2+CX13*0.1+CY13*0.7),1)</f>
        <v>7.1</v>
      </c>
      <c r="DA13" s="23">
        <v>7</v>
      </c>
      <c r="DB13" s="194">
        <v>8</v>
      </c>
      <c r="DC13" s="25">
        <v>7</v>
      </c>
      <c r="DD13" s="7">
        <f>ROUND((DA13*0.2+DB13*0.1+DC13*0.7),1)</f>
        <v>7.1</v>
      </c>
      <c r="DE13" s="23">
        <v>7</v>
      </c>
      <c r="DF13" s="194">
        <v>8</v>
      </c>
      <c r="DG13" s="25">
        <v>5.5</v>
      </c>
      <c r="DH13" s="7">
        <f>ROUND((DE13*0.2+DF13*0.1+DG13*0.7),1)</f>
        <v>6.1</v>
      </c>
      <c r="DI13" s="23">
        <v>6</v>
      </c>
      <c r="DJ13" s="194">
        <v>9</v>
      </c>
      <c r="DK13" s="25">
        <v>0</v>
      </c>
      <c r="DL13" s="7">
        <f>ROUND((DI13*0.2+DJ13*0.1+DK13*0.7),1)</f>
        <v>2.1</v>
      </c>
      <c r="DM13" s="23">
        <v>6.3</v>
      </c>
      <c r="DN13" s="194">
        <v>8</v>
      </c>
      <c r="DO13" s="25">
        <v>0</v>
      </c>
      <c r="DP13" s="7">
        <f>ROUND((DM13*0.2+DN13*0.1+DO13*0.7),1)</f>
        <v>2.1</v>
      </c>
      <c r="DQ13" s="23">
        <v>5</v>
      </c>
      <c r="DR13" s="194">
        <v>5</v>
      </c>
      <c r="DS13" s="25">
        <v>0</v>
      </c>
      <c r="DT13" s="7">
        <f>ROUND((DQ13*0.2+DR13*0.1+DS13*0.7),1)</f>
        <v>1.5</v>
      </c>
      <c r="DU13" s="23">
        <v>6</v>
      </c>
      <c r="DV13" s="194">
        <v>7</v>
      </c>
      <c r="DW13" s="25">
        <v>0</v>
      </c>
      <c r="DX13" s="7">
        <f>ROUND((DU13*0.2+DV13*0.1+DW13*0.7),1)</f>
        <v>1.9</v>
      </c>
      <c r="DY13" s="23">
        <v>7.3</v>
      </c>
      <c r="DZ13" s="194">
        <v>8</v>
      </c>
      <c r="EA13" s="25">
        <v>0</v>
      </c>
      <c r="EB13" s="7">
        <f>ROUND((DY13*0.2+DZ13*0.1+EA13*0.7),1)</f>
        <v>2.2999999999999998</v>
      </c>
      <c r="EC13" s="23">
        <v>6</v>
      </c>
      <c r="ED13" s="194">
        <v>8</v>
      </c>
      <c r="EE13" s="25">
        <v>0</v>
      </c>
      <c r="EF13" s="7">
        <f>ROUND((EC13*0.2+ED13*0.1+EE13*0.7),1)</f>
        <v>2</v>
      </c>
      <c r="EG13" s="23">
        <v>8</v>
      </c>
      <c r="EH13" s="194">
        <v>9</v>
      </c>
      <c r="EI13" s="25">
        <v>0</v>
      </c>
      <c r="EJ13" s="7">
        <f>ROUND((EG13*0.2+EH13*0.1+EI13*0.7),1)</f>
        <v>2.5</v>
      </c>
      <c r="EK13" s="23">
        <v>6.3</v>
      </c>
      <c r="EL13" s="194">
        <v>8</v>
      </c>
      <c r="EM13" s="25">
        <v>0</v>
      </c>
      <c r="EN13" s="7">
        <f>ROUND((EK13*0.2+EL13*0.1+EM13*0.7),1)</f>
        <v>2.1</v>
      </c>
      <c r="EO13" s="23">
        <v>7</v>
      </c>
      <c r="EP13" s="194">
        <v>8</v>
      </c>
      <c r="EQ13" s="25">
        <v>0</v>
      </c>
      <c r="ER13" s="7">
        <f>ROUND((EO13*0.2+EP13*0.1+EQ13*0.7),1)</f>
        <v>2.2000000000000002</v>
      </c>
      <c r="ES13" s="23">
        <v>5</v>
      </c>
      <c r="ET13" s="194">
        <v>7</v>
      </c>
      <c r="EU13" s="25">
        <v>0</v>
      </c>
      <c r="EV13" s="7">
        <f>ROUND((ES13*0.2+ET13*0.1+EU13*0.7),1)</f>
        <v>1.7</v>
      </c>
      <c r="EW13" s="234"/>
      <c r="EX13" s="282"/>
      <c r="EY13" s="236"/>
      <c r="EZ13" s="7">
        <f>ROUND((EW13*0.2+EX13*0.1+EY13*0.7),1)</f>
        <v>0</v>
      </c>
      <c r="FA13" s="234"/>
      <c r="FB13" s="282"/>
      <c r="FC13" s="236"/>
      <c r="FD13" s="7">
        <f>ROUND((FA13*0.2+FB13*0.1+FC13*0.7),1)</f>
        <v>0</v>
      </c>
      <c r="FE13" s="234"/>
      <c r="FF13" s="282"/>
      <c r="FG13" s="236"/>
      <c r="FH13" s="7">
        <f>ROUND((FE13*0.2+FF13*0.1+FG13*0.7),1)</f>
        <v>0</v>
      </c>
      <c r="FI13" s="234"/>
      <c r="FJ13" s="282"/>
      <c r="FK13" s="236"/>
      <c r="FL13" s="7">
        <f>ROUND((FI13*0.2+FJ13*0.1+FK13*0.7),1)</f>
        <v>0</v>
      </c>
      <c r="FM13" s="7"/>
      <c r="FN13" s="7"/>
      <c r="FO13" s="8">
        <f>ROUND((SUMPRODUCT($E$6:$FL$6,E13:FL13)/SUM($E$6:$FL$6)),2)</f>
        <v>4.88</v>
      </c>
      <c r="FP13" s="80" t="str">
        <f>IF(AND(8.5&lt;=H13,H13&lt;=10),"A",IF(AND(7&lt;=H13,H13&lt;=8.4),"B",IF(AND(5.5&lt;=H13,H13&lt;=6.9),"C",IF(AND(4&lt;=H13,H13&lt;=5.4),"D",IF(H13=0,"X","F")))))</f>
        <v>B</v>
      </c>
      <c r="FQ13" s="81">
        <f>IF(AND(8.5&lt;=H13,H13&lt;=10),4,IF(AND(7&lt;=H13,H13&lt;=8.4),3,IF(AND(5.5&lt;=H13,H13&lt;=6.9),2,IF(AND(4&lt;=H13,H13&lt;=5.4),1,0))))</f>
        <v>3</v>
      </c>
      <c r="FR13" s="80" t="str">
        <f>IF(AND(8.5&lt;=L13,L13&lt;=10),"A",IF(AND(7&lt;=L13,L13&lt;=8.4),"B",IF(AND(5.5&lt;=L13,L13&lt;=6.9),"C",IF(AND(4&lt;=L13,L13&lt;=5.4),"D",IF(L13=0,"X","F")))))</f>
        <v>B</v>
      </c>
      <c r="FS13" s="81">
        <f>IF(AND(8.5&lt;=L13,L13&lt;=10),4,IF(AND(7&lt;=L13,L13&lt;=8.4),3,IF(AND(5.5&lt;=L13,L13&lt;=6.9),2,IF(AND(4&lt;=L13,L13&lt;=5.4),1,0))))</f>
        <v>3</v>
      </c>
      <c r="FT13" s="80" t="str">
        <f>IF(AND(8.5&lt;=P13,P13&lt;=10),"A",IF(AND(7&lt;=P13,P13&lt;=8.4),"B",IF(AND(5.5&lt;=P13,P13&lt;=6.9),"C",IF(AND(4&lt;=P13,P13&lt;=5.4),"D",IF(P13=0,"X","F")))))</f>
        <v>B</v>
      </c>
      <c r="FU13" s="81">
        <f>IF(AND(8.5&lt;=P13,P13&lt;=10),4,IF(AND(7&lt;=P13,P13&lt;=8.4),3,IF(AND(5.5&lt;=P13,P13&lt;=6.9),2,IF(AND(4&lt;=P13,P13&lt;=5.4),1,0))))</f>
        <v>3</v>
      </c>
      <c r="FV13" s="80" t="str">
        <f>IF(AND(8.5&lt;=T13,T13&lt;=10),"A",IF(AND(7&lt;=T13,T13&lt;=8.4),"B",IF(AND(5.5&lt;=T13,T13&lt;=6.9),"C",IF(AND(4&lt;=T13,T13&lt;=5.4),"D",IF(T13=0,"X","F")))))</f>
        <v>C</v>
      </c>
      <c r="FW13" s="81">
        <f>IF(AND(8.5&lt;=T13,T13&lt;=10),4,IF(AND(7&lt;=T13,T13&lt;=8.4),3,IF(AND(5.5&lt;=T13,T13&lt;=6.9),2,IF(AND(4&lt;=T13,T13&lt;=5.4),1,0))))</f>
        <v>2</v>
      </c>
      <c r="FX13" s="80" t="str">
        <f>IF(AND(8.5&lt;=X13,X13&lt;=10),"A",IF(AND(7&lt;=X13,X13&lt;=8.4),"B",IF(AND(5.5&lt;=X13,X13&lt;=6.9),"C",IF(AND(4&lt;=X13,X13&lt;=5.4),"D",IF(X13=0,"X","F")))))</f>
        <v>C</v>
      </c>
      <c r="FY13" s="81">
        <f>IF(AND(8.5&lt;=X13,X13&lt;=10),4,IF(AND(7&lt;=X13,X13&lt;=8.4),3,IF(AND(5.5&lt;=X13,X13&lt;=6.9),2,IF(AND(4&lt;=X13,X13&lt;=5.4),1,0))))</f>
        <v>2</v>
      </c>
      <c r="FZ13" s="80" t="str">
        <f>IF(AND(8.5&lt;=AB13,AB13&lt;=10),"A",IF(AND(7&lt;=AB13,AB13&lt;=8.4),"B",IF(AND(5.5&lt;=AB13,AB13&lt;=6.9),"C",IF(AND(4&lt;=AB13,AB13&lt;=5.4),"D",IF(AB13=0,"X","F")))))</f>
        <v>B</v>
      </c>
      <c r="GA13" s="81">
        <f>IF(AND(8.5&lt;=AB13,AB13&lt;=10),4,IF(AND(7&lt;=AB13,AB13&lt;=8.4),3,IF(AND(5.5&lt;=AB13,AB13&lt;=6.9),2,IF(AND(4&lt;=AB13,AB13&lt;=5.4),1,0))))</f>
        <v>3</v>
      </c>
      <c r="GB13" s="80" t="str">
        <f>IF(AND(8.5&lt;=AF13,AF13&lt;=10),"A",IF(AND(7&lt;=AF13,AF13&lt;=8.4),"B",IF(AND(5.5&lt;=AF13,AF13&lt;=6.9),"C",IF(AND(4&lt;=AF13,AF13&lt;=5.4),"D",IF(AF13=0,"X","F")))))</f>
        <v>B</v>
      </c>
      <c r="GC13" s="81">
        <f>IF(AND(8.5&lt;=AF13,AF13&lt;=10),4,IF(AND(7&lt;=AF13,AF13&lt;=8.4),3,IF(AND(5.5&lt;=AF13,AF13&lt;=6.9),2,IF(AND(4&lt;=AF13,AF13&lt;=5.4),1,0))))</f>
        <v>3</v>
      </c>
      <c r="GD13" s="80" t="str">
        <f>IF(AND(8.5&lt;=AJ13,AJ13&lt;=10),"A",IF(AND(7&lt;=AJ13,AJ13&lt;=8.4),"B",IF(AND(5.5&lt;=AJ13,AJ13&lt;=6.9),"C",IF(AND(4&lt;=AJ13,AJ13&lt;=5.4),"D",IF(AJ13=0,"X","F")))))</f>
        <v>B</v>
      </c>
      <c r="GE13" s="81">
        <f>IF(AND(8.5&lt;=AJ13,AJ13&lt;=10),4,IF(AND(7&lt;=AJ13,AJ13&lt;=8.4),3,IF(AND(5.5&lt;=AJ13,AJ13&lt;=6.9),2,IF(AND(4&lt;=AJ13,AJ13&lt;=5.4),1,0))))</f>
        <v>3</v>
      </c>
      <c r="GF13" s="80" t="str">
        <f>IF(AND(8.5&lt;=AN13,AN13&lt;=10),"A",IF(AND(7&lt;=AN13,AN13&lt;=8.4),"B",IF(AND(5.5&lt;=AN13,AN13&lt;=6.9),"C",IF(AND(4&lt;=AN13,AN13&lt;=5.4),"D",IF(AN13=0,"X","F")))))</f>
        <v>B</v>
      </c>
      <c r="GG13" s="81">
        <f>IF(AND(8.5&lt;=AN13,AN13&lt;=10),4,IF(AND(7&lt;=AN13,AN13&lt;=8.4),3,IF(AND(5.5&lt;=AN13,AN13&lt;=6.9),2,IF(AND(4&lt;=AN13,AN13&lt;=5.4),1,0))))</f>
        <v>3</v>
      </c>
      <c r="GH13" s="80" t="str">
        <f>IF(AND(8.5&lt;=AR13,AR13&lt;=10),"A",IF(AND(7&lt;=AR13,AR13&lt;=8.4),"B",IF(AND(5.5&lt;=AR13,AR13&lt;=6.9),"C",IF(AND(4&lt;=AR13,AR13&lt;=5.4),"D",IF(AR13=0,"X","F")))))</f>
        <v>B</v>
      </c>
      <c r="GI13" s="81">
        <f>IF(AND(8.5&lt;=AR13,AR13&lt;=10),4,IF(AND(7&lt;=AR13,AR13&lt;=8.4),3,IF(AND(5.5&lt;=AR13,AR13&lt;=6.9),2,IF(AND(4&lt;=AR13,AR13&lt;=5.4),1,0))))</f>
        <v>3</v>
      </c>
      <c r="GJ13" s="80" t="str">
        <f>IF(AND(8.5&lt;=AV13,AV13&lt;=10),"A",IF(AND(7&lt;=AV13,AV13&lt;=8.4),"B",IF(AND(5.5&lt;=AV13,AV13&lt;=6.9),"C",IF(AND(4&lt;=AV13,AV13&lt;=5.4),"D",IF(AV13=0,"X","F")))))</f>
        <v>B</v>
      </c>
      <c r="GK13" s="81">
        <f>IF(AND(8.5&lt;=AV13,AV13&lt;=10),4,IF(AND(7&lt;=AV13,AV13&lt;=8.4),3,IF(AND(5.5&lt;=AV13,AV13&lt;=6.9),2,IF(AND(4&lt;=AV13,AV13&lt;=5.4),1,0))))</f>
        <v>3</v>
      </c>
      <c r="GL13" s="80" t="str">
        <f>IF(AND(8.5&lt;=AZ13,AZ13&lt;=10),"A",IF(AND(7&lt;=AZ13,AZ13&lt;=8.4),"B",IF(AND(5.5&lt;=AZ13,AZ13&lt;=6.9),"C",IF(AND(4&lt;=AZ13,AZ13&lt;=5.4),"D",IF(AZ13=0,"X","F")))))</f>
        <v>C</v>
      </c>
      <c r="GM13" s="81">
        <f>IF(AND(8.5&lt;=AZ13,AZ13&lt;=10),4,IF(AND(7&lt;=AZ13,AZ13&lt;=8.4),3,IF(AND(5.5&lt;=AZ13,AZ13&lt;=6.9),2,IF(AND(4&lt;=AZ13,AZ13&lt;=5.4),1,0))))</f>
        <v>2</v>
      </c>
      <c r="GN13" s="80" t="str">
        <f>IF(AND(8.5&lt;=BD13,BD13&lt;=10),"A",IF(AND(7&lt;=BD13,BD13&lt;=8.4),"B",IF(AND(5.5&lt;=BD13,BD13&lt;=6.9),"C",IF(AND(4&lt;=BD13,BD13&lt;=5.4),"D",IF(BD13=0,"X","F")))))</f>
        <v>B</v>
      </c>
      <c r="GO13" s="81">
        <f>IF(AND(8.5&lt;=BD13,BD13&lt;=10),4,IF(AND(7&lt;=BD13,BD13&lt;=8.4),3,IF(AND(5.5&lt;=BD13,BD13&lt;=6.9),2,IF(AND(4&lt;=BD13,BD13&lt;=5.4),1,0))))</f>
        <v>3</v>
      </c>
      <c r="GP13" s="80" t="str">
        <f>IF(AND(8.5&lt;=BH13,BH13&lt;=10),"A",IF(AND(7&lt;=BH13,BH13&lt;=8.4),"B",IF(AND(5.5&lt;=BH13,BH13&lt;=6.9),"C",IF(AND(4&lt;=BH13,BH13&lt;=5.4),"D",IF(BH13=0,"X","F")))))</f>
        <v>C</v>
      </c>
      <c r="GQ13" s="81">
        <f>IF(AND(8.5&lt;=BH13,BH13&lt;=10),4,IF(AND(7&lt;=BH13,BH13&lt;=8.4),3,IF(AND(5.5&lt;=BH13,BH13&lt;=6.9),2,IF(AND(4&lt;=BH13,BH13&lt;=5.4),1,0))))</f>
        <v>2</v>
      </c>
      <c r="GR13" s="80" t="str">
        <f>IF(AND(8.5&lt;=BL13,BL13&lt;=10),"A",IF(AND(7&lt;=BL13,BL13&lt;=8.4),"B",IF(AND(5.5&lt;=BL13,BL13&lt;=6.9),"C",IF(AND(4&lt;=BL13,BL13&lt;=5.4),"D",IF(BL13=0,"X","F")))))</f>
        <v>B</v>
      </c>
      <c r="GS13" s="81">
        <f>IF(AND(8.5&lt;=BL13,BL13&lt;=10),4,IF(AND(7&lt;=BL13,BL13&lt;=8.4),3,IF(AND(5.5&lt;=BL13,BL13&lt;=6.9),2,IF(AND(4&lt;=BL13,BL13&lt;=5.4),1,0))))</f>
        <v>3</v>
      </c>
      <c r="GT13" s="80" t="str">
        <f>IF(AND(8.5&lt;=BP13,BP13&lt;=10),"A",IF(AND(7&lt;=BP13,BP13&lt;=8.4),"B",IF(AND(5.5&lt;=BP13,BP13&lt;=6.9),"C",IF(AND(4&lt;=BP13,BP13&lt;=5.4),"D",IF(BP13=0,"X","F")))))</f>
        <v>C</v>
      </c>
      <c r="GU13" s="81">
        <f>IF(AND(8.5&lt;=BP13,BP13&lt;=10),4,IF(AND(7&lt;=BP13,BP13&lt;=8.4),3,IF(AND(5.5&lt;=BP13,BP13&lt;=6.9),2,IF(AND(4&lt;=BP13,BP13&lt;=5.4),1,0))))</f>
        <v>2</v>
      </c>
      <c r="GV13" s="80" t="str">
        <f>IF(AND(8.5&lt;=BT13,BT13&lt;=10),"A",IF(AND(7&lt;=BT13,BT13&lt;=8.4),"B",IF(AND(5.5&lt;=BT13,BT13&lt;=6.9),"C",IF(AND(4&lt;=BT13,BT13&lt;=5.4),"D",IF(BT13=0,"X","F")))))</f>
        <v>B</v>
      </c>
      <c r="GW13" s="81">
        <f>IF(AND(8.5&lt;=BT13,BT13&lt;=10),4,IF(AND(7&lt;=BT13,BT13&lt;=8.4),3,IF(AND(5.5&lt;=BT13,BT13&lt;=6.9),2,IF(AND(4&lt;=BT13,BT13&lt;=5.4),1,0))))</f>
        <v>3</v>
      </c>
      <c r="GX13" s="80" t="str">
        <f>IF(AND(8.5&lt;=BX13,BX13&lt;=10),"A",IF(AND(7&lt;=BX13,BX13&lt;=8.4),"B",IF(AND(5.5&lt;=BX13,BX13&lt;=6.9),"C",IF(AND(4&lt;=BX13,BX13&lt;=5.4),"D",IF(BX13=0,"X","F")))))</f>
        <v>C</v>
      </c>
      <c r="GY13" s="81">
        <f>IF(AND(8.5&lt;=BX13,BX13&lt;=10),4,IF(AND(7&lt;=BX13,BX13&lt;=8.4),3,IF(AND(5.5&lt;=BX13,BX13&lt;=6.9),2,IF(AND(4&lt;=BX13,BX13&lt;=5.4),1,0))))</f>
        <v>2</v>
      </c>
      <c r="GZ13" s="80" t="str">
        <f>IF(AND(8.5&lt;=CB13,CB13&lt;=10),"A",IF(AND(7&lt;=CB13,CB13&lt;=8.4),"B",IF(AND(5.5&lt;=CB13,CB13&lt;=6.9),"C",IF(AND(4&lt;=CB13,CB13&lt;=5.4),"D",IF(CB13=0,"X","F")))))</f>
        <v>B</v>
      </c>
      <c r="HA13" s="81">
        <f>IF(AND(8.5&lt;=CB13,CB13&lt;=10),4,IF(AND(7&lt;=CB13,CB13&lt;=8.4),3,IF(AND(5.5&lt;=CB13,CB13&lt;=6.9),2,IF(AND(4&lt;=CB13,CB13&lt;=5.4),1,0))))</f>
        <v>3</v>
      </c>
      <c r="HB13" s="80" t="str">
        <f>IF(AND(8.5&lt;=CF13,CF13&lt;=10),"A",IF(AND(7&lt;=CF13,CF13&lt;=8.4),"B",IF(AND(5.5&lt;=CF13,CF13&lt;=6.9),"C",IF(AND(4&lt;=CF13,CF13&lt;=5.4),"D",IF(CF13=0,"X","F")))))</f>
        <v>D</v>
      </c>
      <c r="HC13" s="81">
        <f>IF(AND(8.5&lt;=CF13,CF13&lt;=10),4,IF(AND(7&lt;=CF13,CF13&lt;=8.4),3,IF(AND(5.5&lt;=CF13,CF13&lt;=6.9),2,IF(AND(4&lt;=CF13,CF13&lt;=5.4),1,0))))</f>
        <v>1</v>
      </c>
      <c r="HD13" s="80" t="str">
        <f>IF(AND(8.5&lt;=CJ13,CJ13&lt;=10),"A",IF(AND(7&lt;=CJ13,CJ13&lt;=8.4),"B",IF(AND(5.5&lt;=CJ13,CJ13&lt;=6.9),"C",IF(AND(4&lt;=CJ13,CJ13&lt;=5.4),"D",IF(CJ13=0,"X","F")))))</f>
        <v>C</v>
      </c>
      <c r="HE13" s="81">
        <f>IF(AND(8.5&lt;=CJ13,CJ13&lt;=10),4,IF(AND(7&lt;=CJ13,CJ13&lt;=8.4),3,IF(AND(5.5&lt;=CJ13,CJ13&lt;=6.9),2,IF(AND(4&lt;=CJ13,CJ13&lt;=5.4),1,0))))</f>
        <v>2</v>
      </c>
      <c r="HF13" s="80" t="str">
        <f>IF(AND(8.5&lt;=CN13,CN13&lt;=10),"A",IF(AND(7&lt;=CN13,CN13&lt;=8.4),"B",IF(AND(5.5&lt;=CN13,CN13&lt;=6.9),"C",IF(AND(4&lt;=CN13,CN13&lt;=5.4),"D",IF(CN13=0,"X","F")))))</f>
        <v>C</v>
      </c>
      <c r="HG13" s="81">
        <f>IF(AND(8.5&lt;=CN13,CN13&lt;=10),4,IF(AND(7&lt;=CN13,CN13&lt;=8.4),3,IF(AND(5.5&lt;=CN13,CN13&lt;=6.9),2,IF(AND(4&lt;=CN13,CN13&lt;=5.4),1,0))))</f>
        <v>2</v>
      </c>
      <c r="HH13" s="80" t="str">
        <f>IF(AND(8.5&lt;=CR13,CR13&lt;=10),"A",IF(AND(7&lt;=CR13,CR13&lt;=8.4),"B",IF(AND(5.5&lt;=CR13,CR13&lt;=6.9),"C",IF(AND(4&lt;=CR13,CR13&lt;=5.4),"D",IF(CR13=0,"X","F")))))</f>
        <v>C</v>
      </c>
      <c r="HI13" s="81">
        <f>IF(AND(8.5&lt;=CR13,CR13&lt;=10),4,IF(AND(7&lt;=CR13,CR13&lt;=8.4),3,IF(AND(5.5&lt;=CR13,CR13&lt;=6.9),2,IF(AND(4&lt;=CR13,CR13&lt;=5.4),1,0))))</f>
        <v>2</v>
      </c>
      <c r="HJ13" s="80" t="str">
        <f>IF(AND(8.5&lt;=CV13,CV13&lt;=10),"A",IF(AND(7&lt;=CV13,CV13&lt;=8.4),"B",IF(AND(5.5&lt;=CV13,CV13&lt;=6.9),"C",IF(AND(4&lt;=CV13,CV13&lt;=5.4),"D",IF(CV13=0,"X","F")))))</f>
        <v>D</v>
      </c>
      <c r="HK13" s="81">
        <f>IF(AND(8.5&lt;=CV13,CV13&lt;=10),4,IF(AND(7&lt;=CV13,CV13&lt;=8.4),3,IF(AND(5.5&lt;=CV13,CV13&lt;=6.9),2,IF(AND(4&lt;=CV13,CV13&lt;=5.4),1,0))))</f>
        <v>1</v>
      </c>
      <c r="HL13" s="80" t="str">
        <f>IF(AND(8.5&lt;=CZ13,CZ13&lt;=10),"A",IF(AND(7&lt;=CZ13,CZ13&lt;=8.4),"B",IF(AND(5.5&lt;=CZ13,CZ13&lt;=6.9),"C",IF(AND(4&lt;=CZ13,CZ13&lt;=5.4),"D",IF(CZ13=0,"X","F")))))</f>
        <v>B</v>
      </c>
      <c r="HM13" s="81">
        <f>IF(AND(8.5&lt;=CZ13,CZ13&lt;=10),4,IF(AND(7&lt;=CZ13,CZ13&lt;=8.4),3,IF(AND(5.5&lt;=CZ13,CZ13&lt;=6.9),2,IF(AND(4&lt;=CZ13,CZ13&lt;=5.4),1,0))))</f>
        <v>3</v>
      </c>
      <c r="HN13" s="80" t="str">
        <f>IF(AND(8.5&lt;=DD13,DD13&lt;=10),"A",IF(AND(7&lt;=DD13,DD13&lt;=8.4),"B",IF(AND(5.5&lt;=DD13,DD13&lt;=6.9),"C",IF(AND(4&lt;=DD13,DD13&lt;=5.4),"D",IF(DD13=0,"X","F")))))</f>
        <v>B</v>
      </c>
      <c r="HO13" s="81">
        <f>IF(AND(8.5&lt;=DD13,DD13&lt;=10),4,IF(AND(7&lt;=DD13,DD13&lt;=8.4),3,IF(AND(5.5&lt;=DD13,DD13&lt;=6.9),2,IF(AND(4&lt;=DD13,DD13&lt;=5.4),1,0))))</f>
        <v>3</v>
      </c>
      <c r="HP13" s="80" t="str">
        <f>IF(AND(8.5&lt;=DH13,DH13&lt;=10),"A",IF(AND(7&lt;=DH13,DH13&lt;=8.4),"B",IF(AND(5.5&lt;=DH13,DH13&lt;=6.9),"C",IF(AND(4&lt;=DH13,DH13&lt;=5.4),"D",IF(DH13=0,"X","F")))))</f>
        <v>C</v>
      </c>
      <c r="HQ13" s="81">
        <f>IF(AND(8.5&lt;=DH13,DH13&lt;=10),4,IF(AND(7&lt;=DH13,DH13&lt;=8.4),3,IF(AND(5.5&lt;=DH13,DH13&lt;=6.9),2,IF(AND(4&lt;=DH13,DH13&lt;=5.4),1,0))))</f>
        <v>2</v>
      </c>
      <c r="HR13" s="80" t="str">
        <f>IF(AND(8.5&lt;=DL13,DL13&lt;=10),"A",IF(AND(7&lt;=DL13,DL13&lt;=8.4),"B",IF(AND(5.5&lt;=DL13,DL13&lt;=6.9),"C",IF(AND(4&lt;=DL13,DL13&lt;=5.4),"D",IF(DL13=0,"X","F")))))</f>
        <v>F</v>
      </c>
      <c r="HS13" s="81">
        <f>IF(AND(8.5&lt;=DL13,DL13&lt;=10),4,IF(AND(7&lt;=DL13,DL13&lt;=8.4),3,IF(AND(5.5&lt;=DL13,DL13&lt;=6.9),2,IF(AND(4&lt;=DL13,DL13&lt;=5.4),1,0))))</f>
        <v>0</v>
      </c>
      <c r="HT13" s="80" t="str">
        <f>IF(AND(8.5&lt;=DP13,DP13&lt;=10),"A",IF(AND(7&lt;=DP13,DP13&lt;=8.4),"B",IF(AND(5.5&lt;=DP13,DP13&lt;=6.9),"C",IF(AND(4&lt;=DP13,DP13&lt;=5.4),"D",IF(DP13=0,"X","F")))))</f>
        <v>F</v>
      </c>
      <c r="HU13" s="81">
        <f>IF(AND(8.5&lt;=DP13,DP13&lt;=10),4,IF(AND(7&lt;=DP13,DP13&lt;=8.4),3,IF(AND(5.5&lt;=DP13,DP13&lt;=6.9),2,IF(AND(4&lt;=DP13,DP13&lt;=5.4),1,0))))</f>
        <v>0</v>
      </c>
      <c r="HV13" s="80" t="str">
        <f>IF(AND(8.5&lt;=DT13,DT13&lt;=10),"A",IF(AND(7&lt;=DT13,DT13&lt;=8.4),"B",IF(AND(5.5&lt;=DT13,DT13&lt;=6.9),"C",IF(AND(4&lt;=DT13,DT13&lt;=5.4),"D",IF(DT13=0,"X","F")))))</f>
        <v>F</v>
      </c>
      <c r="HW13" s="81">
        <f>IF(AND(8.5&lt;=DT13,DT13&lt;=10),4,IF(AND(7&lt;=DT13,DT13&lt;=8.4),3,IF(AND(5.5&lt;=DT13,DT13&lt;=6.9),2,IF(AND(4&lt;=DT13,DT13&lt;=5.4),1,0))))</f>
        <v>0</v>
      </c>
      <c r="HX13" s="80" t="str">
        <f>IF(AND(8.5&lt;=DX13,DX13&lt;=10),"A",IF(AND(7&lt;=DX13,DX13&lt;=8.4),"B",IF(AND(5.5&lt;=DX13,DX13&lt;=6.9),"C",IF(AND(4&lt;=DX13,DX13&lt;=5.4),"D",IF(DX13=0,"X","F")))))</f>
        <v>F</v>
      </c>
      <c r="HY13" s="81">
        <f>IF(AND(8.5&lt;=DX13,DX13&lt;=10),4,IF(AND(7&lt;=DX13,DX13&lt;=8.4),3,IF(AND(5.5&lt;=DX13,DX13&lt;=6.9),2,IF(AND(4&lt;=DX13,DX13&lt;=5.4),1,0))))</f>
        <v>0</v>
      </c>
      <c r="HZ13" s="80" t="str">
        <f>IF(AND(8.5&lt;=EB13,EB13&lt;=10),"A",IF(AND(7&lt;=EB13,EB13&lt;=8.4),"B",IF(AND(5.5&lt;=EB13,EB13&lt;=6.9),"C",IF(AND(4&lt;=EB13,EB13&lt;=5.4),"D",IF(EB13=0,"X","F")))))</f>
        <v>F</v>
      </c>
      <c r="IA13" s="81">
        <f>IF(AND(8.5&lt;=EB13,EB13&lt;=10),4,IF(AND(7&lt;=EB13,EB13&lt;=8.4),3,IF(AND(5.5&lt;=EB13,EB13&lt;=6.9),2,IF(AND(4&lt;=EB13,EB13&lt;=5.4),1,0))))</f>
        <v>0</v>
      </c>
      <c r="IB13" s="80" t="str">
        <f>IF(AND(8.5&lt;=EF13,EF13&lt;=10),"A",IF(AND(7&lt;=EF13,EF13&lt;=8.4),"B",IF(AND(5.5&lt;=EF13,EF13&lt;=6.9),"C",IF(AND(4&lt;=EF13,EF13&lt;=5.4),"D",IF(EF13=0,"X","F")))))</f>
        <v>F</v>
      </c>
      <c r="IC13" s="81">
        <f>IF(AND(8.5&lt;=EF13,EF13&lt;=10),4,IF(AND(7&lt;=EF13,EF13&lt;=8.4),3,IF(AND(5.5&lt;=EF13,EF13&lt;=6.9),2,IF(AND(4&lt;=EF13,EF13&lt;=5.4),1,0))))</f>
        <v>0</v>
      </c>
      <c r="ID13" s="80" t="str">
        <f>IF(AND(8.5&lt;=EJ13,EJ13&lt;=10),"A",IF(AND(7&lt;=EJ13,EJ13&lt;=8.4),"B",IF(AND(5.5&lt;=EJ13,EJ13&lt;=6.9),"C",IF(AND(4&lt;=EJ13,EJ13&lt;=5.4),"D",IF(EJ13=0,"X","F")))))</f>
        <v>F</v>
      </c>
      <c r="IE13" s="81">
        <f>IF(AND(8.5&lt;=EJ13,EJ13&lt;=10),4,IF(AND(7&lt;=EJ13,EJ13&lt;=8.4),3,IF(AND(5.5&lt;=EJ13,EJ13&lt;=6.9),2,IF(AND(4&lt;=EJ13,EJ13&lt;=5.4),1,0))))</f>
        <v>0</v>
      </c>
      <c r="IF13" s="80" t="str">
        <f>IF(AND(8.5&lt;=EN13,EN13&lt;=10),"A",IF(AND(7&lt;=EN13,EN13&lt;=8.4),"B",IF(AND(5.5&lt;=EN13,EN13&lt;=6.9),"C",IF(AND(4&lt;=EN13,EN13&lt;=5.4),"D",IF(EN13=0,"X","F")))))</f>
        <v>F</v>
      </c>
      <c r="IG13" s="81">
        <f>IF(AND(8.5&lt;=EN13,EN13&lt;=10),4,IF(AND(7&lt;=EN13,EN13&lt;=8.4),3,IF(AND(5.5&lt;=EN13,EN13&lt;=6.9),2,IF(AND(4&lt;=EN13,EN13&lt;=5.4),1,0))))</f>
        <v>0</v>
      </c>
      <c r="IH13" s="80" t="str">
        <f>IF(AND(8.5&lt;=ER13,ER13&lt;=10),"A",IF(AND(7&lt;=ER13,ER13&lt;=8.4),"B",IF(AND(5.5&lt;=ER13,ER13&lt;=6.9),"C",IF(AND(4&lt;=ER13,ER13&lt;=5.4),"D",IF(ER13=0,"X","F")))))</f>
        <v>F</v>
      </c>
      <c r="II13" s="81">
        <f>IF(AND(8.5&lt;=ER13,ER13&lt;=10),4,IF(AND(7&lt;=ER13,ER13&lt;=8.4),3,IF(AND(5.5&lt;=ER13,ER13&lt;=6.9),2,IF(AND(4&lt;=ER13,ER13&lt;=5.4),1,0))))</f>
        <v>0</v>
      </c>
      <c r="IJ13" s="80" t="str">
        <f>IF(AND(8.5&lt;=EV13,EV13&lt;=10),"A",IF(AND(7&lt;=EV13,EV13&lt;=8.4),"B",IF(AND(5.5&lt;=EV13,EV13&lt;=6.9),"C",IF(AND(4&lt;=EV13,EV13&lt;=5.4),"D",IF(EV13=0,"X","F")))))</f>
        <v>F</v>
      </c>
      <c r="IK13" s="81">
        <f>IF(AND(8.5&lt;=EV13,EV13&lt;=10),4,IF(AND(7&lt;=EV13,EV13&lt;=8.4),3,IF(AND(5.5&lt;=EV13,EV13&lt;=6.9),2,IF(AND(4&lt;=EV13,EV13&lt;=5.4),1,0))))</f>
        <v>0</v>
      </c>
      <c r="IL13" s="80" t="str">
        <f>IF(AND(8.5&lt;=EZ13,EZ13&lt;=10),"A",IF(AND(7&lt;=EZ13,EZ13&lt;=8.4),"B",IF(AND(5.5&lt;=EZ13,EZ13&lt;=6.9),"C",IF(AND(4&lt;=EZ13,EZ13&lt;=5.4),"D",IF(EZ13=0,"X","F")))))</f>
        <v>X</v>
      </c>
      <c r="IM13" s="81">
        <f>IF(AND(8.5&lt;=EZ13,EZ13&lt;=10),4,IF(AND(7&lt;=EZ13,EZ13&lt;=8.4),3,IF(AND(5.5&lt;=EZ13,EZ13&lt;=6.9),2,IF(AND(4&lt;=EZ13,EZ13&lt;=5.4),1,0))))</f>
        <v>0</v>
      </c>
      <c r="IN13" s="80" t="str">
        <f>IF(AND(8.5&lt;=FD13,FD13&lt;=10),"A",IF(AND(7&lt;=FD13,FD13&lt;=8.4),"B",IF(AND(5.5&lt;=FD13,FD13&lt;=6.9),"C",IF(AND(4&lt;=FD13,FD13&lt;=5.4),"D",IF(FD13=0,"X","F")))))</f>
        <v>X</v>
      </c>
      <c r="IO13" s="81">
        <f>IF(AND(8.5&lt;=FD13,FD13&lt;=10),4,IF(AND(7&lt;=FD13,FD13&lt;=8.4),3,IF(AND(5.5&lt;=FD13,FD13&lt;=6.9),2,IF(AND(4&lt;=FD13,FD13&lt;=5.4),1,0))))</f>
        <v>0</v>
      </c>
      <c r="IP13" s="80" t="str">
        <f t="shared" si="124"/>
        <v>X</v>
      </c>
      <c r="IQ13" s="81">
        <f t="shared" si="125"/>
        <v>0</v>
      </c>
      <c r="IR13" s="80" t="str">
        <f t="shared" si="126"/>
        <v>X</v>
      </c>
      <c r="IS13" s="81">
        <f t="shared" si="127"/>
        <v>0</v>
      </c>
      <c r="IT13" s="80" t="str">
        <f t="shared" si="128"/>
        <v>X</v>
      </c>
      <c r="IU13" s="81">
        <f t="shared" si="129"/>
        <v>0</v>
      </c>
      <c r="IV13" s="80" t="str">
        <f t="shared" si="130"/>
        <v>X</v>
      </c>
      <c r="IW13" s="81">
        <f t="shared" si="131"/>
        <v>0</v>
      </c>
      <c r="IX13" s="82">
        <f t="shared" si="132"/>
        <v>2.75</v>
      </c>
      <c r="IY13" s="82">
        <f t="shared" si="133"/>
        <v>2.86</v>
      </c>
      <c r="IZ13" s="82">
        <f t="shared" si="134"/>
        <v>2.5</v>
      </c>
      <c r="JA13" s="82">
        <f t="shared" si="135"/>
        <v>1.95</v>
      </c>
      <c r="JB13" s="144">
        <f t="shared" si="136"/>
        <v>0</v>
      </c>
      <c r="JC13" s="144">
        <f>ROUND((SUMPRODUCT($IR$6:$IW$6,IR13:IW13)/(SUM($IR$6:$IW$6)-5)),2)</f>
        <v>0</v>
      </c>
      <c r="JD13" s="84">
        <f t="shared" si="138"/>
        <v>61</v>
      </c>
      <c r="JE13" s="144">
        <f t="shared" si="139"/>
        <v>2.4300000000000002</v>
      </c>
      <c r="JF13" s="84" t="str">
        <f>IF(AND(3.6&lt;=JE13,JE13&lt;=4),"XuÊt s¾c",IF(AND(3.2&lt;=JE13,JE13&lt;=3.59),"Giái",IF(AND(2.5&lt;=JE13,JE13&lt;=3.19),"Kh¸",IF(AND(2&lt;=JE13,JE13&lt;=2.49),"Trung b×nh",IF(AND(1&lt;=JE13,JE13&lt;=1.99),"Trung b×nh yÕu","KÐm")))))</f>
        <v>Trung b×nh</v>
      </c>
      <c r="JI13" s="93"/>
      <c r="JK13" s="3">
        <v>7</v>
      </c>
      <c r="JL13" s="3">
        <v>5</v>
      </c>
      <c r="JN13" s="3">
        <v>6</v>
      </c>
      <c r="JO13" s="3">
        <v>6</v>
      </c>
      <c r="JQ13" s="3">
        <v>7</v>
      </c>
      <c r="JR13" s="3">
        <v>7.5</v>
      </c>
    </row>
    <row r="14" spans="1:278" x14ac:dyDescent="0.2">
      <c r="B14" s="13"/>
    </row>
    <row r="19" spans="4:4" x14ac:dyDescent="0.2">
      <c r="D19" s="3">
        <f>75+360+310+40+115</f>
        <v>900</v>
      </c>
    </row>
    <row r="20" spans="4:4" x14ac:dyDescent="0.2">
      <c r="D20" s="3">
        <f>360+360+310</f>
        <v>1030</v>
      </c>
    </row>
    <row r="21" spans="4:4" x14ac:dyDescent="0.2">
      <c r="D21" s="3">
        <f>D20+115</f>
        <v>1145</v>
      </c>
    </row>
    <row r="22" spans="4:4" x14ac:dyDescent="0.2">
      <c r="D22" s="3">
        <f>330+330+330+350</f>
        <v>1340</v>
      </c>
    </row>
    <row r="23" spans="4:4" x14ac:dyDescent="0.2">
      <c r="D23" s="3">
        <f>80+55+50+90+120+30+25+80+120+140+55</f>
        <v>845</v>
      </c>
    </row>
    <row r="24" spans="4:4" x14ac:dyDescent="0.2">
      <c r="D24" s="3">
        <f>150+375+120+85+845+250+75+1340</f>
        <v>3240</v>
      </c>
    </row>
  </sheetData>
  <sheetProtection password="ED39" sheet="1" objects="1" scenarios="1"/>
  <mergeCells count="116">
    <mergeCell ref="FZ5:GA5"/>
    <mergeCell ref="GP5:GQ5"/>
    <mergeCell ref="HL5:HM5"/>
    <mergeCell ref="IN5:IO5"/>
    <mergeCell ref="GT5:GU5"/>
    <mergeCell ref="HR5:HS5"/>
    <mergeCell ref="GV5:GW5"/>
    <mergeCell ref="HN5:HO5"/>
    <mergeCell ref="HP5:HQ5"/>
    <mergeCell ref="GD5:GE5"/>
    <mergeCell ref="GF5:GG5"/>
    <mergeCell ref="JQ5:JR5"/>
    <mergeCell ref="JK5:JL5"/>
    <mergeCell ref="JN5:JO5"/>
    <mergeCell ref="IB5:IC5"/>
    <mergeCell ref="ID5:IE5"/>
    <mergeCell ref="IF5:IG5"/>
    <mergeCell ref="IH5:II5"/>
    <mergeCell ref="HZ5:IA5"/>
    <mergeCell ref="IX3:IX5"/>
    <mergeCell ref="HR3:IQ3"/>
    <mergeCell ref="IR3:IW3"/>
    <mergeCell ref="IL5:IM5"/>
    <mergeCell ref="EC4:EF4"/>
    <mergeCell ref="GZ5:HA5"/>
    <mergeCell ref="JF3:JF6"/>
    <mergeCell ref="HX5:HY5"/>
    <mergeCell ref="HT5:HU5"/>
    <mergeCell ref="JC3:JC5"/>
    <mergeCell ref="JA3:JA5"/>
    <mergeCell ref="JB3:JB5"/>
    <mergeCell ref="FP3:FW3"/>
    <mergeCell ref="FT5:FU5"/>
    <mergeCell ref="FP5:FQ5"/>
    <mergeCell ref="FR5:FS5"/>
    <mergeCell ref="GH5:GI5"/>
    <mergeCell ref="GJ5:GK5"/>
    <mergeCell ref="JD3:JD5"/>
    <mergeCell ref="IY3:IY5"/>
    <mergeCell ref="GX5:GY5"/>
    <mergeCell ref="EG4:EJ4"/>
    <mergeCell ref="HD5:HE5"/>
    <mergeCell ref="HV5:HW5"/>
    <mergeCell ref="FE4:FH4"/>
    <mergeCell ref="GZ3:HQ3"/>
    <mergeCell ref="HB5:HC5"/>
    <mergeCell ref="GL5:GM5"/>
    <mergeCell ref="E2:JE2"/>
    <mergeCell ref="E3:T3"/>
    <mergeCell ref="AS4:AV4"/>
    <mergeCell ref="AW4:AZ4"/>
    <mergeCell ref="DI4:DL4"/>
    <mergeCell ref="Q4:T4"/>
    <mergeCell ref="JE3:JE6"/>
    <mergeCell ref="BE4:BH4"/>
    <mergeCell ref="FV5:FW5"/>
    <mergeCell ref="AW3:BX3"/>
    <mergeCell ref="IP5:IQ5"/>
    <mergeCell ref="GB5:GC5"/>
    <mergeCell ref="GL3:GY3"/>
    <mergeCell ref="IJ5:IK5"/>
    <mergeCell ref="FX3:GK3"/>
    <mergeCell ref="IZ3:IZ5"/>
    <mergeCell ref="HH5:HI5"/>
    <mergeCell ref="HJ5:HK5"/>
    <mergeCell ref="HF5:HG5"/>
    <mergeCell ref="DM4:DP4"/>
    <mergeCell ref="GR5:GS5"/>
    <mergeCell ref="CG4:CJ4"/>
    <mergeCell ref="CS4:CV4"/>
    <mergeCell ref="GN5:GO5"/>
    <mergeCell ref="AK4:AN4"/>
    <mergeCell ref="DA4:DD4"/>
    <mergeCell ref="DY4:EB4"/>
    <mergeCell ref="DE4:DH4"/>
    <mergeCell ref="BI4:BL4"/>
    <mergeCell ref="U3:AV3"/>
    <mergeCell ref="CW4:CZ4"/>
    <mergeCell ref="AO4:AR4"/>
    <mergeCell ref="Y4:AB4"/>
    <mergeCell ref="AG4:AJ4"/>
    <mergeCell ref="U4:X4"/>
    <mergeCell ref="BM4:BP4"/>
    <mergeCell ref="BU4:BX4"/>
    <mergeCell ref="BY4:CB4"/>
    <mergeCell ref="CC4:CF4"/>
    <mergeCell ref="BY3:DH3"/>
    <mergeCell ref="CK4:CN4"/>
    <mergeCell ref="BA4:BD4"/>
    <mergeCell ref="AC4:AF4"/>
    <mergeCell ref="DQ4:DT4"/>
    <mergeCell ref="BQ4:BT4"/>
    <mergeCell ref="FI4:FL4"/>
    <mergeCell ref="DU4:DX4"/>
    <mergeCell ref="FP4:IW4"/>
    <mergeCell ref="IR5:IS5"/>
    <mergeCell ref="IT5:IU5"/>
    <mergeCell ref="IV5:IW5"/>
    <mergeCell ref="DI3:FH3"/>
    <mergeCell ref="FI3:FN3"/>
    <mergeCell ref="A1:D1"/>
    <mergeCell ref="I4:L4"/>
    <mergeCell ref="M4:P4"/>
    <mergeCell ref="E4:H4"/>
    <mergeCell ref="A3:A6"/>
    <mergeCell ref="B3:C6"/>
    <mergeCell ref="D3:D6"/>
    <mergeCell ref="E1:JE1"/>
    <mergeCell ref="FO4:FO5"/>
    <mergeCell ref="CO4:CR4"/>
    <mergeCell ref="FX5:FY5"/>
    <mergeCell ref="EK4:EN4"/>
    <mergeCell ref="EO4:ER4"/>
    <mergeCell ref="ES4:EV4"/>
    <mergeCell ref="EW4:EZ4"/>
    <mergeCell ref="FA4:FD4"/>
  </mergeCells>
  <phoneticPr fontId="19" type="noConversion"/>
  <conditionalFormatting sqref="FL14:FP14 DH6 H4 L4 CB6:DD6 H6 L6 P4 T4 P6 T6:AV6 AZ6:BX6 FL15:FN65467 H14:H65467 L14:L65467 P14:AV65467 CB14:EJ65467 AZ14:BX65467">
    <cfRule type="cellIs" dxfId="33" priority="41" stopIfTrue="1" operator="lessThan">
      <formula>5</formula>
    </cfRule>
    <cfRule type="cellIs" dxfId="32" priority="42" stopIfTrue="1" operator="between">
      <formula>5</formula>
      <formula>10</formula>
    </cfRule>
  </conditionalFormatting>
  <conditionalFormatting sqref="H7:H8 L7:L8 P7:P8 T7:T8 BH7:BH13 H11:H13 L11:L13 P11:P13 T11:T13 BL7:BL13 BP7:BP13 BT7:BT13 CR7:CR13 BX7:BX13 CV7:CV13 CF7:CF13 DD7:DD13 CB7:CB13 CJ7:CJ13 CN7:CN13 DH7:DH13 DX7:DX13 DT7:DT13 DP7:DP13 DL7:DL13 EJ7:EJ13 EF7:EF13 EB7:EB13 CZ7:CZ13 FL7:FN13 EN7:EN13 ER7:ER13 EV7:EV13 EZ7:EZ13 FD7:FD13 AB7:AB13 X7:X13 AF7:AF13 AJ7:AJ13 AN7:AN13 AR7:AR13 AV7:AV13 AZ7:AZ13 BD7:BD13">
    <cfRule type="cellIs" dxfId="31" priority="43" stopIfTrue="1" operator="lessThan">
      <formula>4</formula>
    </cfRule>
    <cfRule type="cellIs" dxfId="30" priority="44" stopIfTrue="1" operator="between">
      <formula>5</formula>
      <formula>10</formula>
    </cfRule>
  </conditionalFormatting>
  <conditionalFormatting sqref="H5 L5 P5 T5">
    <cfRule type="cellIs" dxfId="29" priority="45" stopIfTrue="1" operator="lessThan">
      <formula>5</formula>
    </cfRule>
    <cfRule type="cellIs" dxfId="28" priority="46" stopIfTrue="1" operator="between">
      <formula>5</formula>
      <formula>10</formula>
    </cfRule>
  </conditionalFormatting>
  <conditionalFormatting sqref="FP7:IW13">
    <cfRule type="cellIs" dxfId="27" priority="47" stopIfTrue="1" operator="equal">
      <formula>"X"</formula>
    </cfRule>
    <cfRule type="cellIs" dxfId="26" priority="48" stopIfTrue="1" operator="equal">
      <formula>"F"</formula>
    </cfRule>
  </conditionalFormatting>
  <conditionalFormatting sqref="T10 H10 P10 L10">
    <cfRule type="cellIs" dxfId="25" priority="35" stopIfTrue="1" operator="lessThan">
      <formula>4</formula>
    </cfRule>
    <cfRule type="cellIs" dxfId="24" priority="36" stopIfTrue="1" operator="between">
      <formula>5</formula>
      <formula>10</formula>
    </cfRule>
  </conditionalFormatting>
  <conditionalFormatting sqref="H9 L9 P9 T9">
    <cfRule type="cellIs" dxfId="23" priority="33" stopIfTrue="1" operator="lessThan">
      <formula>4</formula>
    </cfRule>
    <cfRule type="cellIs" dxfId="22" priority="34" stopIfTrue="1" operator="between">
      <formula>5</formula>
      <formula>10</formula>
    </cfRule>
  </conditionalFormatting>
  <conditionalFormatting sqref="DL5 DP5 DT5">
    <cfRule type="cellIs" dxfId="21" priority="29" stopIfTrue="1" operator="lessThan">
      <formula>5</formula>
    </cfRule>
    <cfRule type="cellIs" dxfId="20" priority="30" stopIfTrue="1" operator="between">
      <formula>5</formula>
      <formula>10</formula>
    </cfRule>
  </conditionalFormatting>
  <conditionalFormatting sqref="FL5:FN5">
    <cfRule type="cellIs" dxfId="19" priority="25" stopIfTrue="1" operator="lessThan">
      <formula>5</formula>
    </cfRule>
    <cfRule type="cellIs" dxfId="18" priority="26" stopIfTrue="1" operator="between">
      <formula>5</formula>
      <formula>10</formula>
    </cfRule>
  </conditionalFormatting>
  <conditionalFormatting sqref="DX5 EB5 EF5">
    <cfRule type="cellIs" dxfId="17" priority="31" stopIfTrue="1" operator="lessThan">
      <formula>5</formula>
    </cfRule>
    <cfRule type="cellIs" dxfId="16" priority="32" stopIfTrue="1" operator="between">
      <formula>5</formula>
      <formula>10</formula>
    </cfRule>
  </conditionalFormatting>
  <conditionalFormatting sqref="EJ5">
    <cfRule type="cellIs" dxfId="15" priority="27" stopIfTrue="1" operator="lessThan">
      <formula>5</formula>
    </cfRule>
    <cfRule type="cellIs" dxfId="14" priority="28" stopIfTrue="1" operator="between">
      <formula>5</formula>
      <formula>10</formula>
    </cfRule>
  </conditionalFormatting>
  <conditionalFormatting sqref="FD5">
    <cfRule type="cellIs" dxfId="13" priority="5" stopIfTrue="1" operator="lessThan">
      <formula>5</formula>
    </cfRule>
    <cfRule type="cellIs" dxfId="12" priority="6" stopIfTrue="1" operator="between">
      <formula>5</formula>
      <formula>10</formula>
    </cfRule>
  </conditionalFormatting>
  <conditionalFormatting sqref="EN5">
    <cfRule type="cellIs" dxfId="11" priority="21" stopIfTrue="1" operator="lessThan">
      <formula>5</formula>
    </cfRule>
    <cfRule type="cellIs" dxfId="10" priority="22" stopIfTrue="1" operator="between">
      <formula>5</formula>
      <formula>10</formula>
    </cfRule>
  </conditionalFormatting>
  <conditionalFormatting sqref="ER5">
    <cfRule type="cellIs" dxfId="9" priority="17" stopIfTrue="1" operator="lessThan">
      <formula>5</formula>
    </cfRule>
    <cfRule type="cellIs" dxfId="8" priority="18" stopIfTrue="1" operator="between">
      <formula>5</formula>
      <formula>10</formula>
    </cfRule>
  </conditionalFormatting>
  <conditionalFormatting sqref="EV5">
    <cfRule type="cellIs" dxfId="7" priority="13" stopIfTrue="1" operator="lessThan">
      <formula>5</formula>
    </cfRule>
    <cfRule type="cellIs" dxfId="6" priority="14" stopIfTrue="1" operator="between">
      <formula>5</formula>
      <formula>10</formula>
    </cfRule>
  </conditionalFormatting>
  <conditionalFormatting sqref="EZ5">
    <cfRule type="cellIs" dxfId="5" priority="9" stopIfTrue="1" operator="lessThan">
      <formula>5</formula>
    </cfRule>
    <cfRule type="cellIs" dxfId="4" priority="10" stopIfTrue="1" operator="between">
      <formula>5</formula>
      <formula>10</formula>
    </cfRule>
  </conditionalFormatting>
  <conditionalFormatting sqref="FH7:FH13">
    <cfRule type="cellIs" dxfId="3" priority="3" stopIfTrue="1" operator="lessThan">
      <formula>4</formula>
    </cfRule>
    <cfRule type="cellIs" dxfId="2" priority="4" stopIfTrue="1" operator="between">
      <formula>5</formula>
      <formula>10</formula>
    </cfRule>
  </conditionalFormatting>
  <conditionalFormatting sqref="FH5">
    <cfRule type="cellIs" dxfId="1" priority="1" stopIfTrue="1" operator="lessThan">
      <formula>5</formula>
    </cfRule>
    <cfRule type="cellIs" dxfId="0" priority="2" stopIfTrue="1" operator="between">
      <formula>5</formula>
      <formula>10</formula>
    </cfRule>
  </conditionalFormatting>
  <printOptions horizontalCentered="1"/>
  <pageMargins left="0.33" right="0.18" top="0.26" bottom="0.3" header="0" footer="0"/>
  <pageSetup paperSize="9" scale="90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KTA</vt:lpstr>
      <vt:lpstr>KTB</vt:lpstr>
      <vt:lpstr>KTC</vt:lpstr>
      <vt:lpstr>TK</vt:lpstr>
      <vt:lpstr>TH</vt:lpstr>
      <vt:lpstr>QTKD</vt:lpstr>
      <vt:lpstr>KT K12E</vt:lpstr>
      <vt:lpstr>CNTT K12E</vt:lpstr>
      <vt:lpstr>'CNTT K12E'!Print_Titles</vt:lpstr>
      <vt:lpstr>'KT K12E'!Print_Titles</vt:lpstr>
      <vt:lpstr>KTA!Print_Titles</vt:lpstr>
      <vt:lpstr>KTB!Print_Titles</vt:lpstr>
      <vt:lpstr>KTC!Print_Titles</vt:lpstr>
      <vt:lpstr>QTKD!Print_Titles</vt:lpstr>
      <vt:lpstr>TH!Print_Titles</vt:lpstr>
      <vt:lpstr>TK!Print_Titles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2019-03-21T07:28:39Z</cp:lastPrinted>
  <dcterms:created xsi:type="dcterms:W3CDTF">2016-12-06T04:11:57Z</dcterms:created>
  <dcterms:modified xsi:type="dcterms:W3CDTF">2019-07-03T03:58:23Z</dcterms:modified>
</cp:coreProperties>
</file>